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/>
  </bookViews>
  <sheets>
    <sheet name="Prem BD Gen 22" sheetId="18" r:id="rId1"/>
    <sheet name="Prem BD Gen 21" sheetId="17" r:id="rId2"/>
    <sheet name="Prem BD Gen 20" sheetId="16" r:id="rId3"/>
    <sheet name="Prem BD Gen 19" sheetId="15" r:id="rId4"/>
    <sheet name="Prem BD Gen 18" sheetId="14" r:id="rId5"/>
    <sheet name="Prem BD Gen 17" sheetId="12" r:id="rId6"/>
    <sheet name="Prem BD Gen 16" sheetId="11" r:id="rId7"/>
    <sheet name="Prem BD Gen 15" sheetId="10" r:id="rId8"/>
    <sheet name="Prem BD Gen 14" sheetId="7" r:id="rId9"/>
    <sheet name="Prem BD Gen 13" sheetId="6" r:id="rId10"/>
    <sheet name="Prem BD Gen 12" sheetId="5" r:id="rId11"/>
    <sheet name="Prem BD Gen 11" sheetId="4" r:id="rId12"/>
    <sheet name="Prem BD Gen 10" sheetId="3" r:id="rId13"/>
    <sheet name="Prem BD Gen 09" sheetId="2" r:id="rId14"/>
    <sheet name="Premium BD Gen 08" sheetId="9" r:id="rId15"/>
  </sheets>
  <calcPr calcId="152511"/>
</workbook>
</file>

<file path=xl/calcChain.xml><?xml version="1.0" encoding="utf-8"?>
<calcChain xmlns="http://schemas.openxmlformats.org/spreadsheetml/2006/main">
  <c r="P44" i="18" l="1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Q43" i="18"/>
  <c r="Q42" i="18"/>
  <c r="Q41" i="18"/>
  <c r="Q40" i="18"/>
  <c r="Q39" i="18"/>
  <c r="Q38" i="18"/>
  <c r="Q37" i="18"/>
  <c r="Q36" i="18"/>
  <c r="Q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44" i="18" s="1"/>
  <c r="Q33" i="18"/>
  <c r="A33" i="18"/>
  <c r="A43" i="18" s="1"/>
  <c r="Q32" i="18"/>
  <c r="A32" i="18"/>
  <c r="A42" i="18" s="1"/>
  <c r="Q31" i="18"/>
  <c r="A31" i="18"/>
  <c r="A41" i="18" s="1"/>
  <c r="Q30" i="18"/>
  <c r="A30" i="18"/>
  <c r="A40" i="18" s="1"/>
  <c r="Q29" i="18"/>
  <c r="A29" i="18"/>
  <c r="A39" i="18" s="1"/>
  <c r="Q28" i="18"/>
  <c r="A28" i="18"/>
  <c r="A38" i="18" s="1"/>
  <c r="Q27" i="18"/>
  <c r="A27" i="18"/>
  <c r="A37" i="18" s="1"/>
  <c r="Q26" i="18"/>
  <c r="A26" i="18"/>
  <c r="A36" i="18" s="1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Q23" i="18"/>
  <c r="A23" i="18"/>
  <c r="Q22" i="18"/>
  <c r="A22" i="18"/>
  <c r="Q21" i="18"/>
  <c r="A21" i="18"/>
  <c r="Q20" i="18"/>
  <c r="A20" i="18"/>
  <c r="Q19" i="18"/>
  <c r="A19" i="18"/>
  <c r="Q18" i="18"/>
  <c r="A18" i="18"/>
  <c r="Q17" i="18"/>
  <c r="A17" i="18"/>
  <c r="Q16" i="18"/>
  <c r="A16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Q13" i="18"/>
  <c r="Q12" i="18"/>
  <c r="Q11" i="18"/>
  <c r="Q10" i="18"/>
  <c r="Q9" i="18"/>
  <c r="Q8" i="18"/>
  <c r="Q7" i="18"/>
  <c r="Q6" i="18"/>
  <c r="Q44" i="18" l="1"/>
  <c r="Q34" i="18"/>
  <c r="Q24" i="18"/>
  <c r="Q14" i="18"/>
  <c r="Q16" i="17"/>
  <c r="C34" i="17" l="1"/>
  <c r="D34" i="17"/>
  <c r="E34" i="17"/>
  <c r="F34" i="17"/>
  <c r="G34" i="17"/>
  <c r="H34" i="17"/>
  <c r="I34" i="17"/>
  <c r="J34" i="17"/>
  <c r="K34" i="17"/>
  <c r="L34" i="17"/>
  <c r="M34" i="17"/>
  <c r="N34" i="17"/>
  <c r="O34" i="17"/>
  <c r="B3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B24" i="17"/>
  <c r="P44" i="17" l="1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Q43" i="17"/>
  <c r="Q42" i="17"/>
  <c r="Q41" i="17"/>
  <c r="Q40" i="17"/>
  <c r="Q39" i="17"/>
  <c r="Q38" i="17"/>
  <c r="Q37" i="17"/>
  <c r="Q36" i="17"/>
  <c r="Q35" i="17"/>
  <c r="Q33" i="17"/>
  <c r="Q32" i="17"/>
  <c r="Q31" i="17"/>
  <c r="Q30" i="17"/>
  <c r="Q29" i="17"/>
  <c r="Q28" i="17"/>
  <c r="Q27" i="17"/>
  <c r="Q26" i="17"/>
  <c r="A24" i="17"/>
  <c r="A34" i="17" s="1"/>
  <c r="A44" i="17" s="1"/>
  <c r="Q23" i="17"/>
  <c r="A23" i="17"/>
  <c r="A33" i="17" s="1"/>
  <c r="A43" i="17" s="1"/>
  <c r="Q22" i="17"/>
  <c r="A22" i="17"/>
  <c r="A32" i="17" s="1"/>
  <c r="A42" i="17" s="1"/>
  <c r="Q21" i="17"/>
  <c r="A21" i="17"/>
  <c r="A31" i="17" s="1"/>
  <c r="A41" i="17" s="1"/>
  <c r="Q20" i="17"/>
  <c r="A20" i="17"/>
  <c r="A30" i="17" s="1"/>
  <c r="A40" i="17" s="1"/>
  <c r="Q19" i="17"/>
  <c r="A19" i="17"/>
  <c r="A29" i="17" s="1"/>
  <c r="A39" i="17" s="1"/>
  <c r="Q18" i="17"/>
  <c r="A18" i="17"/>
  <c r="A28" i="17" s="1"/>
  <c r="A38" i="17" s="1"/>
  <c r="Q17" i="17"/>
  <c r="A17" i="17"/>
  <c r="A27" i="17" s="1"/>
  <c r="A37" i="17" s="1"/>
  <c r="A16" i="17"/>
  <c r="A26" i="17" s="1"/>
  <c r="A36" i="17" s="1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Q13" i="17"/>
  <c r="Q12" i="17"/>
  <c r="Q11" i="17"/>
  <c r="Q10" i="17"/>
  <c r="Q9" i="17"/>
  <c r="Q8" i="17"/>
  <c r="Q7" i="17"/>
  <c r="Q6" i="17"/>
  <c r="Q14" i="17" l="1"/>
  <c r="Q44" i="17"/>
  <c r="Q34" i="17"/>
  <c r="Q24" i="17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Q43" i="16"/>
  <c r="Q42" i="16"/>
  <c r="Q41" i="16"/>
  <c r="Q40" i="16"/>
  <c r="Q39" i="16"/>
  <c r="Q38" i="16"/>
  <c r="Q37" i="16"/>
  <c r="Q36" i="16"/>
  <c r="Q35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Q33" i="16"/>
  <c r="Q32" i="16"/>
  <c r="Q31" i="16"/>
  <c r="Q30" i="16"/>
  <c r="Q29" i="16"/>
  <c r="Q28" i="16"/>
  <c r="Q27" i="16"/>
  <c r="Q26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34" i="16" s="1"/>
  <c r="A44" i="16" s="1"/>
  <c r="Q23" i="16"/>
  <c r="A23" i="16"/>
  <c r="A33" i="16" s="1"/>
  <c r="A43" i="16" s="1"/>
  <c r="Q22" i="16"/>
  <c r="A22" i="16"/>
  <c r="A32" i="16" s="1"/>
  <c r="A42" i="16" s="1"/>
  <c r="Q21" i="16"/>
  <c r="A21" i="16"/>
  <c r="A31" i="16" s="1"/>
  <c r="A41" i="16" s="1"/>
  <c r="Q20" i="16"/>
  <c r="A20" i="16"/>
  <c r="A30" i="16" s="1"/>
  <c r="A40" i="16" s="1"/>
  <c r="Q19" i="16"/>
  <c r="A19" i="16"/>
  <c r="A29" i="16" s="1"/>
  <c r="A39" i="16" s="1"/>
  <c r="Q18" i="16"/>
  <c r="A18" i="16"/>
  <c r="A28" i="16" s="1"/>
  <c r="A38" i="16" s="1"/>
  <c r="Q17" i="16"/>
  <c r="A17" i="16"/>
  <c r="A27" i="16" s="1"/>
  <c r="A37" i="16" s="1"/>
  <c r="Q16" i="16"/>
  <c r="A16" i="16"/>
  <c r="A26" i="16" s="1"/>
  <c r="A36" i="16" s="1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Q13" i="16"/>
  <c r="Q12" i="16"/>
  <c r="Q11" i="16"/>
  <c r="Q10" i="16"/>
  <c r="Q9" i="16"/>
  <c r="Q8" i="16"/>
  <c r="Q7" i="16"/>
  <c r="Q6" i="16"/>
  <c r="Q14" i="16" l="1"/>
  <c r="Q44" i="16"/>
  <c r="Q34" i="16"/>
  <c r="Q24" i="16"/>
  <c r="Q26" i="15"/>
  <c r="Q27" i="15"/>
  <c r="Q28" i="15"/>
  <c r="Q29" i="15"/>
  <c r="Q30" i="15"/>
  <c r="Q31" i="15"/>
  <c r="Q32" i="15"/>
  <c r="Q33" i="15"/>
  <c r="B14" i="14" l="1"/>
  <c r="C14" i="14"/>
  <c r="B14" i="15" l="1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Q43" i="15"/>
  <c r="Q42" i="15"/>
  <c r="Q41" i="15"/>
  <c r="Q40" i="15"/>
  <c r="Q39" i="15"/>
  <c r="Q38" i="15"/>
  <c r="Q37" i="15"/>
  <c r="Q36" i="15"/>
  <c r="Q35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A34" i="15" s="1"/>
  <c r="A44" i="15" s="1"/>
  <c r="Q23" i="15"/>
  <c r="A23" i="15"/>
  <c r="A33" i="15" s="1"/>
  <c r="A43" i="15" s="1"/>
  <c r="Q22" i="15"/>
  <c r="A22" i="15"/>
  <c r="A32" i="15" s="1"/>
  <c r="A42" i="15" s="1"/>
  <c r="Q21" i="15"/>
  <c r="A21" i="15"/>
  <c r="A31" i="15" s="1"/>
  <c r="A41" i="15" s="1"/>
  <c r="Q20" i="15"/>
  <c r="A20" i="15"/>
  <c r="A30" i="15" s="1"/>
  <c r="A40" i="15" s="1"/>
  <c r="Q19" i="15"/>
  <c r="A19" i="15"/>
  <c r="A29" i="15" s="1"/>
  <c r="A39" i="15" s="1"/>
  <c r="Q18" i="15"/>
  <c r="A18" i="15"/>
  <c r="A28" i="15" s="1"/>
  <c r="A38" i="15" s="1"/>
  <c r="Q17" i="15"/>
  <c r="A17" i="15"/>
  <c r="A27" i="15" s="1"/>
  <c r="A37" i="15" s="1"/>
  <c r="Q16" i="15"/>
  <c r="A16" i="15"/>
  <c r="A26" i="15" s="1"/>
  <c r="A36" i="15" s="1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Q13" i="15"/>
  <c r="Q12" i="15"/>
  <c r="Q11" i="15"/>
  <c r="Q10" i="15"/>
  <c r="Q9" i="15"/>
  <c r="Q8" i="15"/>
  <c r="Q7" i="15"/>
  <c r="Q6" i="15"/>
  <c r="Q44" i="15" l="1"/>
  <c r="Q34" i="15"/>
  <c r="Q24" i="15"/>
  <c r="Q14" i="15"/>
  <c r="Q33" i="14"/>
  <c r="Q32" i="14"/>
  <c r="Q31" i="14"/>
  <c r="Q30" i="14"/>
  <c r="Q29" i="14"/>
  <c r="Q28" i="14"/>
  <c r="Q27" i="14"/>
  <c r="Q26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C34" i="14"/>
  <c r="P44" i="14" l="1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Q43" i="14"/>
  <c r="Q42" i="14"/>
  <c r="Q41" i="14"/>
  <c r="Q40" i="14"/>
  <c r="Q39" i="14"/>
  <c r="Q38" i="14"/>
  <c r="Q37" i="14"/>
  <c r="Q36" i="14"/>
  <c r="Q35" i="14"/>
  <c r="B3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A34" i="14" s="1"/>
  <c r="A44" i="14" s="1"/>
  <c r="Q23" i="14"/>
  <c r="A23" i="14"/>
  <c r="A33" i="14" s="1"/>
  <c r="A43" i="14" s="1"/>
  <c r="Q22" i="14"/>
  <c r="A22" i="14"/>
  <c r="A32" i="14" s="1"/>
  <c r="A42" i="14" s="1"/>
  <c r="Q21" i="14"/>
  <c r="A21" i="14"/>
  <c r="A31" i="14" s="1"/>
  <c r="A41" i="14" s="1"/>
  <c r="Q20" i="14"/>
  <c r="A20" i="14"/>
  <c r="A30" i="14" s="1"/>
  <c r="A40" i="14" s="1"/>
  <c r="Q19" i="14"/>
  <c r="A19" i="14"/>
  <c r="A29" i="14" s="1"/>
  <c r="A39" i="14" s="1"/>
  <c r="Q18" i="14"/>
  <c r="A18" i="14"/>
  <c r="A28" i="14" s="1"/>
  <c r="A38" i="14" s="1"/>
  <c r="Q17" i="14"/>
  <c r="A17" i="14"/>
  <c r="A27" i="14" s="1"/>
  <c r="A37" i="14" s="1"/>
  <c r="Q16" i="14"/>
  <c r="A16" i="14"/>
  <c r="A26" i="14" s="1"/>
  <c r="A36" i="14" s="1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Q13" i="14"/>
  <c r="Q12" i="14"/>
  <c r="Q11" i="14"/>
  <c r="Q10" i="14"/>
  <c r="Q9" i="14"/>
  <c r="Q8" i="14"/>
  <c r="Q7" i="14"/>
  <c r="Q6" i="14"/>
  <c r="Q34" i="14" l="1"/>
  <c r="Q44" i="14"/>
  <c r="Q24" i="14"/>
  <c r="Q14" i="14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Q43" i="12"/>
  <c r="Q42" i="12"/>
  <c r="Q41" i="12"/>
  <c r="Q40" i="12"/>
  <c r="Q39" i="12"/>
  <c r="Q38" i="12"/>
  <c r="Q37" i="12"/>
  <c r="Q36" i="12"/>
  <c r="Q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33" i="12"/>
  <c r="Q32" i="12"/>
  <c r="Q31" i="12"/>
  <c r="Q30" i="12"/>
  <c r="Q29" i="12"/>
  <c r="Q28" i="12"/>
  <c r="Q27" i="12"/>
  <c r="Q26" i="12"/>
  <c r="Q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34" i="12" s="1"/>
  <c r="A44" i="12" s="1"/>
  <c r="Q23" i="12"/>
  <c r="A23" i="12"/>
  <c r="A33" i="12" s="1"/>
  <c r="A43" i="12" s="1"/>
  <c r="Q22" i="12"/>
  <c r="A22" i="12"/>
  <c r="A32" i="12" s="1"/>
  <c r="A42" i="12" s="1"/>
  <c r="Q21" i="12"/>
  <c r="A21" i="12"/>
  <c r="A31" i="12" s="1"/>
  <c r="A41" i="12" s="1"/>
  <c r="Q20" i="12"/>
  <c r="A20" i="12"/>
  <c r="A30" i="12" s="1"/>
  <c r="A40" i="12" s="1"/>
  <c r="Q19" i="12"/>
  <c r="A19" i="12"/>
  <c r="A29" i="12" s="1"/>
  <c r="A39" i="12" s="1"/>
  <c r="Q18" i="12"/>
  <c r="A18" i="12"/>
  <c r="A28" i="12" s="1"/>
  <c r="A38" i="12" s="1"/>
  <c r="Q17" i="12"/>
  <c r="A17" i="12"/>
  <c r="A27" i="12" s="1"/>
  <c r="A37" i="12" s="1"/>
  <c r="Q16" i="12"/>
  <c r="A16" i="12"/>
  <c r="A26" i="12" s="1"/>
  <c r="A36" i="12" s="1"/>
  <c r="Q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Q13" i="12"/>
  <c r="Q12" i="12"/>
  <c r="Q11" i="12"/>
  <c r="Q10" i="12"/>
  <c r="Q9" i="12"/>
  <c r="Q8" i="12"/>
  <c r="Q7" i="12"/>
  <c r="Q6" i="12"/>
  <c r="Q34" i="12" l="1"/>
  <c r="Q44" i="12"/>
  <c r="Q24" i="12"/>
  <c r="Q14" i="12"/>
  <c r="Q12" i="11"/>
  <c r="E14" i="11" l="1"/>
  <c r="Q36" i="11" l="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C34" i="11"/>
  <c r="P44" i="11" l="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Q43" i="11"/>
  <c r="Q42" i="11"/>
  <c r="Q41" i="11"/>
  <c r="Q40" i="11"/>
  <c r="Q39" i="11"/>
  <c r="Q38" i="11"/>
  <c r="Q37" i="11"/>
  <c r="Q35" i="11"/>
  <c r="B34" i="11"/>
  <c r="Q34" i="11" s="1"/>
  <c r="Q33" i="11"/>
  <c r="Q32" i="11"/>
  <c r="Q31" i="11"/>
  <c r="Q30" i="11"/>
  <c r="Q29" i="11"/>
  <c r="Q28" i="11"/>
  <c r="Q27" i="11"/>
  <c r="Q26" i="11"/>
  <c r="Q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34" i="11" s="1"/>
  <c r="A44" i="11" s="1"/>
  <c r="Q23" i="11"/>
  <c r="A23" i="11"/>
  <c r="A33" i="11" s="1"/>
  <c r="A43" i="11" s="1"/>
  <c r="Q22" i="11"/>
  <c r="A22" i="11"/>
  <c r="A32" i="11" s="1"/>
  <c r="A42" i="11" s="1"/>
  <c r="Q21" i="11"/>
  <c r="A21" i="11"/>
  <c r="A31" i="11" s="1"/>
  <c r="A41" i="11" s="1"/>
  <c r="Q20" i="11"/>
  <c r="A20" i="11"/>
  <c r="A30" i="11" s="1"/>
  <c r="A40" i="11" s="1"/>
  <c r="Q19" i="11"/>
  <c r="A19" i="11"/>
  <c r="A29" i="11" s="1"/>
  <c r="A39" i="11" s="1"/>
  <c r="Q18" i="11"/>
  <c r="A18" i="11"/>
  <c r="A28" i="11" s="1"/>
  <c r="A38" i="11" s="1"/>
  <c r="Q17" i="11"/>
  <c r="A17" i="11"/>
  <c r="A27" i="11" s="1"/>
  <c r="A37" i="11" s="1"/>
  <c r="Q16" i="11"/>
  <c r="A16" i="11"/>
  <c r="A26" i="11" s="1"/>
  <c r="A36" i="11" s="1"/>
  <c r="Q15" i="11"/>
  <c r="P14" i="11"/>
  <c r="O14" i="11"/>
  <c r="N14" i="11"/>
  <c r="M14" i="11"/>
  <c r="L14" i="11"/>
  <c r="K14" i="11"/>
  <c r="J14" i="11"/>
  <c r="I14" i="11"/>
  <c r="H14" i="11"/>
  <c r="G14" i="11"/>
  <c r="F14" i="11"/>
  <c r="D14" i="11"/>
  <c r="C14" i="11"/>
  <c r="B14" i="11"/>
  <c r="Q13" i="11"/>
  <c r="Q11" i="11"/>
  <c r="Q10" i="11"/>
  <c r="Q9" i="11"/>
  <c r="Q8" i="11"/>
  <c r="Q7" i="11"/>
  <c r="Q6" i="11"/>
  <c r="Q44" i="11" l="1"/>
  <c r="Q24" i="11"/>
  <c r="Q14" i="11"/>
  <c r="Q7" i="10"/>
  <c r="Q8" i="10"/>
  <c r="Q9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5" i="10"/>
  <c r="Q26" i="10"/>
  <c r="Q27" i="10"/>
  <c r="Q28" i="10"/>
  <c r="Q29" i="10"/>
  <c r="Q30" i="10"/>
  <c r="Q31" i="10"/>
  <c r="Q32" i="10"/>
  <c r="Q33" i="10"/>
  <c r="Q35" i="10"/>
  <c r="Q36" i="10"/>
  <c r="Q37" i="10"/>
  <c r="Q38" i="10"/>
  <c r="Q39" i="10"/>
  <c r="Q40" i="10"/>
  <c r="Q41" i="10"/>
  <c r="Q42" i="10"/>
  <c r="Q43" i="10"/>
  <c r="Q6" i="10"/>
  <c r="C44" i="10" l="1"/>
  <c r="C14" i="10" l="1"/>
  <c r="P44" i="10" l="1"/>
  <c r="O44" i="10"/>
  <c r="N44" i="10"/>
  <c r="M44" i="10"/>
  <c r="L44" i="10"/>
  <c r="K44" i="10"/>
  <c r="J44" i="10"/>
  <c r="I44" i="10"/>
  <c r="H44" i="10"/>
  <c r="G44" i="10"/>
  <c r="F44" i="10"/>
  <c r="E44" i="10"/>
  <c r="D44" i="10"/>
  <c r="B44" i="10"/>
  <c r="Q44" i="10" s="1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34" i="10" s="1"/>
  <c r="A44" i="10" s="1"/>
  <c r="A23" i="10"/>
  <c r="A33" i="10" s="1"/>
  <c r="A43" i="10" s="1"/>
  <c r="A22" i="10"/>
  <c r="A32" i="10" s="1"/>
  <c r="A42" i="10" s="1"/>
  <c r="A21" i="10"/>
  <c r="A31" i="10" s="1"/>
  <c r="A41" i="10" s="1"/>
  <c r="A20" i="10"/>
  <c r="A30" i="10" s="1"/>
  <c r="A40" i="10" s="1"/>
  <c r="A19" i="10"/>
  <c r="A29" i="10" s="1"/>
  <c r="A39" i="10" s="1"/>
  <c r="A18" i="10"/>
  <c r="A28" i="10" s="1"/>
  <c r="A38" i="10" s="1"/>
  <c r="A17" i="10"/>
  <c r="A27" i="10" s="1"/>
  <c r="A37" i="10" s="1"/>
  <c r="A16" i="10"/>
  <c r="A26" i="10" s="1"/>
  <c r="A36" i="10" s="1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B14" i="10"/>
  <c r="Q14" i="10" s="1"/>
  <c r="Q24" i="10" l="1"/>
  <c r="Q34" i="10"/>
  <c r="O47" i="9"/>
  <c r="N47" i="9"/>
  <c r="M47" i="9"/>
  <c r="L47" i="9"/>
  <c r="K47" i="9"/>
  <c r="J47" i="9"/>
  <c r="I47" i="9"/>
  <c r="H47" i="9"/>
  <c r="G47" i="9"/>
  <c r="F47" i="9"/>
  <c r="E47" i="9"/>
  <c r="D47" i="9"/>
  <c r="B47" i="9"/>
  <c r="Q46" i="9"/>
  <c r="Q45" i="9"/>
  <c r="Q44" i="9"/>
  <c r="Q43" i="9"/>
  <c r="Q42" i="9"/>
  <c r="Q41" i="9"/>
  <c r="Q40" i="9"/>
  <c r="Q39" i="9"/>
  <c r="M36" i="9"/>
  <c r="K36" i="9"/>
  <c r="H36" i="9"/>
  <c r="G36" i="9"/>
  <c r="E36" i="9"/>
  <c r="D36" i="9"/>
  <c r="B36" i="9"/>
  <c r="O35" i="9"/>
  <c r="L35" i="9"/>
  <c r="J35" i="9"/>
  <c r="I35" i="9"/>
  <c r="F35" i="9"/>
  <c r="O34" i="9"/>
  <c r="L34" i="9"/>
  <c r="J34" i="9"/>
  <c r="I34" i="9"/>
  <c r="F34" i="9"/>
  <c r="O33" i="9"/>
  <c r="L33" i="9"/>
  <c r="J33" i="9"/>
  <c r="I33" i="9"/>
  <c r="F33" i="9"/>
  <c r="O32" i="9"/>
  <c r="L32" i="9"/>
  <c r="J32" i="9"/>
  <c r="I32" i="9"/>
  <c r="F32" i="9"/>
  <c r="O31" i="9"/>
  <c r="L31" i="9"/>
  <c r="J31" i="9"/>
  <c r="I31" i="9"/>
  <c r="F31" i="9"/>
  <c r="O30" i="9"/>
  <c r="L30" i="9"/>
  <c r="J30" i="9"/>
  <c r="I30" i="9"/>
  <c r="F30" i="9"/>
  <c r="Q30" i="9" s="1"/>
  <c r="O29" i="9"/>
  <c r="L29" i="9"/>
  <c r="J29" i="9"/>
  <c r="I29" i="9"/>
  <c r="F29" i="9"/>
  <c r="O28" i="9"/>
  <c r="L28" i="9"/>
  <c r="J28" i="9"/>
  <c r="I28" i="9"/>
  <c r="F28" i="9"/>
  <c r="Q28" i="9" s="1"/>
  <c r="O25" i="9"/>
  <c r="M25" i="9"/>
  <c r="L25" i="9"/>
  <c r="K25" i="9"/>
  <c r="J25" i="9"/>
  <c r="I25" i="9"/>
  <c r="H25" i="9"/>
  <c r="G25" i="9"/>
  <c r="F25" i="9"/>
  <c r="E25" i="9"/>
  <c r="D25" i="9"/>
  <c r="B25" i="9"/>
  <c r="Q24" i="9"/>
  <c r="Q23" i="9"/>
  <c r="Q22" i="9"/>
  <c r="Q21" i="9"/>
  <c r="Q20" i="9"/>
  <c r="Q19" i="9"/>
  <c r="Q18" i="9"/>
  <c r="Q17" i="9"/>
  <c r="O14" i="9"/>
  <c r="M14" i="9"/>
  <c r="L14" i="9"/>
  <c r="K14" i="9"/>
  <c r="J14" i="9"/>
  <c r="I14" i="9"/>
  <c r="H14" i="9"/>
  <c r="G14" i="9"/>
  <c r="F14" i="9"/>
  <c r="E14" i="9"/>
  <c r="D14" i="9"/>
  <c r="B14" i="9"/>
  <c r="Q13" i="9"/>
  <c r="Q12" i="9"/>
  <c r="Q11" i="9"/>
  <c r="Q10" i="9"/>
  <c r="Q9" i="9"/>
  <c r="Q8" i="9"/>
  <c r="Q7" i="9"/>
  <c r="Q6" i="9"/>
  <c r="Q32" i="9" l="1"/>
  <c r="I36" i="9"/>
  <c r="L36" i="9"/>
  <c r="Q31" i="9"/>
  <c r="Q14" i="9"/>
  <c r="Q25" i="9"/>
  <c r="Q33" i="9"/>
  <c r="J36" i="9"/>
  <c r="F36" i="9"/>
  <c r="O36" i="9"/>
  <c r="Q34" i="9"/>
  <c r="Q35" i="9"/>
  <c r="Q47" i="9"/>
  <c r="Q29" i="9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Q42" i="7"/>
  <c r="Q41" i="7"/>
  <c r="Q40" i="7"/>
  <c r="Q39" i="7"/>
  <c r="Q38" i="7"/>
  <c r="Q37" i="7"/>
  <c r="Q36" i="7"/>
  <c r="Q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Q33" i="7"/>
  <c r="Q32" i="7"/>
  <c r="Q31" i="7"/>
  <c r="Q30" i="7"/>
  <c r="Q29" i="7"/>
  <c r="Q28" i="7"/>
  <c r="Q27" i="7"/>
  <c r="Q26" i="7"/>
  <c r="Q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A34" i="7" s="1"/>
  <c r="A44" i="7" s="1"/>
  <c r="Q23" i="7"/>
  <c r="A23" i="7"/>
  <c r="A33" i="7" s="1"/>
  <c r="A43" i="7" s="1"/>
  <c r="Q22" i="7"/>
  <c r="A22" i="7"/>
  <c r="A32" i="7" s="1"/>
  <c r="A42" i="7" s="1"/>
  <c r="Q21" i="7"/>
  <c r="A21" i="7"/>
  <c r="A31" i="7" s="1"/>
  <c r="A41" i="7" s="1"/>
  <c r="Q20" i="7"/>
  <c r="A20" i="7"/>
  <c r="A30" i="7" s="1"/>
  <c r="A40" i="7" s="1"/>
  <c r="Q19" i="7"/>
  <c r="A19" i="7"/>
  <c r="A29" i="7" s="1"/>
  <c r="A39" i="7" s="1"/>
  <c r="Q18" i="7"/>
  <c r="A18" i="7"/>
  <c r="A28" i="7" s="1"/>
  <c r="A38" i="7" s="1"/>
  <c r="Q17" i="7"/>
  <c r="A17" i="7"/>
  <c r="A27" i="7" s="1"/>
  <c r="A37" i="7" s="1"/>
  <c r="Q16" i="7"/>
  <c r="A16" i="7"/>
  <c r="A26" i="7" s="1"/>
  <c r="A36" i="7" s="1"/>
  <c r="Q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Q12" i="7"/>
  <c r="Q11" i="7"/>
  <c r="Q10" i="7"/>
  <c r="Q9" i="7"/>
  <c r="Q8" i="7"/>
  <c r="Q7" i="7"/>
  <c r="Q6" i="7"/>
  <c r="Q36" i="9" l="1"/>
  <c r="Q14" i="7"/>
  <c r="Q24" i="7"/>
  <c r="Q44" i="7"/>
  <c r="Q34" i="7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3" i="6"/>
  <c r="O42" i="6"/>
  <c r="O41" i="6"/>
  <c r="O40" i="6"/>
  <c r="O39" i="6"/>
  <c r="O37" i="6"/>
  <c r="O36" i="6"/>
  <c r="O33" i="6"/>
  <c r="O32" i="6"/>
  <c r="O31" i="6"/>
  <c r="O30" i="6"/>
  <c r="O29" i="6"/>
  <c r="O28" i="6"/>
  <c r="O26" i="6"/>
  <c r="O23" i="6"/>
  <c r="O22" i="6"/>
  <c r="O21" i="6"/>
  <c r="O20" i="6"/>
  <c r="O19" i="6"/>
  <c r="O18" i="6"/>
  <c r="O17" i="6"/>
  <c r="O16" i="6"/>
  <c r="O13" i="6"/>
  <c r="O12" i="6"/>
  <c r="O11" i="6"/>
  <c r="O10" i="6"/>
  <c r="O9" i="6"/>
  <c r="O8" i="6"/>
  <c r="O7" i="6"/>
  <c r="O6" i="6"/>
  <c r="P44" i="5"/>
  <c r="O44" i="5"/>
  <c r="N44" i="5"/>
  <c r="L44" i="5"/>
  <c r="K44" i="5"/>
  <c r="J44" i="5"/>
  <c r="I44" i="5"/>
  <c r="G44" i="5"/>
  <c r="F44" i="5"/>
  <c r="E44" i="5"/>
  <c r="B44" i="5"/>
  <c r="Q43" i="5"/>
  <c r="Q42" i="5"/>
  <c r="Q41" i="5"/>
  <c r="Q40" i="5"/>
  <c r="Q39" i="5"/>
  <c r="Q37" i="5"/>
  <c r="Q36" i="5"/>
  <c r="P33" i="5"/>
  <c r="O33" i="5"/>
  <c r="N33" i="5"/>
  <c r="M33" i="5"/>
  <c r="L33" i="5"/>
  <c r="K33" i="5"/>
  <c r="J33" i="5"/>
  <c r="I33" i="5"/>
  <c r="G33" i="5"/>
  <c r="F33" i="5"/>
  <c r="Q33" i="5" s="1"/>
  <c r="E33" i="5"/>
  <c r="P32" i="5"/>
  <c r="O32" i="5"/>
  <c r="N32" i="5"/>
  <c r="M32" i="5"/>
  <c r="L32" i="5"/>
  <c r="K32" i="5"/>
  <c r="J32" i="5"/>
  <c r="I32" i="5"/>
  <c r="G32" i="5"/>
  <c r="F32" i="5"/>
  <c r="E32" i="5"/>
  <c r="Q32" i="5" s="1"/>
  <c r="P31" i="5"/>
  <c r="O31" i="5"/>
  <c r="N31" i="5"/>
  <c r="M31" i="5"/>
  <c r="L31" i="5"/>
  <c r="K31" i="5"/>
  <c r="J31" i="5"/>
  <c r="I31" i="5"/>
  <c r="G31" i="5"/>
  <c r="F31" i="5"/>
  <c r="E31" i="5"/>
  <c r="P30" i="5"/>
  <c r="O30" i="5"/>
  <c r="N30" i="5"/>
  <c r="M30" i="5"/>
  <c r="L30" i="5"/>
  <c r="K30" i="5"/>
  <c r="J30" i="5"/>
  <c r="I30" i="5"/>
  <c r="G30" i="5"/>
  <c r="F30" i="5"/>
  <c r="E30" i="5"/>
  <c r="Q30" i="5" s="1"/>
  <c r="P29" i="5"/>
  <c r="O29" i="5"/>
  <c r="N29" i="5"/>
  <c r="M29" i="5"/>
  <c r="L29" i="5"/>
  <c r="K29" i="5"/>
  <c r="J29" i="5"/>
  <c r="I29" i="5"/>
  <c r="G29" i="5"/>
  <c r="F29" i="5"/>
  <c r="E29" i="5"/>
  <c r="P28" i="5"/>
  <c r="O28" i="5"/>
  <c r="N28" i="5"/>
  <c r="M28" i="5"/>
  <c r="M38" i="5" s="1"/>
  <c r="M44" i="5" s="1"/>
  <c r="L28" i="5"/>
  <c r="K28" i="5"/>
  <c r="J28" i="5"/>
  <c r="I28" i="5"/>
  <c r="G28" i="5"/>
  <c r="F28" i="5"/>
  <c r="E28" i="5"/>
  <c r="D28" i="5"/>
  <c r="P27" i="5"/>
  <c r="O27" i="5"/>
  <c r="N27" i="5"/>
  <c r="M27" i="5"/>
  <c r="L27" i="5"/>
  <c r="K27" i="5"/>
  <c r="J27" i="5"/>
  <c r="I27" i="5"/>
  <c r="G27" i="5"/>
  <c r="F27" i="5"/>
  <c r="E27" i="5"/>
  <c r="D27" i="5"/>
  <c r="P26" i="5"/>
  <c r="P34" i="5" s="1"/>
  <c r="O26" i="5"/>
  <c r="N26" i="5"/>
  <c r="N34" i="5" s="1"/>
  <c r="M26" i="5"/>
  <c r="L26" i="5"/>
  <c r="L34" i="5" s="1"/>
  <c r="K26" i="5"/>
  <c r="J26" i="5"/>
  <c r="J34" i="5" s="1"/>
  <c r="I26" i="5"/>
  <c r="G26" i="5"/>
  <c r="G34" i="5" s="1"/>
  <c r="F26" i="5"/>
  <c r="E26" i="5"/>
  <c r="B26" i="5"/>
  <c r="B34" i="5" s="1"/>
  <c r="P24" i="5"/>
  <c r="O24" i="5"/>
  <c r="N24" i="5"/>
  <c r="M24" i="5"/>
  <c r="L24" i="5"/>
  <c r="K24" i="5"/>
  <c r="J24" i="5"/>
  <c r="I24" i="5"/>
  <c r="G24" i="5"/>
  <c r="F24" i="5"/>
  <c r="E24" i="5"/>
  <c r="D24" i="5"/>
  <c r="B24" i="5"/>
  <c r="Q23" i="5"/>
  <c r="Q22" i="5"/>
  <c r="Q21" i="5"/>
  <c r="Q20" i="5"/>
  <c r="Q19" i="5"/>
  <c r="Q18" i="5"/>
  <c r="Q17" i="5"/>
  <c r="Q16" i="5"/>
  <c r="P14" i="5"/>
  <c r="O14" i="5"/>
  <c r="N14" i="5"/>
  <c r="M14" i="5"/>
  <c r="L14" i="5"/>
  <c r="K14" i="5"/>
  <c r="J14" i="5"/>
  <c r="I14" i="5"/>
  <c r="G14" i="5"/>
  <c r="F14" i="5"/>
  <c r="E14" i="5"/>
  <c r="D14" i="5"/>
  <c r="B14" i="5"/>
  <c r="Q13" i="5"/>
  <c r="Q12" i="5"/>
  <c r="Q11" i="5"/>
  <c r="Q10" i="5"/>
  <c r="Q9" i="5"/>
  <c r="Q8" i="5"/>
  <c r="Q7" i="5"/>
  <c r="Q6" i="5"/>
  <c r="N47" i="2"/>
  <c r="M47" i="2"/>
  <c r="L47" i="2"/>
  <c r="J47" i="2"/>
  <c r="I47" i="2"/>
  <c r="H47" i="2"/>
  <c r="G47" i="2"/>
  <c r="E47" i="2"/>
  <c r="D47" i="2"/>
  <c r="C47" i="2"/>
  <c r="B47" i="2"/>
  <c r="O46" i="2"/>
  <c r="O45" i="2"/>
  <c r="O44" i="2"/>
  <c r="O43" i="2"/>
  <c r="O42" i="2"/>
  <c r="O41" i="2"/>
  <c r="O40" i="2"/>
  <c r="O39" i="2"/>
  <c r="M36" i="2"/>
  <c r="L36" i="2"/>
  <c r="J36" i="2"/>
  <c r="H36" i="2"/>
  <c r="E36" i="2"/>
  <c r="C36" i="2"/>
  <c r="B36" i="2"/>
  <c r="N35" i="2"/>
  <c r="I35" i="2"/>
  <c r="G35" i="2"/>
  <c r="D35" i="2"/>
  <c r="N34" i="2"/>
  <c r="I34" i="2"/>
  <c r="G34" i="2"/>
  <c r="D34" i="2"/>
  <c r="N33" i="2"/>
  <c r="I33" i="2"/>
  <c r="G33" i="2"/>
  <c r="D33" i="2"/>
  <c r="N32" i="2"/>
  <c r="I32" i="2"/>
  <c r="G32" i="2"/>
  <c r="D32" i="2"/>
  <c r="N31" i="2"/>
  <c r="I31" i="2"/>
  <c r="G31" i="2"/>
  <c r="D31" i="2"/>
  <c r="N30" i="2"/>
  <c r="I30" i="2"/>
  <c r="G30" i="2"/>
  <c r="D30" i="2"/>
  <c r="N29" i="2"/>
  <c r="I29" i="2"/>
  <c r="G29" i="2"/>
  <c r="D29" i="2"/>
  <c r="N28" i="2"/>
  <c r="N36" i="2" s="1"/>
  <c r="I28" i="2"/>
  <c r="I36" i="2" s="1"/>
  <c r="G28" i="2"/>
  <c r="G36" i="2" s="1"/>
  <c r="D28" i="2"/>
  <c r="N25" i="2"/>
  <c r="M25" i="2"/>
  <c r="J25" i="2"/>
  <c r="I25" i="2"/>
  <c r="H25" i="2"/>
  <c r="G25" i="2"/>
  <c r="E25" i="2"/>
  <c r="D25" i="2"/>
  <c r="C25" i="2"/>
  <c r="B25" i="2"/>
  <c r="O24" i="2"/>
  <c r="O23" i="2"/>
  <c r="O22" i="2"/>
  <c r="O21" i="2"/>
  <c r="O20" i="2"/>
  <c r="O19" i="2"/>
  <c r="O18" i="2"/>
  <c r="O17" i="2"/>
  <c r="N14" i="2"/>
  <c r="M14" i="2"/>
  <c r="J14" i="2"/>
  <c r="I14" i="2"/>
  <c r="H14" i="2"/>
  <c r="G14" i="2"/>
  <c r="F14" i="2"/>
  <c r="E14" i="2"/>
  <c r="D14" i="2"/>
  <c r="C14" i="2"/>
  <c r="B14" i="2"/>
  <c r="O13" i="2"/>
  <c r="O12" i="2"/>
  <c r="O11" i="2"/>
  <c r="O10" i="2"/>
  <c r="O9" i="2"/>
  <c r="O8" i="2"/>
  <c r="O7" i="2"/>
  <c r="O6" i="2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Q45" i="3"/>
  <c r="Q44" i="3"/>
  <c r="Q43" i="3"/>
  <c r="Q42" i="3"/>
  <c r="Q41" i="3"/>
  <c r="Q40" i="3"/>
  <c r="Q39" i="3"/>
  <c r="P36" i="3"/>
  <c r="M36" i="3"/>
  <c r="O35" i="3"/>
  <c r="N35" i="3"/>
  <c r="L35" i="3"/>
  <c r="K35" i="3"/>
  <c r="J35" i="3"/>
  <c r="I35" i="3"/>
  <c r="H35" i="3"/>
  <c r="G35" i="3"/>
  <c r="F35" i="3"/>
  <c r="E35" i="3"/>
  <c r="C35" i="3"/>
  <c r="O34" i="3"/>
  <c r="N34" i="3"/>
  <c r="L34" i="3"/>
  <c r="K34" i="3"/>
  <c r="J34" i="3"/>
  <c r="I34" i="3"/>
  <c r="H34" i="3"/>
  <c r="G34" i="3"/>
  <c r="F34" i="3"/>
  <c r="E34" i="3"/>
  <c r="C34" i="3"/>
  <c r="O33" i="3"/>
  <c r="N33" i="3"/>
  <c r="L33" i="3"/>
  <c r="K33" i="3"/>
  <c r="J33" i="3"/>
  <c r="I33" i="3"/>
  <c r="H33" i="3"/>
  <c r="G33" i="3"/>
  <c r="F33" i="3"/>
  <c r="E33" i="3"/>
  <c r="C33" i="3"/>
  <c r="O32" i="3"/>
  <c r="N32" i="3"/>
  <c r="L32" i="3"/>
  <c r="K32" i="3"/>
  <c r="J32" i="3"/>
  <c r="I32" i="3"/>
  <c r="H32" i="3"/>
  <c r="G32" i="3"/>
  <c r="F32" i="3"/>
  <c r="E32" i="3"/>
  <c r="C32" i="3"/>
  <c r="O31" i="3"/>
  <c r="N31" i="3"/>
  <c r="L31" i="3"/>
  <c r="K31" i="3"/>
  <c r="J31" i="3"/>
  <c r="I31" i="3"/>
  <c r="H31" i="3"/>
  <c r="G31" i="3"/>
  <c r="F31" i="3"/>
  <c r="E31" i="3"/>
  <c r="C31" i="3"/>
  <c r="O30" i="3"/>
  <c r="N30" i="3"/>
  <c r="L30" i="3"/>
  <c r="K30" i="3"/>
  <c r="J30" i="3"/>
  <c r="I30" i="3"/>
  <c r="H30" i="3"/>
  <c r="G30" i="3"/>
  <c r="F30" i="3"/>
  <c r="E30" i="3"/>
  <c r="D30" i="3"/>
  <c r="D36" i="3" s="1"/>
  <c r="C30" i="3"/>
  <c r="O29" i="3"/>
  <c r="N29" i="3"/>
  <c r="L29" i="3"/>
  <c r="K29" i="3"/>
  <c r="J29" i="3"/>
  <c r="I29" i="3"/>
  <c r="H29" i="3"/>
  <c r="G29" i="3"/>
  <c r="F29" i="3"/>
  <c r="E29" i="3"/>
  <c r="C29" i="3"/>
  <c r="O28" i="3"/>
  <c r="N28" i="3"/>
  <c r="L28" i="3"/>
  <c r="K28" i="3"/>
  <c r="J28" i="3"/>
  <c r="I28" i="3"/>
  <c r="H28" i="3"/>
  <c r="G28" i="3"/>
  <c r="F28" i="3"/>
  <c r="E28" i="3"/>
  <c r="C28" i="3"/>
  <c r="B28" i="3"/>
  <c r="B36" i="3" s="1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Q24" i="3"/>
  <c r="Q23" i="3"/>
  <c r="Q22" i="3"/>
  <c r="Q21" i="3"/>
  <c r="Q20" i="3"/>
  <c r="Q19" i="3"/>
  <c r="Q18" i="3"/>
  <c r="Q17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Q13" i="3"/>
  <c r="Q12" i="3"/>
  <c r="Q11" i="3"/>
  <c r="Q10" i="3"/>
  <c r="Q9" i="3"/>
  <c r="Q8" i="3"/>
  <c r="Q7" i="3"/>
  <c r="Q6" i="3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P43" i="4"/>
  <c r="P42" i="4"/>
  <c r="P41" i="4"/>
  <c r="P40" i="4"/>
  <c r="P39" i="4"/>
  <c r="P38" i="4"/>
  <c r="P37" i="4"/>
  <c r="P36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P33" i="4"/>
  <c r="P32" i="4"/>
  <c r="P31" i="4"/>
  <c r="P30" i="4"/>
  <c r="P29" i="4"/>
  <c r="P28" i="4"/>
  <c r="P27" i="4"/>
  <c r="P26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P23" i="4"/>
  <c r="P22" i="4"/>
  <c r="P21" i="4"/>
  <c r="P20" i="4"/>
  <c r="P19" i="4"/>
  <c r="P18" i="4"/>
  <c r="P17" i="4"/>
  <c r="P16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P13" i="4"/>
  <c r="P12" i="4"/>
  <c r="P11" i="4"/>
  <c r="P10" i="4"/>
  <c r="P9" i="4"/>
  <c r="P8" i="4"/>
  <c r="P7" i="4"/>
  <c r="P6" i="4"/>
  <c r="P24" i="4" l="1"/>
  <c r="G36" i="3"/>
  <c r="K36" i="3"/>
  <c r="Q29" i="3"/>
  <c r="Q47" i="3"/>
  <c r="O28" i="2"/>
  <c r="O29" i="2"/>
  <c r="O31" i="2"/>
  <c r="O32" i="2"/>
  <c r="O33" i="2"/>
  <c r="O34" i="2"/>
  <c r="O35" i="2"/>
  <c r="E34" i="5"/>
  <c r="F34" i="5"/>
  <c r="I34" i="5"/>
  <c r="K34" i="5"/>
  <c r="M34" i="5"/>
  <c r="O34" i="5"/>
  <c r="Q27" i="5"/>
  <c r="Q28" i="5"/>
  <c r="O14" i="2"/>
  <c r="H36" i="3"/>
  <c r="Q14" i="3"/>
  <c r="E36" i="3"/>
  <c r="I36" i="3"/>
  <c r="N36" i="3"/>
  <c r="Q32" i="3"/>
  <c r="C36" i="3"/>
  <c r="L36" i="3"/>
  <c r="Q33" i="3"/>
  <c r="F36" i="3"/>
  <c r="J36" i="3"/>
  <c r="O36" i="3"/>
  <c r="Q35" i="3"/>
  <c r="P14" i="4"/>
  <c r="O24" i="6"/>
  <c r="O14" i="6"/>
  <c r="O38" i="6"/>
  <c r="O44" i="6" s="1"/>
  <c r="O27" i="6"/>
  <c r="O34" i="6" s="1"/>
  <c r="P44" i="4"/>
  <c r="O47" i="2"/>
  <c r="Q14" i="5"/>
  <c r="P34" i="4"/>
  <c r="Q30" i="3"/>
  <c r="Q31" i="3"/>
  <c r="O25" i="2"/>
  <c r="Q25" i="3"/>
  <c r="Q34" i="3"/>
  <c r="D36" i="2"/>
  <c r="Q29" i="5"/>
  <c r="Q31" i="5"/>
  <c r="Q24" i="5"/>
  <c r="Q26" i="5"/>
  <c r="D34" i="5"/>
  <c r="D38" i="5" s="1"/>
  <c r="Q28" i="3"/>
  <c r="O30" i="2"/>
  <c r="O36" i="2" s="1"/>
  <c r="Q34" i="5" l="1"/>
  <c r="Q36" i="3"/>
  <c r="Q38" i="5"/>
  <c r="Q44" i="5" s="1"/>
  <c r="D44" i="5"/>
</calcChain>
</file>

<file path=xl/sharedStrings.xml><?xml version="1.0" encoding="utf-8"?>
<sst xmlns="http://schemas.openxmlformats.org/spreadsheetml/2006/main" count="660" uniqueCount="91">
  <si>
    <t>GENERAL  INSURANCE  BUSINESS</t>
  </si>
  <si>
    <t>ALBATROSS</t>
  </si>
  <si>
    <t>BAI</t>
  </si>
  <si>
    <t>CEYLINCO STELLA</t>
  </si>
  <si>
    <t>GFA</t>
  </si>
  <si>
    <t>IOGA</t>
  </si>
  <si>
    <t>JUBILEE</t>
  </si>
  <si>
    <t>LAMCO</t>
  </si>
  <si>
    <t>LAPRUDENCE</t>
  </si>
  <si>
    <t>MTIAN EAGLE</t>
  </si>
  <si>
    <t>MTIUS UNION</t>
  </si>
  <si>
    <t>NEW INDIA</t>
  </si>
  <si>
    <t>SICOM</t>
  </si>
  <si>
    <t>SUN</t>
  </si>
  <si>
    <t>SWAN</t>
  </si>
  <si>
    <t>TOTAL</t>
  </si>
  <si>
    <t>1 TOTAL GROSS PREMIUM  :</t>
  </si>
  <si>
    <t xml:space="preserve">     Accident and Health Policy</t>
  </si>
  <si>
    <t xml:space="preserve">     Engineering Policy</t>
  </si>
  <si>
    <t xml:space="preserve">     Guarantee Policy</t>
  </si>
  <si>
    <t xml:space="preserve">     Liability Policy</t>
  </si>
  <si>
    <t xml:space="preserve">     Miscellaneous Policy</t>
  </si>
  <si>
    <t xml:space="preserve">     Motor Policy</t>
  </si>
  <si>
    <t xml:space="preserve">     Property Policy</t>
  </si>
  <si>
    <t xml:space="preserve">     Transportation Policy</t>
  </si>
  <si>
    <t xml:space="preserve">     Total</t>
  </si>
  <si>
    <t>2 TOTAL REINSURANCE PREMIUM CEDED  :</t>
  </si>
  <si>
    <t>3 NET PREMIUM WRITTEN  :</t>
  </si>
  <si>
    <t>4 NET EARNED PREMIUM  :</t>
  </si>
  <si>
    <t>PREMIUM BREAKDOWN BY INDIVIDUAL INSURER FOR YEAR 2009</t>
  </si>
  <si>
    <t>PREMIUM BREAKDOWN BY INDIVIDUAL INSURER FOR YEAR 2010</t>
  </si>
  <si>
    <t>(Amount Rs 000)</t>
  </si>
  <si>
    <t>CIM</t>
  </si>
  <si>
    <t>CREDIT GUA</t>
  </si>
  <si>
    <t>LAPRUD</t>
  </si>
  <si>
    <t>MUA</t>
  </si>
  <si>
    <t>PHOENIX</t>
  </si>
  <si>
    <t>PREMIUM BREAKDOWN BY INDIVIDUAL INSURER FOR YEAR 2011</t>
  </si>
  <si>
    <t xml:space="preserve">BAI </t>
  </si>
  <si>
    <t>PREMIUM BREAKDOWN BY INDIVIDUAL INSURER FOR YEAR 2012</t>
  </si>
  <si>
    <t>BAI i</t>
  </si>
  <si>
    <t xml:space="preserve"> Gross Premiums </t>
  </si>
  <si>
    <t xml:space="preserve"> Motor  </t>
  </si>
  <si>
    <t xml:space="preserve"> Accident and Health </t>
  </si>
  <si>
    <t xml:space="preserve"> Engineering </t>
  </si>
  <si>
    <t xml:space="preserve"> Liability </t>
  </si>
  <si>
    <t xml:space="preserve"> Property </t>
  </si>
  <si>
    <t xml:space="preserve"> Transportation </t>
  </si>
  <si>
    <t xml:space="preserve"> Guarantee </t>
  </si>
  <si>
    <t xml:space="preserve"> Miscellaneous </t>
  </si>
  <si>
    <t xml:space="preserve"> Premiums on Reinsurance Ceded </t>
  </si>
  <si>
    <t xml:space="preserve"> Net Premiums Received and Receivable </t>
  </si>
  <si>
    <t xml:space="preserve"> Net Earned Premiums </t>
  </si>
  <si>
    <t>BAI G</t>
  </si>
  <si>
    <t>M EAGLE</t>
  </si>
  <si>
    <t>M UNION</t>
  </si>
  <si>
    <t>PREMIUM BREAKDOWN BY INDIVIDUAL INSURER FOR YEAR 2013</t>
  </si>
  <si>
    <t>Gross Premiums</t>
  </si>
  <si>
    <t xml:space="preserve">Motor </t>
  </si>
  <si>
    <t>Accident and Health</t>
  </si>
  <si>
    <t>Engineering</t>
  </si>
  <si>
    <t>Liability</t>
  </si>
  <si>
    <t>Property</t>
  </si>
  <si>
    <t>Transportation</t>
  </si>
  <si>
    <t>Guarantee</t>
  </si>
  <si>
    <t>Miscellaneous</t>
  </si>
  <si>
    <t>Premiums on Reinsurance Ceded</t>
  </si>
  <si>
    <t>Net Premiums Received and Receivable</t>
  </si>
  <si>
    <t>Net Earned Premiums</t>
  </si>
  <si>
    <t>PREMIUM BREAKDOWN BY INDIVIDUAL INSURER FOR YEAR 2014</t>
  </si>
  <si>
    <t>BAI*</t>
  </si>
  <si>
    <t>* Incidental business</t>
  </si>
  <si>
    <t>** Newly licensed companies</t>
  </si>
  <si>
    <t>QUANTUM II**</t>
  </si>
  <si>
    <t>SWAN SPECIALITY RISK**</t>
  </si>
  <si>
    <t>PREMIUM BREAKDOWN BY INDIVIDUAL INSURER FOR YEAR 2008</t>
  </si>
  <si>
    <t>ISLAND GEN</t>
  </si>
  <si>
    <t>PREMIUM BREAKDOWN BY INDIVIDUAL INSURER FOR YEAR 2015</t>
  </si>
  <si>
    <t>PREMIUM BREAKDOWN BY INDIVIDUAL INSURER FOR YEAR 2016</t>
  </si>
  <si>
    <t>* Newly licensed companies</t>
  </si>
  <si>
    <t>QUANTUM II*</t>
  </si>
  <si>
    <t>SWAN SPECIALITY RISK*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</si>
  <si>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</si>
  <si>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r>
      <rPr>
        <b/>
        <sz val="10"/>
        <rFont val="Arial Narrow"/>
        <family val="2"/>
      </rPr>
      <t xml:space="preserve">Source: </t>
    </r>
    <r>
      <rPr>
        <sz val="10"/>
        <rFont val="Arial Narrow"/>
        <family val="2"/>
      </rPr>
      <t>Financial Services Commission (FSC) Mauritius</t>
    </r>
  </si>
  <si>
    <t>PREMIUM BREAKDOWN BY INDIVIDUAL INSURER FOR YEAR 2017</t>
  </si>
  <si>
    <t>PREMIUM BREAKDOWN BY INDIVIDUAL INSURER FOR YEAR 2018</t>
  </si>
  <si>
    <t>NIC</t>
  </si>
  <si>
    <t>PREMIUM BREAKDOWN BY INDIVIDUAL INSURER FOR YEAR 2019</t>
  </si>
  <si>
    <t>PREMIUM BREAKDOWN BY INDIVIDUAL INSURER FOR YEAR 2020</t>
  </si>
  <si>
    <t>PREMIUM BREAKDOWN BY INDIVIDUAL INSURER FOR YEAR 2021</t>
  </si>
  <si>
    <t>PREMIUM BREAKDOWN BY INDIVIDUAL INSURER FOR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</si>
</sst>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#,##0.0"/>
    <numFmt numFmtId="167" formatCode="#,##0.00;[Red]#,##0.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2"/>
      <color indexed="9"/>
      <name val="Arial Narrow"/>
      <family val="2"/>
    </font>
    <font>
      <b/>
      <sz val="12"/>
      <color indexed="8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2"/>
      <color indexed="8"/>
      <name val="Arial"/>
      <family val="2"/>
    </font>
    <font>
      <sz val="10"/>
      <color indexed="17"/>
      <name val="Arial Narrow"/>
      <family val="2"/>
    </font>
    <font>
      <b/>
      <sz val="10"/>
      <color theme="9" tint="-0.499984740745262"/>
      <name val="Arial Narrow"/>
      <family val="2"/>
    </font>
    <font>
      <b/>
      <sz val="10"/>
      <color theme="0" tint="-0.249977111117893"/>
      <name val="Arial Narrow"/>
      <family val="2"/>
    </font>
    <font>
      <sz val="10"/>
      <color theme="9" tint="-0.499984740745262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sz val="12"/>
      <color indexed="8"/>
      <name val="Arial Narrow"/>
      <family val="2"/>
    </font>
    <font>
      <b/>
      <sz val="10"/>
      <color indexed="1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99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38" fontId="3" fillId="0" borderId="0" xfId="0" applyNumberFormat="1" applyFont="1" applyFill="1"/>
    <xf numFmtId="38" fontId="3" fillId="0" borderId="0" xfId="0" applyNumberFormat="1" applyFont="1" applyFill="1" applyAlignment="1">
      <alignment wrapText="1"/>
    </xf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38" fontId="3" fillId="0" borderId="0" xfId="0" applyNumberFormat="1" applyFont="1" applyFill="1" applyAlignment="1">
      <alignment horizontal="right"/>
    </xf>
    <xf numFmtId="38" fontId="6" fillId="0" borderId="0" xfId="0" applyNumberFormat="1" applyFont="1" applyFill="1" applyAlignment="1">
      <alignment horizontal="center"/>
    </xf>
    <xf numFmtId="38" fontId="5" fillId="0" borderId="0" xfId="0" applyNumberFormat="1" applyFont="1" applyFill="1" applyAlignment="1">
      <alignment horizontal="right"/>
    </xf>
    <xf numFmtId="38" fontId="8" fillId="0" borderId="0" xfId="0" applyNumberFormat="1" applyFont="1" applyFill="1"/>
    <xf numFmtId="38" fontId="8" fillId="0" borderId="0" xfId="0" applyNumberFormat="1" applyFont="1" applyFill="1" applyAlignment="1">
      <alignment wrapText="1"/>
    </xf>
    <xf numFmtId="0" fontId="8" fillId="0" borderId="0" xfId="0" applyFont="1"/>
    <xf numFmtId="43" fontId="8" fillId="0" borderId="0" xfId="2" applyFont="1"/>
    <xf numFmtId="0" fontId="4" fillId="0" borderId="0" xfId="0" applyFont="1"/>
    <xf numFmtId="38" fontId="4" fillId="0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41" fontId="3" fillId="0" borderId="0" xfId="0" applyNumberFormat="1" applyFont="1" applyFill="1"/>
    <xf numFmtId="41" fontId="3" fillId="0" borderId="0" xfId="0" applyNumberFormat="1" applyFont="1" applyFill="1" applyAlignment="1">
      <alignment wrapText="1"/>
    </xf>
    <xf numFmtId="41" fontId="3" fillId="0" borderId="0" xfId="0" applyNumberFormat="1" applyFont="1"/>
    <xf numFmtId="41" fontId="4" fillId="0" borderId="0" xfId="0" applyNumberFormat="1" applyFont="1"/>
    <xf numFmtId="41" fontId="4" fillId="0" borderId="0" xfId="0" applyNumberFormat="1" applyFont="1" applyFill="1" applyAlignment="1">
      <alignment horizontal="right"/>
    </xf>
    <xf numFmtId="0" fontId="10" fillId="0" borderId="0" xfId="4" applyFont="1" applyFill="1" applyBorder="1" applyAlignment="1"/>
    <xf numFmtId="0" fontId="10" fillId="0" borderId="0" xfId="0" applyFont="1"/>
    <xf numFmtId="164" fontId="15" fillId="6" borderId="31" xfId="0" applyNumberFormat="1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164" fontId="16" fillId="0" borderId="31" xfId="1" applyNumberFormat="1" applyFont="1" applyBorder="1" applyAlignment="1">
      <alignment vertical="center"/>
    </xf>
    <xf numFmtId="164" fontId="17" fillId="0" borderId="31" xfId="1" applyNumberFormat="1" applyFont="1" applyBorder="1" applyAlignment="1">
      <alignment vertical="center"/>
    </xf>
    <xf numFmtId="164" fontId="17" fillId="0" borderId="32" xfId="1" applyNumberFormat="1" applyFont="1" applyBorder="1" applyAlignment="1">
      <alignment vertical="center"/>
    </xf>
    <xf numFmtId="164" fontId="16" fillId="0" borderId="7" xfId="1" applyNumberFormat="1" applyFont="1" applyBorder="1" applyAlignment="1">
      <alignment vertical="center"/>
    </xf>
    <xf numFmtId="164" fontId="16" fillId="0" borderId="29" xfId="1" applyNumberFormat="1" applyFont="1" applyBorder="1" applyAlignment="1">
      <alignment vertical="center"/>
    </xf>
    <xf numFmtId="0" fontId="18" fillId="0" borderId="0" xfId="0" applyFont="1"/>
    <xf numFmtId="164" fontId="19" fillId="0" borderId="0" xfId="1" applyNumberFormat="1" applyFont="1" applyAlignment="1">
      <alignment vertical="center"/>
    </xf>
    <xf numFmtId="164" fontId="18" fillId="0" borderId="0" xfId="0" applyNumberFormat="1" applyFont="1"/>
    <xf numFmtId="38" fontId="20" fillId="0" borderId="31" xfId="0" applyNumberFormat="1" applyFont="1" applyFill="1" applyBorder="1" applyAlignment="1">
      <alignment horizontal="center"/>
    </xf>
    <xf numFmtId="3" fontId="15" fillId="8" borderId="31" xfId="0" applyNumberFormat="1" applyFont="1" applyFill="1" applyBorder="1" applyAlignment="1">
      <alignment horizontal="center" vertical="center"/>
    </xf>
    <xf numFmtId="3" fontId="15" fillId="8" borderId="31" xfId="0" applyNumberFormat="1" applyFont="1" applyFill="1" applyBorder="1" applyAlignment="1">
      <alignment vertical="center"/>
    </xf>
    <xf numFmtId="3" fontId="15" fillId="8" borderId="32" xfId="0" applyNumberFormat="1" applyFont="1" applyFill="1" applyBorder="1" applyAlignment="1">
      <alignment vertical="center"/>
    </xf>
    <xf numFmtId="3" fontId="15" fillId="4" borderId="7" xfId="0" applyNumberFormat="1" applyFont="1" applyFill="1" applyBorder="1" applyAlignment="1">
      <alignment horizontal="center" vertical="center"/>
    </xf>
    <xf numFmtId="3" fontId="15" fillId="8" borderId="29" xfId="0" applyNumberFormat="1" applyFont="1" applyFill="1" applyBorder="1" applyAlignment="1">
      <alignment horizontal="center" vertical="center"/>
    </xf>
    <xf numFmtId="38" fontId="21" fillId="0" borderId="0" xfId="0" applyNumberFormat="1" applyFont="1" applyFill="1"/>
    <xf numFmtId="0" fontId="18" fillId="0" borderId="0" xfId="4" applyFont="1" applyFill="1" applyBorder="1" applyAlignment="1"/>
    <xf numFmtId="164" fontId="17" fillId="0" borderId="29" xfId="1" applyNumberFormat="1" applyFont="1" applyBorder="1" applyAlignment="1">
      <alignment vertical="center"/>
    </xf>
    <xf numFmtId="38" fontId="18" fillId="6" borderId="24" xfId="0" applyNumberFormat="1" applyFont="1" applyFill="1" applyBorder="1" applyAlignment="1">
      <alignment wrapText="1"/>
    </xf>
    <xf numFmtId="164" fontId="23" fillId="6" borderId="7" xfId="0" applyNumberFormat="1" applyFont="1" applyFill="1" applyBorder="1" applyAlignment="1">
      <alignment horizontal="center" vertical="center" wrapText="1"/>
    </xf>
    <xf numFmtId="164" fontId="15" fillId="6" borderId="7" xfId="0" applyNumberFormat="1" applyFont="1" applyFill="1" applyBorder="1" applyAlignment="1">
      <alignment horizontal="center" vertical="center" wrapText="1"/>
    </xf>
    <xf numFmtId="164" fontId="24" fillId="6" borderId="7" xfId="0" applyNumberFormat="1" applyFont="1" applyFill="1" applyBorder="1" applyAlignment="1">
      <alignment horizontal="center" vertical="center" wrapText="1"/>
    </xf>
    <xf numFmtId="164" fontId="15" fillId="6" borderId="25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164" fontId="25" fillId="0" borderId="27" xfId="0" applyNumberFormat="1" applyFont="1" applyBorder="1" applyAlignment="1">
      <alignment vertical="center"/>
    </xf>
    <xf numFmtId="164" fontId="15" fillId="0" borderId="27" xfId="0" applyNumberFormat="1" applyFont="1" applyFill="1" applyBorder="1" applyAlignment="1">
      <alignment horizontal="right" vertical="center"/>
    </xf>
    <xf numFmtId="164" fontId="18" fillId="0" borderId="27" xfId="0" applyNumberFormat="1" applyFont="1" applyFill="1" applyBorder="1" applyAlignment="1">
      <alignment vertical="center"/>
    </xf>
    <xf numFmtId="164" fontId="18" fillId="0" borderId="27" xfId="0" applyNumberFormat="1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164" fontId="18" fillId="0" borderId="5" xfId="3" applyNumberFormat="1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vertical="center"/>
    </xf>
    <xf numFmtId="164" fontId="15" fillId="0" borderId="10" xfId="3" applyNumberFormat="1" applyFont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right" vertical="center"/>
    </xf>
    <xf numFmtId="164" fontId="18" fillId="0" borderId="18" xfId="3" applyNumberFormat="1" applyFont="1" applyFill="1" applyBorder="1" applyAlignment="1">
      <alignment horizontal="center" vertical="center"/>
    </xf>
    <xf numFmtId="164" fontId="18" fillId="0" borderId="18" xfId="0" applyNumberFormat="1" applyFont="1" applyBorder="1" applyAlignment="1">
      <alignment vertical="center"/>
    </xf>
    <xf numFmtId="164" fontId="15" fillId="0" borderId="19" xfId="3" applyNumberFormat="1" applyFont="1" applyBorder="1" applyAlignment="1">
      <alignment horizontal="center" vertical="center"/>
    </xf>
    <xf numFmtId="164" fontId="15" fillId="0" borderId="7" xfId="3" applyNumberFormat="1" applyFont="1" applyFill="1" applyBorder="1" applyAlignment="1">
      <alignment horizontal="center" vertical="center"/>
    </xf>
    <xf numFmtId="164" fontId="15" fillId="0" borderId="7" xfId="3" applyNumberFormat="1" applyFont="1" applyBorder="1" applyAlignment="1">
      <alignment horizontal="center" vertical="center"/>
    </xf>
    <xf numFmtId="164" fontId="15" fillId="0" borderId="9" xfId="3" applyNumberFormat="1" applyFont="1" applyBorder="1" applyAlignment="1">
      <alignment horizontal="center" vertical="center"/>
    </xf>
    <xf numFmtId="164" fontId="15" fillId="0" borderId="18" xfId="3" applyNumberFormat="1" applyFont="1" applyFill="1" applyBorder="1" applyAlignment="1">
      <alignment horizontal="center" vertical="center"/>
    </xf>
    <xf numFmtId="164" fontId="15" fillId="0" borderId="18" xfId="3" applyNumberFormat="1" applyFont="1" applyBorder="1" applyAlignment="1">
      <alignment horizontal="center" vertical="center"/>
    </xf>
    <xf numFmtId="164" fontId="18" fillId="0" borderId="5" xfId="3" applyNumberFormat="1" applyFont="1" applyBorder="1" applyAlignment="1">
      <alignment horizontal="center" vertical="center"/>
    </xf>
    <xf numFmtId="164" fontId="18" fillId="0" borderId="18" xfId="3" applyNumberFormat="1" applyFont="1" applyBorder="1" applyAlignment="1">
      <alignment horizontal="center" vertical="center"/>
    </xf>
    <xf numFmtId="164" fontId="15" fillId="0" borderId="3" xfId="3" applyNumberFormat="1" applyFont="1" applyFill="1" applyBorder="1" applyAlignment="1">
      <alignment horizontal="center" vertical="center"/>
    </xf>
    <xf numFmtId="164" fontId="15" fillId="0" borderId="3" xfId="3" applyNumberFormat="1" applyFont="1" applyFill="1" applyBorder="1" applyAlignment="1">
      <alignment vertical="center"/>
    </xf>
    <xf numFmtId="164" fontId="15" fillId="0" borderId="22" xfId="3" applyNumberFormat="1" applyFont="1" applyBorder="1" applyAlignment="1">
      <alignment horizontal="center" vertical="center"/>
    </xf>
    <xf numFmtId="38" fontId="26" fillId="0" borderId="0" xfId="0" applyNumberFormat="1" applyFont="1" applyFill="1"/>
    <xf numFmtId="38" fontId="22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38" fontId="26" fillId="0" borderId="0" xfId="0" applyNumberFormat="1" applyFont="1" applyFill="1" applyAlignment="1">
      <alignment horizontal="right"/>
    </xf>
    <xf numFmtId="38" fontId="27" fillId="0" borderId="0" xfId="0" applyNumberFormat="1" applyFont="1" applyFill="1" applyAlignment="1">
      <alignment horizontal="right"/>
    </xf>
    <xf numFmtId="38" fontId="20" fillId="0" borderId="0" xfId="0" applyNumberFormat="1" applyFont="1" applyFill="1" applyAlignment="1">
      <alignment horizontal="right"/>
    </xf>
    <xf numFmtId="38" fontId="20" fillId="0" borderId="0" xfId="0" applyNumberFormat="1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15" fillId="8" borderId="26" xfId="0" applyNumberFormat="1" applyFont="1" applyFill="1" applyBorder="1" applyAlignment="1">
      <alignment vertical="center"/>
    </xf>
    <xf numFmtId="3" fontId="15" fillId="8" borderId="15" xfId="0" applyNumberFormat="1" applyFont="1" applyFill="1" applyBorder="1" applyAlignment="1">
      <alignment vertical="center"/>
    </xf>
    <xf numFmtId="3" fontId="15" fillId="4" borderId="20" xfId="0" applyNumberFormat="1" applyFont="1" applyFill="1" applyBorder="1" applyAlignment="1">
      <alignment vertical="center"/>
    </xf>
    <xf numFmtId="3" fontId="15" fillId="4" borderId="17" xfId="0" applyNumberFormat="1" applyFont="1" applyFill="1" applyBorder="1" applyAlignment="1">
      <alignment vertical="center"/>
    </xf>
    <xf numFmtId="3" fontId="15" fillId="4" borderId="21" xfId="0" applyNumberFormat="1" applyFont="1" applyFill="1" applyBorder="1" applyAlignment="1">
      <alignment vertical="center"/>
    </xf>
    <xf numFmtId="3" fontId="15" fillId="7" borderId="20" xfId="0" applyNumberFormat="1" applyFont="1" applyFill="1" applyBorder="1" applyAlignment="1">
      <alignment vertical="center"/>
    </xf>
    <xf numFmtId="38" fontId="25" fillId="0" borderId="0" xfId="0" applyNumberFormat="1" applyFont="1" applyFill="1" applyAlignment="1">
      <alignment horizontal="center" vertical="center"/>
    </xf>
    <xf numFmtId="38" fontId="28" fillId="0" borderId="0" xfId="0" applyNumberFormat="1" applyFont="1" applyFill="1" applyAlignment="1">
      <alignment horizontal="center"/>
    </xf>
    <xf numFmtId="38" fontId="20" fillId="0" borderId="0" xfId="0" applyNumberFormat="1" applyFont="1" applyFill="1" applyAlignment="1"/>
    <xf numFmtId="38" fontId="13" fillId="10" borderId="0" xfId="0" applyNumberFormat="1" applyFont="1" applyFill="1" applyAlignment="1">
      <alignment horizontal="right"/>
    </xf>
    <xf numFmtId="38" fontId="29" fillId="10" borderId="0" xfId="0" applyNumberFormat="1" applyFont="1" applyFill="1" applyAlignment="1"/>
    <xf numFmtId="0" fontId="14" fillId="0" borderId="0" xfId="0" applyFont="1" applyFill="1" applyBorder="1" applyAlignment="1">
      <alignment horizontal="right" vertical="center"/>
    </xf>
    <xf numFmtId="0" fontId="23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vertical="center"/>
    </xf>
    <xf numFmtId="0" fontId="15" fillId="0" borderId="27" xfId="0" applyFont="1" applyFill="1" applyBorder="1" applyAlignment="1">
      <alignment horizontal="right" vertical="center"/>
    </xf>
    <xf numFmtId="41" fontId="18" fillId="0" borderId="27" xfId="0" applyNumberFormat="1" applyFont="1" applyFill="1" applyBorder="1" applyAlignment="1">
      <alignment vertical="center"/>
    </xf>
    <xf numFmtId="0" fontId="18" fillId="0" borderId="27" xfId="0" applyFont="1" applyBorder="1" applyAlignment="1">
      <alignment vertical="center"/>
    </xf>
    <xf numFmtId="166" fontId="18" fillId="0" borderId="27" xfId="0" applyNumberFormat="1" applyFont="1" applyBorder="1" applyAlignment="1">
      <alignment vertical="center"/>
    </xf>
    <xf numFmtId="164" fontId="25" fillId="0" borderId="5" xfId="3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vertical="center"/>
    </xf>
    <xf numFmtId="41" fontId="18" fillId="0" borderId="5" xfId="0" applyNumberFormat="1" applyFont="1" applyBorder="1" applyAlignment="1">
      <alignment vertical="center"/>
    </xf>
    <xf numFmtId="41" fontId="18" fillId="0" borderId="5" xfId="0" applyNumberFormat="1" applyFont="1" applyFill="1" applyBorder="1" applyAlignment="1">
      <alignment horizontal="right" vertical="center"/>
    </xf>
    <xf numFmtId="164" fontId="25" fillId="0" borderId="18" xfId="3" applyNumberFormat="1" applyFont="1" applyFill="1" applyBorder="1" applyAlignment="1">
      <alignment horizontal="center" vertical="center"/>
    </xf>
    <xf numFmtId="41" fontId="18" fillId="0" borderId="18" xfId="0" applyNumberFormat="1" applyFont="1" applyBorder="1" applyAlignment="1">
      <alignment vertical="center"/>
    </xf>
    <xf numFmtId="164" fontId="23" fillId="0" borderId="7" xfId="3" applyNumberFormat="1" applyFont="1" applyFill="1" applyBorder="1" applyAlignment="1">
      <alignment horizontal="center" vertical="center"/>
    </xf>
    <xf numFmtId="41" fontId="15" fillId="0" borderId="7" xfId="3" applyNumberFormat="1" applyFont="1" applyFill="1" applyBorder="1" applyAlignment="1">
      <alignment horizontal="center" vertical="center"/>
    </xf>
    <xf numFmtId="41" fontId="15" fillId="9" borderId="7" xfId="3" applyNumberFormat="1" applyFont="1" applyFill="1" applyBorder="1" applyAlignment="1">
      <alignment horizontal="center" vertical="center"/>
    </xf>
    <xf numFmtId="164" fontId="23" fillId="0" borderId="18" xfId="3" applyNumberFormat="1" applyFont="1" applyFill="1" applyBorder="1" applyAlignment="1">
      <alignment horizontal="center"/>
    </xf>
    <xf numFmtId="164" fontId="15" fillId="0" borderId="18" xfId="3" applyNumberFormat="1" applyFont="1" applyFill="1" applyBorder="1" applyAlignment="1">
      <alignment horizontal="center"/>
    </xf>
    <xf numFmtId="164" fontId="15" fillId="9" borderId="18" xfId="3" applyNumberFormat="1" applyFont="1" applyFill="1" applyBorder="1" applyAlignment="1">
      <alignment horizontal="center"/>
    </xf>
    <xf numFmtId="164" fontId="18" fillId="0" borderId="6" xfId="3" applyNumberFormat="1" applyFont="1" applyFill="1" applyBorder="1" applyAlignment="1">
      <alignment horizontal="center" vertical="center"/>
    </xf>
    <xf numFmtId="164" fontId="23" fillId="0" borderId="3" xfId="3" applyNumberFormat="1" applyFont="1" applyFill="1" applyBorder="1" applyAlignment="1">
      <alignment horizontal="center"/>
    </xf>
    <xf numFmtId="164" fontId="15" fillId="0" borderId="3" xfId="3" applyNumberFormat="1" applyFont="1" applyFill="1" applyBorder="1" applyAlignment="1">
      <alignment horizontal="center"/>
    </xf>
    <xf numFmtId="164" fontId="23" fillId="0" borderId="7" xfId="3" applyNumberFormat="1" applyFont="1" applyFill="1" applyBorder="1" applyAlignment="1">
      <alignment horizontal="center"/>
    </xf>
    <xf numFmtId="164" fontId="15" fillId="0" borderId="7" xfId="3" applyNumberFormat="1" applyFont="1" applyFill="1" applyBorder="1" applyAlignment="1">
      <alignment horizontal="center"/>
    </xf>
    <xf numFmtId="167" fontId="26" fillId="0" borderId="0" xfId="0" applyNumberFormat="1" applyFont="1" applyFill="1" applyAlignment="1">
      <alignment horizontal="center"/>
    </xf>
    <xf numFmtId="3" fontId="15" fillId="8" borderId="17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166" fontId="18" fillId="0" borderId="27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horizontal="right" vertical="center"/>
    </xf>
    <xf numFmtId="38" fontId="18" fillId="0" borderId="5" xfId="0" applyNumberFormat="1" applyFont="1" applyFill="1" applyBorder="1" applyAlignment="1">
      <alignment vertical="center"/>
    </xf>
    <xf numFmtId="1" fontId="18" fillId="0" borderId="5" xfId="0" applyNumberFormat="1" applyFont="1" applyFill="1" applyBorder="1" applyAlignment="1">
      <alignment vertical="center"/>
    </xf>
    <xf numFmtId="164" fontId="18" fillId="0" borderId="5" xfId="1" applyNumberFormat="1" applyFont="1" applyFill="1" applyBorder="1" applyAlignment="1">
      <alignment horizontal="center" vertical="center"/>
    </xf>
    <xf numFmtId="41" fontId="18" fillId="0" borderId="5" xfId="0" applyNumberFormat="1" applyFont="1" applyFill="1" applyBorder="1"/>
    <xf numFmtId="164" fontId="15" fillId="0" borderId="10" xfId="1" applyNumberFormat="1" applyFont="1" applyFill="1" applyBorder="1" applyAlignment="1">
      <alignment horizontal="center" vertical="center"/>
    </xf>
    <xf numFmtId="164" fontId="18" fillId="0" borderId="18" xfId="1" applyNumberFormat="1" applyFont="1" applyFill="1" applyBorder="1" applyAlignment="1">
      <alignment horizontal="center" vertical="center"/>
    </xf>
    <xf numFmtId="41" fontId="18" fillId="0" borderId="18" xfId="0" applyNumberFormat="1" applyFont="1" applyFill="1" applyBorder="1"/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7" xfId="1" applyNumberFormat="1" applyFont="1" applyFill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vertical="center"/>
    </xf>
    <xf numFmtId="164" fontId="18" fillId="0" borderId="5" xfId="1" applyNumberFormat="1" applyFont="1" applyFill="1" applyBorder="1"/>
    <xf numFmtId="164" fontId="18" fillId="0" borderId="5" xfId="1" applyNumberFormat="1" applyFont="1" applyFill="1" applyBorder="1" applyAlignment="1">
      <alignment horizontal="right" vertical="center"/>
    </xf>
    <xf numFmtId="164" fontId="18" fillId="0" borderId="18" xfId="1" applyNumberFormat="1" applyFont="1" applyFill="1" applyBorder="1"/>
    <xf numFmtId="164" fontId="15" fillId="0" borderId="18" xfId="1" applyNumberFormat="1" applyFont="1" applyFill="1" applyBorder="1" applyAlignment="1">
      <alignment horizontal="center"/>
    </xf>
    <xf numFmtId="164" fontId="15" fillId="0" borderId="19" xfId="1" applyNumberFormat="1" applyFont="1" applyFill="1" applyBorder="1" applyAlignment="1">
      <alignment horizontal="center"/>
    </xf>
    <xf numFmtId="164" fontId="15" fillId="0" borderId="3" xfId="1" applyNumberFormat="1" applyFont="1" applyFill="1" applyBorder="1" applyAlignment="1">
      <alignment horizontal="center"/>
    </xf>
    <xf numFmtId="164" fontId="15" fillId="0" borderId="22" xfId="1" applyNumberFormat="1" applyFont="1" applyFill="1" applyBorder="1" applyAlignment="1">
      <alignment horizontal="center"/>
    </xf>
    <xf numFmtId="164" fontId="15" fillId="0" borderId="7" xfId="1" applyNumberFormat="1" applyFont="1" applyFill="1" applyBorder="1" applyAlignment="1">
      <alignment horizontal="center"/>
    </xf>
    <xf numFmtId="38" fontId="26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3" fontId="15" fillId="8" borderId="20" xfId="0" applyNumberFormat="1" applyFont="1" applyFill="1" applyBorder="1" applyAlignment="1">
      <alignment vertical="center"/>
    </xf>
    <xf numFmtId="3" fontId="15" fillId="8" borderId="21" xfId="0" applyNumberFormat="1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5" fillId="0" borderId="13" xfId="0" applyFont="1" applyFill="1" applyBorder="1" applyAlignment="1">
      <alignment horizontal="right" vertical="center"/>
    </xf>
    <xf numFmtId="41" fontId="18" fillId="0" borderId="13" xfId="0" applyNumberFormat="1" applyFont="1" applyFill="1" applyBorder="1" applyAlignment="1">
      <alignment vertical="center"/>
    </xf>
    <xf numFmtId="166" fontId="18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164" fontId="18" fillId="0" borderId="5" xfId="2" applyNumberFormat="1" applyFont="1" applyFill="1" applyBorder="1" applyAlignment="1">
      <alignment horizontal="center" vertical="center"/>
    </xf>
    <xf numFmtId="41" fontId="18" fillId="0" borderId="5" xfId="0" applyNumberFormat="1" applyFont="1" applyBorder="1"/>
    <xf numFmtId="164" fontId="18" fillId="0" borderId="5" xfId="2" applyNumberFormat="1" applyFont="1" applyBorder="1" applyAlignment="1">
      <alignment horizontal="center" vertical="center"/>
    </xf>
    <xf numFmtId="164" fontId="15" fillId="0" borderId="10" xfId="2" applyNumberFormat="1" applyFont="1" applyBorder="1" applyAlignment="1">
      <alignment horizontal="center" vertical="center"/>
    </xf>
    <xf numFmtId="41" fontId="18" fillId="0" borderId="16" xfId="0" applyNumberFormat="1" applyFont="1" applyFill="1" applyBorder="1" applyAlignment="1">
      <alignment horizontal="right" vertical="center"/>
    </xf>
    <xf numFmtId="164" fontId="15" fillId="0" borderId="5" xfId="2" applyNumberFormat="1" applyFont="1" applyBorder="1" applyAlignment="1">
      <alignment horizontal="center" vertical="center"/>
    </xf>
    <xf numFmtId="164" fontId="18" fillId="0" borderId="18" xfId="2" applyNumberFormat="1" applyFont="1" applyFill="1" applyBorder="1" applyAlignment="1">
      <alignment horizontal="center" vertical="center"/>
    </xf>
    <xf numFmtId="41" fontId="18" fillId="0" borderId="0" xfId="0" applyNumberFormat="1" applyFont="1"/>
    <xf numFmtId="164" fontId="18" fillId="0" borderId="18" xfId="2" applyNumberFormat="1" applyFont="1" applyBorder="1" applyAlignment="1">
      <alignment horizontal="center" vertical="center"/>
    </xf>
    <xf numFmtId="164" fontId="15" fillId="0" borderId="19" xfId="2" applyNumberFormat="1" applyFont="1" applyBorder="1" applyAlignment="1">
      <alignment horizontal="center" vertical="center"/>
    </xf>
    <xf numFmtId="164" fontId="15" fillId="0" borderId="7" xfId="2" applyNumberFormat="1" applyFont="1" applyFill="1" applyBorder="1" applyAlignment="1">
      <alignment horizontal="center"/>
    </xf>
    <xf numFmtId="164" fontId="15" fillId="0" borderId="7" xfId="2" applyNumberFormat="1" applyFont="1" applyBorder="1" applyAlignment="1">
      <alignment horizontal="center" vertical="center"/>
    </xf>
    <xf numFmtId="41" fontId="15" fillId="0" borderId="7" xfId="2" applyNumberFormat="1" applyFont="1" applyFill="1" applyBorder="1" applyAlignment="1">
      <alignment horizontal="center"/>
    </xf>
    <xf numFmtId="164" fontId="15" fillId="0" borderId="9" xfId="2" applyNumberFormat="1" applyFont="1" applyBorder="1" applyAlignment="1">
      <alignment horizontal="center" vertical="center"/>
    </xf>
    <xf numFmtId="164" fontId="18" fillId="0" borderId="13" xfId="2" applyNumberFormat="1" applyFont="1" applyFill="1" applyBorder="1" applyAlignment="1">
      <alignment horizontal="center" vertical="center"/>
    </xf>
    <xf numFmtId="41" fontId="18" fillId="0" borderId="13" xfId="2" applyNumberFormat="1" applyFont="1" applyFill="1" applyBorder="1" applyAlignment="1">
      <alignment vertical="center"/>
    </xf>
    <xf numFmtId="164" fontId="18" fillId="0" borderId="13" xfId="2" applyNumberFormat="1" applyFont="1" applyBorder="1" applyAlignment="1">
      <alignment horizontal="center" vertical="center"/>
    </xf>
    <xf numFmtId="43" fontId="18" fillId="0" borderId="13" xfId="2" applyFont="1" applyBorder="1" applyAlignment="1">
      <alignment vertical="center"/>
    </xf>
    <xf numFmtId="164" fontId="15" fillId="0" borderId="14" xfId="2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41" fontId="18" fillId="0" borderId="5" xfId="2" applyNumberFormat="1" applyFont="1" applyFill="1" applyBorder="1" applyAlignment="1">
      <alignment vertical="center"/>
    </xf>
    <xf numFmtId="43" fontId="18" fillId="0" borderId="5" xfId="2" applyFont="1" applyBorder="1" applyAlignment="1">
      <alignment vertical="center"/>
    </xf>
    <xf numFmtId="166" fontId="18" fillId="0" borderId="5" xfId="0" applyNumberFormat="1" applyFont="1" applyBorder="1" applyAlignment="1">
      <alignment vertical="center"/>
    </xf>
    <xf numFmtId="41" fontId="18" fillId="0" borderId="18" xfId="2" applyNumberFormat="1" applyFont="1" applyFill="1" applyBorder="1" applyAlignment="1">
      <alignment vertical="center"/>
    </xf>
    <xf numFmtId="164" fontId="15" fillId="0" borderId="7" xfId="2" applyNumberFormat="1" applyFont="1" applyBorder="1" applyAlignment="1">
      <alignment horizontal="center"/>
    </xf>
    <xf numFmtId="164" fontId="15" fillId="0" borderId="9" xfId="2" applyNumberFormat="1" applyFont="1" applyBorder="1" applyAlignment="1">
      <alignment horizontal="center"/>
    </xf>
    <xf numFmtId="164" fontId="18" fillId="0" borderId="5" xfId="2" applyNumberFormat="1" applyFont="1" applyFill="1" applyBorder="1" applyAlignment="1">
      <alignment vertical="center"/>
    </xf>
    <xf numFmtId="164" fontId="18" fillId="0" borderId="6" xfId="2" applyNumberFormat="1" applyFont="1" applyFill="1" applyBorder="1" applyAlignment="1">
      <alignment horizontal="center" vertical="center"/>
    </xf>
    <xf numFmtId="164" fontId="18" fillId="0" borderId="6" xfId="2" applyNumberFormat="1" applyFont="1" applyFill="1" applyBorder="1" applyAlignment="1">
      <alignment horizontal="center"/>
    </xf>
    <xf numFmtId="165" fontId="18" fillId="0" borderId="6" xfId="2" applyNumberFormat="1" applyFont="1" applyFill="1" applyBorder="1" applyAlignment="1">
      <alignment vertical="center"/>
    </xf>
    <xf numFmtId="164" fontId="15" fillId="0" borderId="11" xfId="2" applyNumberFormat="1" applyFont="1" applyBorder="1" applyAlignment="1">
      <alignment horizontal="center" vertical="center"/>
    </xf>
    <xf numFmtId="38" fontId="18" fillId="5" borderId="12" xfId="0" applyNumberFormat="1" applyFont="1" applyFill="1" applyBorder="1" applyAlignment="1">
      <alignment vertical="center"/>
    </xf>
    <xf numFmtId="38" fontId="18" fillId="0" borderId="29" xfId="0" applyNumberFormat="1" applyFont="1" applyFill="1" applyBorder="1" applyAlignment="1">
      <alignment vertical="center"/>
    </xf>
    <xf numFmtId="38" fontId="18" fillId="0" borderId="29" xfId="0" applyNumberFormat="1" applyFont="1" applyFill="1" applyBorder="1" applyAlignment="1">
      <alignment horizontal="right" vertical="center"/>
    </xf>
    <xf numFmtId="41" fontId="18" fillId="0" borderId="29" xfId="2" applyNumberFormat="1" applyFont="1" applyFill="1" applyBorder="1" applyAlignment="1">
      <alignment vertical="center"/>
    </xf>
    <xf numFmtId="41" fontId="18" fillId="0" borderId="0" xfId="0" applyNumberFormat="1" applyFont="1" applyFill="1"/>
    <xf numFmtId="43" fontId="18" fillId="0" borderId="29" xfId="2" applyFont="1" applyBorder="1" applyAlignment="1">
      <alignment vertical="center"/>
    </xf>
    <xf numFmtId="166" fontId="15" fillId="0" borderId="29" xfId="0" applyNumberFormat="1" applyFont="1" applyFill="1" applyBorder="1" applyAlignment="1">
      <alignment horizontal="right" vertical="center"/>
    </xf>
    <xf numFmtId="38" fontId="18" fillId="0" borderId="30" xfId="0" applyNumberFormat="1" applyFont="1" applyFill="1" applyBorder="1" applyAlignment="1">
      <alignment vertical="center"/>
    </xf>
    <xf numFmtId="165" fontId="18" fillId="0" borderId="5" xfId="2" applyNumberFormat="1" applyFont="1" applyFill="1" applyBorder="1" applyAlignment="1">
      <alignment vertical="center"/>
    </xf>
    <xf numFmtId="164" fontId="18" fillId="0" borderId="23" xfId="2" applyNumberFormat="1" applyFont="1" applyFill="1" applyBorder="1" applyAlignment="1">
      <alignment horizontal="center" vertical="center"/>
    </xf>
    <xf numFmtId="38" fontId="22" fillId="0" borderId="0" xfId="0" applyNumberFormat="1" applyFont="1" applyFill="1" applyAlignment="1">
      <alignment horizontal="center"/>
    </xf>
    <xf numFmtId="3" fontId="15" fillId="5" borderId="12" xfId="0" applyNumberFormat="1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5" fillId="5" borderId="17" xfId="0" applyNumberFormat="1" applyFont="1" applyFill="1" applyBorder="1" applyAlignment="1">
      <alignment vertical="center"/>
    </xf>
    <xf numFmtId="3" fontId="15" fillId="5" borderId="20" xfId="0" applyNumberFormat="1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 wrapText="1"/>
    </xf>
    <xf numFmtId="3" fontId="15" fillId="5" borderId="21" xfId="0" applyNumberFormat="1" applyFont="1" applyFill="1" applyBorder="1" applyAlignment="1">
      <alignment vertical="center"/>
    </xf>
    <xf numFmtId="3" fontId="18" fillId="5" borderId="15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/>
    </xf>
    <xf numFmtId="41" fontId="20" fillId="0" borderId="1" xfId="0" applyNumberFormat="1" applyFont="1" applyFill="1" applyBorder="1" applyAlignment="1">
      <alignment horizontal="right"/>
    </xf>
    <xf numFmtId="164" fontId="20" fillId="0" borderId="1" xfId="0" applyNumberFormat="1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164" fontId="26" fillId="0" borderId="3" xfId="1" applyNumberFormat="1" applyFont="1" applyFill="1" applyBorder="1" applyAlignment="1">
      <alignment horizontal="center"/>
    </xf>
    <xf numFmtId="164" fontId="26" fillId="0" borderId="3" xfId="1" applyNumberFormat="1" applyFont="1" applyBorder="1" applyAlignment="1">
      <alignment horizontal="center"/>
    </xf>
    <xf numFmtId="41" fontId="26" fillId="0" borderId="3" xfId="1" applyNumberFormat="1" applyFont="1" applyFill="1" applyBorder="1" applyAlignment="1">
      <alignment horizontal="center"/>
    </xf>
    <xf numFmtId="164" fontId="20" fillId="0" borderId="4" xfId="1" applyNumberFormat="1" applyFont="1" applyBorder="1" applyAlignment="1">
      <alignment horizontal="center"/>
    </xf>
    <xf numFmtId="164" fontId="26" fillId="0" borderId="5" xfId="1" applyNumberFormat="1" applyFont="1" applyFill="1" applyBorder="1" applyAlignment="1">
      <alignment horizontal="center"/>
    </xf>
    <xf numFmtId="164" fontId="26" fillId="0" borderId="5" xfId="1" applyNumberFormat="1" applyFont="1" applyBorder="1" applyAlignment="1">
      <alignment horizontal="center"/>
    </xf>
    <xf numFmtId="41" fontId="26" fillId="0" borderId="5" xfId="1" applyNumberFormat="1" applyFont="1" applyFill="1" applyBorder="1" applyAlignment="1">
      <alignment horizontal="center"/>
    </xf>
    <xf numFmtId="164" fontId="20" fillId="0" borderId="10" xfId="1" applyNumberFormat="1" applyFont="1" applyBorder="1" applyAlignment="1">
      <alignment horizontal="center"/>
    </xf>
    <xf numFmtId="164" fontId="26" fillId="0" borderId="6" xfId="1" applyNumberFormat="1" applyFont="1" applyFill="1" applyBorder="1" applyAlignment="1">
      <alignment horizontal="center"/>
    </xf>
    <xf numFmtId="164" fontId="26" fillId="0" borderId="6" xfId="1" applyNumberFormat="1" applyFont="1" applyBorder="1" applyAlignment="1">
      <alignment horizontal="center"/>
    </xf>
    <xf numFmtId="41" fontId="26" fillId="0" borderId="6" xfId="1" applyNumberFormat="1" applyFont="1" applyFill="1" applyBorder="1" applyAlignment="1">
      <alignment horizontal="center"/>
    </xf>
    <xf numFmtId="164" fontId="20" fillId="0" borderId="11" xfId="1" applyNumberFormat="1" applyFont="1" applyBorder="1" applyAlignment="1">
      <alignment horizontal="center"/>
    </xf>
    <xf numFmtId="164" fontId="20" fillId="0" borderId="7" xfId="1" applyNumberFormat="1" applyFont="1" applyFill="1" applyBorder="1" applyAlignment="1">
      <alignment horizontal="center"/>
    </xf>
    <xf numFmtId="41" fontId="20" fillId="0" borderId="7" xfId="1" applyNumberFormat="1" applyFont="1" applyFill="1" applyBorder="1" applyAlignment="1">
      <alignment horizontal="center"/>
    </xf>
    <xf numFmtId="164" fontId="20" fillId="0" borderId="7" xfId="1" applyNumberFormat="1" applyFont="1" applyBorder="1" applyAlignment="1">
      <alignment horizontal="center"/>
    </xf>
    <xf numFmtId="164" fontId="20" fillId="0" borderId="9" xfId="1" applyNumberFormat="1" applyFont="1" applyBorder="1" applyAlignment="1">
      <alignment horizontal="center"/>
    </xf>
    <xf numFmtId="41" fontId="26" fillId="0" borderId="0" xfId="0" applyNumberFormat="1" applyFont="1" applyFill="1" applyAlignment="1">
      <alignment horizontal="right"/>
    </xf>
    <xf numFmtId="41" fontId="20" fillId="0" borderId="0" xfId="0" applyNumberFormat="1" applyFont="1" applyFill="1" applyAlignment="1">
      <alignment horizontal="center"/>
    </xf>
    <xf numFmtId="164" fontId="26" fillId="0" borderId="31" xfId="1" applyNumberFormat="1" applyFont="1" applyFill="1" applyBorder="1" applyAlignment="1">
      <alignment horizontal="center"/>
    </xf>
    <xf numFmtId="164" fontId="26" fillId="0" borderId="31" xfId="1" applyNumberFormat="1" applyFont="1" applyBorder="1" applyAlignment="1">
      <alignment horizontal="center"/>
    </xf>
    <xf numFmtId="164" fontId="26" fillId="0" borderId="32" xfId="1" applyNumberFormat="1" applyFont="1" applyFill="1" applyBorder="1" applyAlignment="1">
      <alignment horizontal="center"/>
    </xf>
    <xf numFmtId="164" fontId="26" fillId="0" borderId="32" xfId="1" applyNumberFormat="1" applyFont="1" applyBorder="1" applyAlignment="1">
      <alignment horizontal="center"/>
    </xf>
    <xf numFmtId="164" fontId="20" fillId="0" borderId="37" xfId="1" applyNumberFormat="1" applyFont="1" applyBorder="1" applyAlignment="1">
      <alignment horizontal="center"/>
    </xf>
    <xf numFmtId="164" fontId="27" fillId="0" borderId="31" xfId="1" applyNumberFormat="1" applyFont="1" applyFill="1" applyBorder="1" applyAlignment="1">
      <alignment horizontal="center"/>
    </xf>
    <xf numFmtId="164" fontId="18" fillId="0" borderId="31" xfId="1" applyNumberFormat="1" applyFont="1" applyFill="1" applyBorder="1" applyAlignment="1">
      <alignment horizontal="center"/>
    </xf>
    <xf numFmtId="164" fontId="30" fillId="0" borderId="10" xfId="1" applyNumberFormat="1" applyFont="1" applyFill="1" applyBorder="1" applyAlignment="1">
      <alignment horizontal="center"/>
    </xf>
    <xf numFmtId="164" fontId="18" fillId="0" borderId="32" xfId="1" applyNumberFormat="1" applyFont="1" applyFill="1" applyBorder="1" applyAlignment="1">
      <alignment horizontal="center"/>
    </xf>
    <xf numFmtId="164" fontId="30" fillId="0" borderId="9" xfId="1" applyNumberFormat="1" applyFont="1" applyFill="1" applyBorder="1" applyAlignment="1">
      <alignment horizontal="center"/>
    </xf>
    <xf numFmtId="3" fontId="20" fillId="1" borderId="35" xfId="0" applyNumberFormat="1" applyFont="1" applyFill="1" applyBorder="1"/>
    <xf numFmtId="3" fontId="26" fillId="0" borderId="0" xfId="0" applyNumberFormat="1" applyFont="1" applyBorder="1"/>
    <xf numFmtId="3" fontId="26" fillId="0" borderId="34" xfId="0" applyNumberFormat="1" applyFont="1" applyBorder="1"/>
    <xf numFmtId="3" fontId="26" fillId="0" borderId="36" xfId="0" applyNumberFormat="1" applyFont="1" applyBorder="1"/>
    <xf numFmtId="3" fontId="20" fillId="0" borderId="8" xfId="0" applyNumberFormat="1" applyFont="1" applyBorder="1"/>
    <xf numFmtId="3" fontId="26" fillId="1" borderId="0" xfId="0" applyNumberFormat="1" applyFont="1" applyFill="1" applyBorder="1" applyAlignment="1">
      <alignment wrapText="1"/>
    </xf>
    <xf numFmtId="41" fontId="21" fillId="0" borderId="0" xfId="0" applyNumberFormat="1" applyFont="1" applyFill="1"/>
    <xf numFmtId="164" fontId="17" fillId="0" borderId="3" xfId="1" applyNumberFormat="1" applyFont="1" applyFill="1" applyBorder="1" applyAlignment="1">
      <alignment vertical="center"/>
    </xf>
    <xf numFmtId="0" fontId="12" fillId="10" borderId="31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right" vertical="center"/>
    </xf>
    <xf numFmtId="0" fontId="14" fillId="0" borderId="34" xfId="0" applyFont="1" applyFill="1" applyBorder="1" applyAlignment="1">
      <alignment horizontal="right" vertical="center"/>
    </xf>
    <xf numFmtId="0" fontId="12" fillId="10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BFBFBF"/>
      <color rgb="FF99CCFF"/>
      <color rgb="FF000099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3" sqref="D13"/>
    </sheetView>
  </sheetViews>
  <sheetFormatPr defaultRowHeight="12.75" x14ac:dyDescent="0.2"/>
  <cols>
    <col min="1" max="1" width="45.28515625" style="32" customWidth="1"/>
    <col min="2" max="2" width="12.855468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90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76065.764999999999</v>
      </c>
      <c r="C6" s="28">
        <v>0</v>
      </c>
      <c r="D6" s="28">
        <v>210584.78899999999</v>
      </c>
      <c r="E6" s="28">
        <v>71690.414999999994</v>
      </c>
      <c r="F6" s="28">
        <v>239760.86</v>
      </c>
      <c r="G6" s="28">
        <v>266303.04499999998</v>
      </c>
      <c r="H6" s="28">
        <v>239305.01094000015</v>
      </c>
      <c r="I6" s="28">
        <v>957878.45200000005</v>
      </c>
      <c r="J6" s="28">
        <v>384283.91129000002</v>
      </c>
      <c r="K6" s="28">
        <v>538786.23699999996</v>
      </c>
      <c r="L6" s="28">
        <v>131021.5</v>
      </c>
      <c r="M6" s="28">
        <v>558165.47900000005</v>
      </c>
      <c r="N6" s="28">
        <v>87215.778000000006</v>
      </c>
      <c r="O6" s="28">
        <v>630856.73699999996</v>
      </c>
      <c r="P6" s="28">
        <v>0</v>
      </c>
      <c r="Q6" s="28">
        <f>SUM(B6:P6)</f>
        <v>4391917.9792299997</v>
      </c>
    </row>
    <row r="7" spans="1:18" ht="17.25" customHeight="1" x14ac:dyDescent="0.2">
      <c r="A7" s="37" t="s">
        <v>59</v>
      </c>
      <c r="B7" s="28">
        <v>266455.28499999997</v>
      </c>
      <c r="C7" s="28">
        <v>0</v>
      </c>
      <c r="D7" s="28">
        <v>80.384</v>
      </c>
      <c r="E7" s="28">
        <v>2070.7890000000002</v>
      </c>
      <c r="F7" s="28">
        <v>71914.531471554568</v>
      </c>
      <c r="G7" s="28">
        <v>405.42899999999997</v>
      </c>
      <c r="H7" s="28">
        <v>471615.61130999983</v>
      </c>
      <c r="I7" s="28">
        <v>983117.3</v>
      </c>
      <c r="J7" s="28">
        <v>1915.39095</v>
      </c>
      <c r="K7" s="28">
        <v>3669.2440000000001</v>
      </c>
      <c r="L7" s="28">
        <v>8184.2610000000004</v>
      </c>
      <c r="M7" s="28">
        <v>276586.29100000003</v>
      </c>
      <c r="N7" s="28">
        <v>1828.489</v>
      </c>
      <c r="O7" s="28">
        <v>2126490.855</v>
      </c>
      <c r="P7" s="28">
        <v>47515.923999999999</v>
      </c>
      <c r="Q7" s="28">
        <f t="shared" ref="Q7:Q44" si="0">SUM(B7:P7)</f>
        <v>4261849.7847315539</v>
      </c>
    </row>
    <row r="8" spans="1:18" ht="17.25" customHeight="1" x14ac:dyDescent="0.2">
      <c r="A8" s="37" t="s">
        <v>60</v>
      </c>
      <c r="B8" s="28">
        <v>1521.143</v>
      </c>
      <c r="C8" s="28">
        <v>0</v>
      </c>
      <c r="D8" s="28">
        <v>527.46500000000003</v>
      </c>
      <c r="E8" s="28">
        <v>3036.5369999999998</v>
      </c>
      <c r="F8" s="28">
        <v>27810.767</v>
      </c>
      <c r="G8" s="28">
        <v>2611.3780000000002</v>
      </c>
      <c r="H8" s="28">
        <v>70307.764830000029</v>
      </c>
      <c r="I8" s="28">
        <v>69110.849000000002</v>
      </c>
      <c r="J8" s="28">
        <v>36931.735999999997</v>
      </c>
      <c r="K8" s="28">
        <v>4967.93</v>
      </c>
      <c r="L8" s="28">
        <v>17901.419000000002</v>
      </c>
      <c r="M8" s="28">
        <v>49204.063000000002</v>
      </c>
      <c r="N8" s="28">
        <v>18381.289000000001</v>
      </c>
      <c r="O8" s="28">
        <v>121279.198</v>
      </c>
      <c r="P8" s="28">
        <v>0</v>
      </c>
      <c r="Q8" s="28">
        <f t="shared" si="0"/>
        <v>423591.53882999998</v>
      </c>
    </row>
    <row r="9" spans="1:18" ht="17.25" customHeight="1" x14ac:dyDescent="0.2">
      <c r="A9" s="37" t="s">
        <v>61</v>
      </c>
      <c r="B9" s="28">
        <v>3105.0189999999998</v>
      </c>
      <c r="C9" s="28">
        <v>0</v>
      </c>
      <c r="D9" s="28">
        <v>6604.9809999999998</v>
      </c>
      <c r="E9" s="28">
        <v>1606.4659999999999</v>
      </c>
      <c r="F9" s="28">
        <v>80283.274999999994</v>
      </c>
      <c r="G9" s="28">
        <v>1797.0350000000001</v>
      </c>
      <c r="H9" s="28">
        <v>198058.34922999999</v>
      </c>
      <c r="I9" s="28">
        <v>457485.66399999999</v>
      </c>
      <c r="J9" s="28">
        <v>4638.2049999999999</v>
      </c>
      <c r="K9" s="28">
        <v>205359.62400000001</v>
      </c>
      <c r="L9" s="28">
        <v>11447.946</v>
      </c>
      <c r="M9" s="28">
        <v>247802.973</v>
      </c>
      <c r="N9" s="28">
        <v>15913.378000000001</v>
      </c>
      <c r="O9" s="28">
        <v>87284.664999999994</v>
      </c>
      <c r="P9" s="28">
        <v>3090.3890000000001</v>
      </c>
      <c r="Q9" s="28">
        <f t="shared" si="0"/>
        <v>1324477.9692299999</v>
      </c>
    </row>
    <row r="10" spans="1:18" ht="17.25" customHeight="1" x14ac:dyDescent="0.2">
      <c r="A10" s="37" t="s">
        <v>62</v>
      </c>
      <c r="B10" s="28">
        <v>10107.963</v>
      </c>
      <c r="C10" s="28">
        <v>0</v>
      </c>
      <c r="D10" s="28">
        <v>1869.575</v>
      </c>
      <c r="E10" s="28">
        <v>1640.029</v>
      </c>
      <c r="F10" s="28">
        <v>136319.05499999999</v>
      </c>
      <c r="G10" s="28">
        <v>4916.0330000000004</v>
      </c>
      <c r="H10" s="28">
        <v>288025.61809000012</v>
      </c>
      <c r="I10" s="28">
        <v>364497.511</v>
      </c>
      <c r="J10" s="28">
        <v>42226.652799999996</v>
      </c>
      <c r="K10" s="28">
        <v>10668.85</v>
      </c>
      <c r="L10" s="28">
        <v>19040.527999999998</v>
      </c>
      <c r="M10" s="28">
        <v>215572.049</v>
      </c>
      <c r="N10" s="28">
        <v>17892.335999999999</v>
      </c>
      <c r="O10" s="28">
        <v>492336.82199999999</v>
      </c>
      <c r="P10" s="28">
        <v>91593.907999999996</v>
      </c>
      <c r="Q10" s="28">
        <f t="shared" si="0"/>
        <v>1696706.92989</v>
      </c>
    </row>
    <row r="11" spans="1:18" ht="17.25" customHeight="1" x14ac:dyDescent="0.2">
      <c r="A11" s="37" t="s">
        <v>63</v>
      </c>
      <c r="B11" s="28">
        <v>0</v>
      </c>
      <c r="C11" s="28">
        <v>0</v>
      </c>
      <c r="D11" s="28">
        <v>756.13499999999999</v>
      </c>
      <c r="E11" s="28">
        <v>2398.7979999999998</v>
      </c>
      <c r="F11" s="28">
        <v>18684.690999999999</v>
      </c>
      <c r="G11" s="28">
        <v>2018.4760000000001</v>
      </c>
      <c r="H11" s="28">
        <v>238835.86925700004</v>
      </c>
      <c r="I11" s="28">
        <v>54892.103999999999</v>
      </c>
      <c r="J11" s="28">
        <v>1801.0706399999999</v>
      </c>
      <c r="K11" s="28">
        <v>2083.1840000000002</v>
      </c>
      <c r="L11" s="28">
        <v>3129.886</v>
      </c>
      <c r="M11" s="28">
        <v>132100.95199999999</v>
      </c>
      <c r="N11" s="28">
        <v>204470.63700000005</v>
      </c>
      <c r="O11" s="28">
        <v>124634.144</v>
      </c>
      <c r="P11" s="28">
        <v>109519.908</v>
      </c>
      <c r="Q11" s="28">
        <f t="shared" si="0"/>
        <v>895325.8548969999</v>
      </c>
    </row>
    <row r="12" spans="1:18" ht="17.25" customHeight="1" x14ac:dyDescent="0.2">
      <c r="A12" s="37" t="s">
        <v>64</v>
      </c>
      <c r="B12" s="28">
        <v>992.97900000000004</v>
      </c>
      <c r="C12" s="28">
        <v>76422.180999999997</v>
      </c>
      <c r="D12" s="28">
        <v>3255.154</v>
      </c>
      <c r="E12" s="28">
        <v>1924.702</v>
      </c>
      <c r="F12" s="28">
        <v>33076.410000000003</v>
      </c>
      <c r="G12" s="28">
        <v>1794.4349999999999</v>
      </c>
      <c r="H12" s="28">
        <v>143.01678999999999</v>
      </c>
      <c r="I12" s="28">
        <v>0</v>
      </c>
      <c r="J12" s="28">
        <v>0</v>
      </c>
      <c r="K12" s="28">
        <v>0</v>
      </c>
      <c r="L12" s="28">
        <v>28971.628000000001</v>
      </c>
      <c r="M12" s="28">
        <v>1831.174</v>
      </c>
      <c r="N12" s="28">
        <v>241697.72200000001</v>
      </c>
      <c r="O12" s="28">
        <v>0</v>
      </c>
      <c r="P12" s="28">
        <v>0</v>
      </c>
      <c r="Q12" s="28">
        <f>SUM(B12:P12)</f>
        <v>390109.40179000003</v>
      </c>
    </row>
    <row r="13" spans="1:18" ht="17.25" customHeight="1" x14ac:dyDescent="0.2">
      <c r="A13" s="38" t="s">
        <v>65</v>
      </c>
      <c r="B13" s="28">
        <v>2145.768</v>
      </c>
      <c r="C13" s="28">
        <v>0</v>
      </c>
      <c r="D13" s="28">
        <v>2719.4160000000002</v>
      </c>
      <c r="E13" s="28">
        <v>914.76800000000003</v>
      </c>
      <c r="F13" s="28">
        <v>3569.098</v>
      </c>
      <c r="G13" s="28">
        <v>2314.2429999999999</v>
      </c>
      <c r="H13" s="28">
        <v>109271.67146</v>
      </c>
      <c r="I13" s="28">
        <v>287494.70799999998</v>
      </c>
      <c r="J13" s="28">
        <v>7067.2330000000002</v>
      </c>
      <c r="K13" s="28">
        <v>2882.598</v>
      </c>
      <c r="L13" s="28">
        <v>1353.838</v>
      </c>
      <c r="M13" s="28">
        <v>65161.186000000002</v>
      </c>
      <c r="N13" s="28">
        <v>15000.664000000001</v>
      </c>
      <c r="O13" s="28">
        <v>265347.00900000002</v>
      </c>
      <c r="P13" s="28">
        <v>29103.119999999999</v>
      </c>
      <c r="Q13" s="28">
        <f t="shared" si="0"/>
        <v>794345.32045999996</v>
      </c>
    </row>
    <row r="14" spans="1:18" ht="20.25" customHeight="1" x14ac:dyDescent="0.2">
      <c r="A14" s="39" t="s">
        <v>15</v>
      </c>
      <c r="B14" s="30">
        <f t="shared" ref="B14:P14" si="1">SUM(B6:B13)</f>
        <v>360393.9219999999</v>
      </c>
      <c r="C14" s="30">
        <f t="shared" si="1"/>
        <v>76422.180999999997</v>
      </c>
      <c r="D14" s="30">
        <f t="shared" si="1"/>
        <v>226397.899</v>
      </c>
      <c r="E14" s="30">
        <f t="shared" si="1"/>
        <v>85282.503999999986</v>
      </c>
      <c r="F14" s="30">
        <f t="shared" si="1"/>
        <v>611418.68747155461</v>
      </c>
      <c r="G14" s="30">
        <f t="shared" si="1"/>
        <v>282160.07400000002</v>
      </c>
      <c r="H14" s="30">
        <f t="shared" si="1"/>
        <v>1615562.9119070002</v>
      </c>
      <c r="I14" s="30">
        <f t="shared" si="1"/>
        <v>3174476.588</v>
      </c>
      <c r="J14" s="30">
        <f t="shared" si="1"/>
        <v>478864.19967999996</v>
      </c>
      <c r="K14" s="30">
        <f t="shared" si="1"/>
        <v>768417.6669999999</v>
      </c>
      <c r="L14" s="30">
        <f t="shared" si="1"/>
        <v>221051.00599999996</v>
      </c>
      <c r="M14" s="30">
        <f t="shared" si="1"/>
        <v>1546424.1670000001</v>
      </c>
      <c r="N14" s="30">
        <f t="shared" si="1"/>
        <v>602400.29300000006</v>
      </c>
      <c r="O14" s="30">
        <f t="shared" si="1"/>
        <v>3848229.43</v>
      </c>
      <c r="P14" s="30">
        <f t="shared" si="1"/>
        <v>280823.24900000001</v>
      </c>
      <c r="Q14" s="30">
        <f t="shared" si="0"/>
        <v>14178324.779058553</v>
      </c>
    </row>
    <row r="15" spans="1:18" ht="17.25" customHeight="1" x14ac:dyDescent="0.2">
      <c r="A15" s="40" t="s">
        <v>66</v>
      </c>
      <c r="B15" s="31"/>
      <c r="Q15" s="28"/>
    </row>
    <row r="16" spans="1:18" ht="17.25" customHeight="1" x14ac:dyDescent="0.2">
      <c r="A16" s="37" t="str">
        <f t="shared" ref="A16:A24" si="2">A6</f>
        <v xml:space="preserve">Motor </v>
      </c>
      <c r="B16" s="28">
        <v>12254.888999999999</v>
      </c>
      <c r="C16" s="28">
        <v>0</v>
      </c>
      <c r="D16" s="28">
        <v>5820.9350000000004</v>
      </c>
      <c r="E16" s="28">
        <v>3375.6149999999998</v>
      </c>
      <c r="F16" s="28">
        <v>5526.7854947536389</v>
      </c>
      <c r="G16" s="28">
        <v>7911.7560000000003</v>
      </c>
      <c r="H16" s="28">
        <v>115556.20337999999</v>
      </c>
      <c r="I16" s="28">
        <v>40215.002</v>
      </c>
      <c r="J16" s="28">
        <v>14042.519059999999</v>
      </c>
      <c r="K16" s="28">
        <v>17717.791000000001</v>
      </c>
      <c r="L16" s="28">
        <v>71166.198999999993</v>
      </c>
      <c r="M16" s="28">
        <v>13512.746999999999</v>
      </c>
      <c r="N16" s="28">
        <v>4480.1940000000004</v>
      </c>
      <c r="O16" s="28">
        <v>13676.159</v>
      </c>
      <c r="P16" s="28">
        <v>0</v>
      </c>
      <c r="Q16" s="28">
        <f t="shared" si="0"/>
        <v>325256.79493475356</v>
      </c>
    </row>
    <row r="17" spans="1:17" ht="17.25" customHeight="1" x14ac:dyDescent="0.2">
      <c r="A17" s="37" t="str">
        <f t="shared" si="2"/>
        <v>Accident and Health</v>
      </c>
      <c r="B17" s="28">
        <v>139148.13399999999</v>
      </c>
      <c r="C17" s="28">
        <v>0</v>
      </c>
      <c r="D17" s="28">
        <v>8.9149999999999991</v>
      </c>
      <c r="E17" s="28">
        <v>774.17</v>
      </c>
      <c r="F17" s="28">
        <v>21565.465094762334</v>
      </c>
      <c r="G17" s="28">
        <v>301.52300000000002</v>
      </c>
      <c r="H17" s="28">
        <v>327291.08186000003</v>
      </c>
      <c r="I17" s="28">
        <v>67292.065000000002</v>
      </c>
      <c r="J17" s="28">
        <v>0</v>
      </c>
      <c r="K17" s="28">
        <v>2305.7370000000001</v>
      </c>
      <c r="L17" s="28">
        <v>6669.2979999999998</v>
      </c>
      <c r="M17" s="28">
        <v>82692.131999999998</v>
      </c>
      <c r="N17" s="28">
        <v>1190.9590000000001</v>
      </c>
      <c r="O17" s="28">
        <v>106686.84439</v>
      </c>
      <c r="P17" s="28">
        <v>47515.923999999999</v>
      </c>
      <c r="Q17" s="28">
        <f t="shared" si="0"/>
        <v>803442.24834476237</v>
      </c>
    </row>
    <row r="18" spans="1:17" ht="17.25" customHeight="1" x14ac:dyDescent="0.2">
      <c r="A18" s="37" t="str">
        <f t="shared" si="2"/>
        <v>Engineering</v>
      </c>
      <c r="B18" s="28">
        <v>1442.9559999999999</v>
      </c>
      <c r="C18" s="28">
        <v>0</v>
      </c>
      <c r="D18" s="28">
        <v>471.40100000000001</v>
      </c>
      <c r="E18" s="28">
        <v>2876.451</v>
      </c>
      <c r="F18" s="28">
        <v>22614.283510048397</v>
      </c>
      <c r="G18" s="28">
        <v>1957.0619999999999</v>
      </c>
      <c r="H18" s="28">
        <v>56705.307617360188</v>
      </c>
      <c r="I18" s="28">
        <v>48558.220999999998</v>
      </c>
      <c r="J18" s="28">
        <v>30924.303641500002</v>
      </c>
      <c r="K18" s="28">
        <v>5034.9960000000001</v>
      </c>
      <c r="L18" s="28">
        <v>17858.545999999998</v>
      </c>
      <c r="M18" s="28">
        <v>45996.67</v>
      </c>
      <c r="N18" s="28">
        <v>16136.212</v>
      </c>
      <c r="O18" s="28">
        <v>94483.942170000053</v>
      </c>
      <c r="P18" s="28">
        <v>0</v>
      </c>
      <c r="Q18" s="28">
        <f t="shared" si="0"/>
        <v>345060.35193890863</v>
      </c>
    </row>
    <row r="19" spans="1:17" ht="17.25" customHeight="1" x14ac:dyDescent="0.2">
      <c r="A19" s="37" t="str">
        <f t="shared" si="2"/>
        <v>Liability</v>
      </c>
      <c r="B19" s="28">
        <v>1233.6279999999999</v>
      </c>
      <c r="C19" s="28">
        <v>0</v>
      </c>
      <c r="D19" s="28">
        <v>4361.8419999999996</v>
      </c>
      <c r="E19" s="28">
        <v>1335.2629999999999</v>
      </c>
      <c r="F19" s="28">
        <v>62799.714820659712</v>
      </c>
      <c r="G19" s="28">
        <v>329.85399999999998</v>
      </c>
      <c r="H19" s="28">
        <v>175223.42810999998</v>
      </c>
      <c r="I19" s="28">
        <v>327772.429</v>
      </c>
      <c r="J19" s="28">
        <v>7.8419999999999996</v>
      </c>
      <c r="K19" s="28">
        <v>203105.81700000001</v>
      </c>
      <c r="L19" s="28">
        <v>8079.8130000000001</v>
      </c>
      <c r="M19" s="28">
        <v>215802.06</v>
      </c>
      <c r="N19" s="28">
        <v>13141.304</v>
      </c>
      <c r="O19" s="28">
        <v>19000.54146</v>
      </c>
      <c r="P19" s="28">
        <v>3090.3890000000001</v>
      </c>
      <c r="Q19" s="28">
        <f t="shared" si="0"/>
        <v>1035283.9253906596</v>
      </c>
    </row>
    <row r="20" spans="1:17" ht="17.25" customHeight="1" x14ac:dyDescent="0.2">
      <c r="A20" s="37" t="str">
        <f t="shared" si="2"/>
        <v>Property</v>
      </c>
      <c r="B20" s="28">
        <v>6706.7550000000001</v>
      </c>
      <c r="C20" s="28">
        <v>0</v>
      </c>
      <c r="D20" s="28">
        <v>1700.8910000000001</v>
      </c>
      <c r="E20" s="28">
        <v>1433.3119999999999</v>
      </c>
      <c r="F20" s="28">
        <v>104219.73435120657</v>
      </c>
      <c r="G20" s="28">
        <v>4011.71</v>
      </c>
      <c r="H20" s="28">
        <v>221981.55600158439</v>
      </c>
      <c r="I20" s="28">
        <v>239504.766</v>
      </c>
      <c r="J20" s="28">
        <v>23666.6881373</v>
      </c>
      <c r="K20" s="28">
        <v>7209.268</v>
      </c>
      <c r="L20" s="28">
        <v>16938.154999999999</v>
      </c>
      <c r="M20" s="28">
        <v>196740.84</v>
      </c>
      <c r="N20" s="28">
        <v>19830.592000000001</v>
      </c>
      <c r="O20" s="28">
        <v>387953.90009000001</v>
      </c>
      <c r="P20" s="28">
        <v>91593.907999999996</v>
      </c>
      <c r="Q20" s="28">
        <f t="shared" si="0"/>
        <v>1323492.075580091</v>
      </c>
    </row>
    <row r="21" spans="1:17" ht="17.25" customHeight="1" x14ac:dyDescent="0.2">
      <c r="A21" s="37" t="str">
        <f t="shared" si="2"/>
        <v>Transportation</v>
      </c>
      <c r="B21" s="28">
        <v>0</v>
      </c>
      <c r="C21" s="28">
        <v>0</v>
      </c>
      <c r="D21" s="28">
        <v>611.87699999999995</v>
      </c>
      <c r="E21" s="28">
        <v>1945.8</v>
      </c>
      <c r="F21" s="28">
        <v>14478.840848659993</v>
      </c>
      <c r="G21" s="28">
        <v>1534.846</v>
      </c>
      <c r="H21" s="28">
        <v>124592.7792</v>
      </c>
      <c r="I21" s="28">
        <v>7084.9679999999998</v>
      </c>
      <c r="J21" s="28">
        <v>146.25</v>
      </c>
      <c r="K21" s="28">
        <v>1766.645</v>
      </c>
      <c r="L21" s="28">
        <v>2664.7640000000001</v>
      </c>
      <c r="M21" s="28">
        <v>130527.98699999999</v>
      </c>
      <c r="N21" s="28">
        <v>204350.14799999999</v>
      </c>
      <c r="O21" s="28">
        <v>54254.190200000005</v>
      </c>
      <c r="P21" s="28">
        <v>109519.908</v>
      </c>
      <c r="Q21" s="28">
        <f t="shared" si="0"/>
        <v>653479.00324865989</v>
      </c>
    </row>
    <row r="22" spans="1:17" ht="17.25" customHeight="1" x14ac:dyDescent="0.2">
      <c r="A22" s="37" t="str">
        <f t="shared" si="2"/>
        <v>Guarantee</v>
      </c>
      <c r="B22" s="28">
        <v>920.23900000000003</v>
      </c>
      <c r="C22" s="28">
        <v>52556.608</v>
      </c>
      <c r="D22" s="28">
        <v>2319.5770000000002</v>
      </c>
      <c r="E22" s="28">
        <v>1496.5740000000001</v>
      </c>
      <c r="F22" s="28">
        <v>32221.141482113519</v>
      </c>
      <c r="G22" s="28">
        <v>1653.873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825.88699999999994</v>
      </c>
      <c r="N22" s="28">
        <v>240105.035</v>
      </c>
      <c r="O22" s="28">
        <v>0</v>
      </c>
      <c r="P22" s="28">
        <v>0</v>
      </c>
      <c r="Q22" s="28">
        <f t="shared" si="0"/>
        <v>332098.93448211352</v>
      </c>
    </row>
    <row r="23" spans="1:17" ht="17.25" customHeight="1" x14ac:dyDescent="0.2">
      <c r="A23" s="38" t="str">
        <f t="shared" si="2"/>
        <v>Miscellaneous</v>
      </c>
      <c r="B23" s="28">
        <v>2145.7669999999998</v>
      </c>
      <c r="C23" s="28">
        <v>0</v>
      </c>
      <c r="D23" s="28">
        <v>2063.0770000000002</v>
      </c>
      <c r="E23" s="28">
        <v>489.14800000000002</v>
      </c>
      <c r="F23" s="28">
        <v>1969.9986748578999</v>
      </c>
      <c r="G23" s="28">
        <v>2125.0509999999999</v>
      </c>
      <c r="H23" s="28">
        <v>98974.61116</v>
      </c>
      <c r="I23" s="28">
        <v>69683.705000000002</v>
      </c>
      <c r="J23" s="28">
        <v>3878.8552</v>
      </c>
      <c r="K23" s="28">
        <v>381.14600000000002</v>
      </c>
      <c r="L23" s="28">
        <v>1196.6030000000001</v>
      </c>
      <c r="M23" s="28">
        <v>57546.489000000001</v>
      </c>
      <c r="N23" s="28">
        <v>13790.47</v>
      </c>
      <c r="O23" s="28">
        <v>190766.30491000001</v>
      </c>
      <c r="P23" s="28">
        <v>29103.119999999999</v>
      </c>
      <c r="Q23" s="28">
        <f t="shared" si="0"/>
        <v>474114.34594485792</v>
      </c>
    </row>
    <row r="24" spans="1:17" ht="20.25" customHeight="1" x14ac:dyDescent="0.2">
      <c r="A24" s="39" t="str">
        <f t="shared" si="2"/>
        <v>TOTAL</v>
      </c>
      <c r="B24" s="30">
        <f>SUM(B16:B23)</f>
        <v>163852.36799999999</v>
      </c>
      <c r="C24" s="30">
        <f t="shared" ref="C24:P24" si="3">SUM(C16:C23)</f>
        <v>52556.608</v>
      </c>
      <c r="D24" s="30">
        <f t="shared" si="3"/>
        <v>17358.515000000003</v>
      </c>
      <c r="E24" s="30">
        <f t="shared" si="3"/>
        <v>13726.332999999999</v>
      </c>
      <c r="F24" s="30">
        <f t="shared" si="3"/>
        <v>265395.96427706204</v>
      </c>
      <c r="G24" s="30">
        <f t="shared" si="3"/>
        <v>19825.674999999999</v>
      </c>
      <c r="H24" s="30">
        <f t="shared" si="3"/>
        <v>1120324.9673289445</v>
      </c>
      <c r="I24" s="30">
        <f t="shared" si="3"/>
        <v>800111.15599999996</v>
      </c>
      <c r="J24" s="30">
        <f t="shared" si="3"/>
        <v>72666.458038800003</v>
      </c>
      <c r="K24" s="30">
        <f t="shared" si="3"/>
        <v>237521.40000000002</v>
      </c>
      <c r="L24" s="30">
        <f t="shared" si="3"/>
        <v>124573.37799999998</v>
      </c>
      <c r="M24" s="30">
        <f t="shared" si="3"/>
        <v>743644.81199999992</v>
      </c>
      <c r="N24" s="30">
        <f t="shared" si="3"/>
        <v>513024.91399999999</v>
      </c>
      <c r="O24" s="30">
        <f t="shared" si="3"/>
        <v>866821.88222000003</v>
      </c>
      <c r="P24" s="30">
        <f t="shared" si="3"/>
        <v>280823.24900000001</v>
      </c>
      <c r="Q24" s="30">
        <f t="shared" si="0"/>
        <v>5292227.6798648061</v>
      </c>
    </row>
    <row r="25" spans="1:17" ht="17.25" customHeight="1" x14ac:dyDescent="0.2">
      <c r="A25" s="40" t="s">
        <v>67</v>
      </c>
      <c r="B25" s="31"/>
      <c r="Q25" s="28"/>
    </row>
    <row r="26" spans="1:17" ht="17.25" customHeight="1" x14ac:dyDescent="0.2">
      <c r="A26" s="37" t="str">
        <f t="shared" ref="A26:A34" si="4">A16</f>
        <v xml:space="preserve">Motor </v>
      </c>
      <c r="B26" s="28">
        <v>63810.875999999997</v>
      </c>
      <c r="C26" s="28">
        <v>0</v>
      </c>
      <c r="D26" s="28">
        <v>204763.85399999999</v>
      </c>
      <c r="E26" s="28">
        <v>68314.8</v>
      </c>
      <c r="F26" s="28">
        <v>234234.07450524633</v>
      </c>
      <c r="G26" s="28">
        <v>258391.28899999999</v>
      </c>
      <c r="H26" s="28">
        <v>123748.80756000015</v>
      </c>
      <c r="I26" s="28">
        <v>917663.45</v>
      </c>
      <c r="J26" s="28">
        <v>370241.39223</v>
      </c>
      <c r="K26" s="28">
        <v>521068.446</v>
      </c>
      <c r="L26" s="28">
        <v>59855.300999999999</v>
      </c>
      <c r="M26" s="28">
        <v>544652.73199999996</v>
      </c>
      <c r="N26" s="28">
        <v>82735.584000000003</v>
      </c>
      <c r="O26" s="28">
        <v>617180.57799999998</v>
      </c>
      <c r="P26" s="28">
        <v>0</v>
      </c>
      <c r="Q26" s="28">
        <f t="shared" si="0"/>
        <v>4066661.1842952454</v>
      </c>
    </row>
    <row r="27" spans="1:17" ht="17.25" customHeight="1" x14ac:dyDescent="0.2">
      <c r="A27" s="37" t="str">
        <f t="shared" si="4"/>
        <v>Accident and Health</v>
      </c>
      <c r="B27" s="28">
        <v>127307.151</v>
      </c>
      <c r="C27" s="28">
        <v>0</v>
      </c>
      <c r="D27" s="28">
        <v>71.468999999999994</v>
      </c>
      <c r="E27" s="28">
        <v>1296.6189999999999</v>
      </c>
      <c r="F27" s="28">
        <v>50349.066376792238</v>
      </c>
      <c r="G27" s="28">
        <v>103.90600000000001</v>
      </c>
      <c r="H27" s="28">
        <v>144324.52944999997</v>
      </c>
      <c r="I27" s="28">
        <v>915825.23499999999</v>
      </c>
      <c r="J27" s="28">
        <v>1915.39095</v>
      </c>
      <c r="K27" s="28">
        <v>1363.5070000000001</v>
      </c>
      <c r="L27" s="28">
        <v>1514.963</v>
      </c>
      <c r="M27" s="28">
        <v>193894.15900000001</v>
      </c>
      <c r="N27" s="28">
        <v>637.53</v>
      </c>
      <c r="O27" s="28">
        <v>2019804.01061</v>
      </c>
      <c r="P27" s="28">
        <v>0</v>
      </c>
      <c r="Q27" s="28">
        <f t="shared" si="0"/>
        <v>3458407.5363867921</v>
      </c>
    </row>
    <row r="28" spans="1:17" ht="17.25" customHeight="1" x14ac:dyDescent="0.2">
      <c r="A28" s="37" t="str">
        <f t="shared" si="4"/>
        <v>Engineering</v>
      </c>
      <c r="B28" s="28">
        <v>78.186999999999998</v>
      </c>
      <c r="C28" s="28">
        <v>0</v>
      </c>
      <c r="D28" s="28">
        <v>56.064</v>
      </c>
      <c r="E28" s="28">
        <v>160.08600000000001</v>
      </c>
      <c r="F28" s="28">
        <v>5196.4834899515999</v>
      </c>
      <c r="G28" s="28">
        <v>654.31600000000003</v>
      </c>
      <c r="H28" s="28">
        <v>13602.45721263982</v>
      </c>
      <c r="I28" s="28">
        <v>20552.628000000001</v>
      </c>
      <c r="J28" s="28">
        <v>6007.4323585000002</v>
      </c>
      <c r="K28" s="28">
        <v>-67.066000000000003</v>
      </c>
      <c r="L28" s="28">
        <v>42.872999999999998</v>
      </c>
      <c r="M28" s="28">
        <v>3207.393</v>
      </c>
      <c r="N28" s="28">
        <v>2245.0770000000002</v>
      </c>
      <c r="O28" s="28">
        <v>26795.25582999998</v>
      </c>
      <c r="P28" s="28">
        <v>0</v>
      </c>
      <c r="Q28" s="28">
        <f t="shared" si="0"/>
        <v>78531.186891091405</v>
      </c>
    </row>
    <row r="29" spans="1:17" ht="17.25" customHeight="1" x14ac:dyDescent="0.2">
      <c r="A29" s="37" t="str">
        <f t="shared" si="4"/>
        <v>Liability</v>
      </c>
      <c r="B29" s="28">
        <v>1871.3910000000001</v>
      </c>
      <c r="C29" s="28">
        <v>0</v>
      </c>
      <c r="D29" s="28">
        <v>2243.1390000000001</v>
      </c>
      <c r="E29" s="28">
        <v>271.20299999999997</v>
      </c>
      <c r="F29" s="28">
        <v>17483.5601793403</v>
      </c>
      <c r="G29" s="28">
        <v>1467.181</v>
      </c>
      <c r="H29" s="28">
        <v>22834.92111999997</v>
      </c>
      <c r="I29" s="28">
        <v>129713.235</v>
      </c>
      <c r="J29" s="28">
        <v>4630.3630000000003</v>
      </c>
      <c r="K29" s="28">
        <v>2253.8069999999998</v>
      </c>
      <c r="L29" s="28">
        <v>3368.1329999999998</v>
      </c>
      <c r="M29" s="28">
        <v>32000.913</v>
      </c>
      <c r="N29" s="28">
        <v>2772.0740000000001</v>
      </c>
      <c r="O29" s="28">
        <v>68284.123539999986</v>
      </c>
      <c r="P29" s="28">
        <v>0</v>
      </c>
      <c r="Q29" s="28">
        <f t="shared" si="0"/>
        <v>289194.04383934027</v>
      </c>
    </row>
    <row r="30" spans="1:17" ht="17.25" customHeight="1" x14ac:dyDescent="0.2">
      <c r="A30" s="37" t="str">
        <f t="shared" si="4"/>
        <v>Property</v>
      </c>
      <c r="B30" s="28">
        <v>3401.2080000000001</v>
      </c>
      <c r="C30" s="28">
        <v>0</v>
      </c>
      <c r="D30" s="28">
        <v>168.684</v>
      </c>
      <c r="E30" s="28">
        <v>206.71700000000001</v>
      </c>
      <c r="F30" s="28">
        <v>32099.320648793422</v>
      </c>
      <c r="G30" s="28">
        <v>904.32299999999998</v>
      </c>
      <c r="H30" s="28">
        <v>66044.062088415623</v>
      </c>
      <c r="I30" s="28">
        <v>124992.745</v>
      </c>
      <c r="J30" s="28">
        <v>18559.9646627</v>
      </c>
      <c r="K30" s="28">
        <v>3459.5819999999999</v>
      </c>
      <c r="L30" s="28">
        <v>2102.373</v>
      </c>
      <c r="M30" s="28">
        <v>18831.208999999999</v>
      </c>
      <c r="N30" s="28">
        <v>-1938.2560000000001</v>
      </c>
      <c r="O30" s="28">
        <v>104382.92190999996</v>
      </c>
      <c r="P30" s="28">
        <v>0</v>
      </c>
      <c r="Q30" s="28">
        <f t="shared" si="0"/>
        <v>373214.85430990899</v>
      </c>
    </row>
    <row r="31" spans="1:17" ht="17.25" customHeight="1" x14ac:dyDescent="0.2">
      <c r="A31" s="37" t="str">
        <f t="shared" si="4"/>
        <v>Transportation</v>
      </c>
      <c r="B31" s="28">
        <v>0</v>
      </c>
      <c r="C31" s="28">
        <v>0</v>
      </c>
      <c r="D31" s="28">
        <v>144.25800000000001</v>
      </c>
      <c r="E31" s="28">
        <v>452.99799999999999</v>
      </c>
      <c r="F31" s="28">
        <v>4205.8501513400097</v>
      </c>
      <c r="G31" s="28">
        <v>483.63</v>
      </c>
      <c r="H31" s="28">
        <v>114243.09005700001</v>
      </c>
      <c r="I31" s="28">
        <v>47807.135999999999</v>
      </c>
      <c r="J31" s="28">
        <v>1654.8206400000001</v>
      </c>
      <c r="K31" s="28">
        <v>316.53899999999999</v>
      </c>
      <c r="L31" s="28">
        <v>465.12200000000001</v>
      </c>
      <c r="M31" s="28">
        <v>1572.9649999999999</v>
      </c>
      <c r="N31" s="28">
        <v>120.48900000006003</v>
      </c>
      <c r="O31" s="28">
        <v>70379.953800000003</v>
      </c>
      <c r="P31" s="28">
        <v>0</v>
      </c>
      <c r="Q31" s="28">
        <f t="shared" si="0"/>
        <v>241846.85164834006</v>
      </c>
    </row>
    <row r="32" spans="1:17" ht="17.25" customHeight="1" x14ac:dyDescent="0.2">
      <c r="A32" s="37" t="str">
        <f t="shared" si="4"/>
        <v>Guarantee</v>
      </c>
      <c r="B32" s="28">
        <v>72.739999999999995</v>
      </c>
      <c r="C32" s="28">
        <v>23865.573</v>
      </c>
      <c r="D32" s="28">
        <v>935.577</v>
      </c>
      <c r="E32" s="28">
        <v>428.12799999999999</v>
      </c>
      <c r="F32" s="28">
        <v>855.26851788647991</v>
      </c>
      <c r="G32" s="28">
        <v>140.56200000000001</v>
      </c>
      <c r="H32" s="28">
        <v>143.01678999999999</v>
      </c>
      <c r="I32" s="28">
        <v>0</v>
      </c>
      <c r="J32" s="28">
        <v>0</v>
      </c>
      <c r="K32" s="28">
        <v>0</v>
      </c>
      <c r="L32" s="28">
        <v>28971.628000000001</v>
      </c>
      <c r="M32" s="28">
        <v>1005.287</v>
      </c>
      <c r="N32" s="28">
        <v>1592.6869999999999</v>
      </c>
      <c r="O32" s="28">
        <v>0</v>
      </c>
      <c r="P32" s="28">
        <v>0</v>
      </c>
      <c r="Q32" s="28">
        <f t="shared" si="0"/>
        <v>58010.46730788648</v>
      </c>
    </row>
    <row r="33" spans="1:17" ht="17.25" customHeight="1" x14ac:dyDescent="0.2">
      <c r="A33" s="38" t="str">
        <f t="shared" si="4"/>
        <v>Miscellaneous</v>
      </c>
      <c r="B33" s="28">
        <v>1E-3</v>
      </c>
      <c r="C33" s="28">
        <v>0</v>
      </c>
      <c r="D33" s="28">
        <v>656.33900000000006</v>
      </c>
      <c r="E33" s="28">
        <v>425.62</v>
      </c>
      <c r="F33" s="28">
        <v>1599.0993251421</v>
      </c>
      <c r="G33" s="28">
        <v>189.19200000000001</v>
      </c>
      <c r="H33" s="28">
        <v>10297.060300000008</v>
      </c>
      <c r="I33" s="28">
        <v>217811.003</v>
      </c>
      <c r="J33" s="28">
        <v>3188.3777999999998</v>
      </c>
      <c r="K33" s="28">
        <v>2501.4520000000002</v>
      </c>
      <c r="L33" s="28">
        <v>157.23500000000001</v>
      </c>
      <c r="M33" s="28">
        <v>7614.6970000000001</v>
      </c>
      <c r="N33" s="28">
        <v>1210.194</v>
      </c>
      <c r="O33" s="28">
        <v>74580.704089999999</v>
      </c>
      <c r="P33" s="28">
        <v>0</v>
      </c>
      <c r="Q33" s="28">
        <f t="shared" si="0"/>
        <v>320230.97451514204</v>
      </c>
    </row>
    <row r="34" spans="1:17" ht="20.25" customHeight="1" x14ac:dyDescent="0.2">
      <c r="A34" s="39" t="str">
        <f t="shared" si="4"/>
        <v>TOTAL</v>
      </c>
      <c r="B34" s="30">
        <f>SUM(B26:B33)</f>
        <v>196541.554</v>
      </c>
      <c r="C34" s="30">
        <f t="shared" ref="C34:O34" si="5">SUM(C26:C33)</f>
        <v>23865.573</v>
      </c>
      <c r="D34" s="30">
        <f t="shared" si="5"/>
        <v>209039.38400000002</v>
      </c>
      <c r="E34" s="30">
        <f t="shared" si="5"/>
        <v>71556.171000000002</v>
      </c>
      <c r="F34" s="30">
        <f t="shared" si="5"/>
        <v>346022.72319449246</v>
      </c>
      <c r="G34" s="30">
        <f t="shared" si="5"/>
        <v>262334.39899999998</v>
      </c>
      <c r="H34" s="30">
        <f t="shared" si="5"/>
        <v>495237.94457805553</v>
      </c>
      <c r="I34" s="30">
        <f t="shared" si="5"/>
        <v>2374365.432</v>
      </c>
      <c r="J34" s="30">
        <f t="shared" si="5"/>
        <v>406197.74164120003</v>
      </c>
      <c r="K34" s="30">
        <f t="shared" si="5"/>
        <v>530896.26700000011</v>
      </c>
      <c r="L34" s="30">
        <f t="shared" si="5"/>
        <v>96477.628000000012</v>
      </c>
      <c r="M34" s="30">
        <f t="shared" si="5"/>
        <v>802779.35499999998</v>
      </c>
      <c r="N34" s="30">
        <f t="shared" si="5"/>
        <v>89375.379000000074</v>
      </c>
      <c r="O34" s="30">
        <f t="shared" si="5"/>
        <v>2981407.5477800001</v>
      </c>
      <c r="P34" s="30"/>
      <c r="Q34" s="30">
        <f>SUM(B34:P34)</f>
        <v>8886097.0991937481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6">A26</f>
        <v xml:space="preserve">Motor </v>
      </c>
      <c r="B36" s="28">
        <v>61288.114999999998</v>
      </c>
      <c r="C36" s="28">
        <v>0</v>
      </c>
      <c r="D36" s="28">
        <v>197014.035</v>
      </c>
      <c r="E36" s="28">
        <v>66067.308999999994</v>
      </c>
      <c r="F36" s="28">
        <v>214999.96650524641</v>
      </c>
      <c r="G36" s="28">
        <v>260337.55499999999</v>
      </c>
      <c r="H36" s="28">
        <v>160445.34089034324</v>
      </c>
      <c r="I36" s="28">
        <v>877976.58799999999</v>
      </c>
      <c r="J36" s="28">
        <v>362771.00887999998</v>
      </c>
      <c r="K36" s="28">
        <v>501719.21399999998</v>
      </c>
      <c r="L36" s="28">
        <v>42666</v>
      </c>
      <c r="M36" s="28">
        <v>495686.08600000001</v>
      </c>
      <c r="N36" s="28">
        <v>80857.095000000001</v>
      </c>
      <c r="O36" s="28">
        <v>594792.23435002216</v>
      </c>
      <c r="P36" s="28">
        <v>0</v>
      </c>
      <c r="Q36" s="28">
        <f>SUM(B36:P36)</f>
        <v>3916620.5476256125</v>
      </c>
    </row>
    <row r="37" spans="1:17" ht="17.25" customHeight="1" x14ac:dyDescent="0.2">
      <c r="A37" s="37" t="str">
        <f t="shared" si="6"/>
        <v>Accident and Health</v>
      </c>
      <c r="B37" s="28">
        <v>129762.658</v>
      </c>
      <c r="C37" s="28">
        <v>0</v>
      </c>
      <c r="D37" s="28">
        <v>76.5608</v>
      </c>
      <c r="E37" s="28">
        <v>1060.3510000000001</v>
      </c>
      <c r="F37" s="28">
        <v>49706.516376792235</v>
      </c>
      <c r="G37" s="28">
        <v>113.087</v>
      </c>
      <c r="H37" s="28">
        <v>141420.8487495833</v>
      </c>
      <c r="I37" s="28">
        <v>741496.94200000004</v>
      </c>
      <c r="J37" s="28">
        <v>1875.4006193</v>
      </c>
      <c r="K37" s="28">
        <v>1488.885</v>
      </c>
      <c r="L37" s="28">
        <v>1602.694</v>
      </c>
      <c r="M37" s="28">
        <v>173825.97399999999</v>
      </c>
      <c r="N37" s="28">
        <v>458.62599999999998</v>
      </c>
      <c r="O37" s="28">
        <v>1882009.2812759709</v>
      </c>
      <c r="P37" s="28">
        <v>0</v>
      </c>
      <c r="Q37" s="28">
        <f t="shared" si="0"/>
        <v>3124897.8248216463</v>
      </c>
    </row>
    <row r="38" spans="1:17" ht="17.25" customHeight="1" x14ac:dyDescent="0.2">
      <c r="A38" s="37" t="str">
        <f t="shared" si="6"/>
        <v>Engineering</v>
      </c>
      <c r="B38" s="28">
        <v>86.893000000000001</v>
      </c>
      <c r="C38" s="28">
        <v>0</v>
      </c>
      <c r="D38" s="28">
        <v>55.046999999999997</v>
      </c>
      <c r="E38" s="28">
        <v>140.72399999999999</v>
      </c>
      <c r="F38" s="28">
        <v>4553.6184899516002</v>
      </c>
      <c r="G38" s="28">
        <v>997.32399999999996</v>
      </c>
      <c r="H38" s="28">
        <v>13589.805916353122</v>
      </c>
      <c r="I38" s="28">
        <v>20653.041000000001</v>
      </c>
      <c r="J38" s="28">
        <v>4332.3605594999999</v>
      </c>
      <c r="K38" s="28">
        <v>270.70100000000002</v>
      </c>
      <c r="L38" s="28">
        <v>565.01300000000003</v>
      </c>
      <c r="M38" s="28">
        <v>3080.24</v>
      </c>
      <c r="N38" s="28">
        <v>1240.6790000000001</v>
      </c>
      <c r="O38" s="28">
        <v>26791.306427260261</v>
      </c>
      <c r="P38" s="28">
        <v>0</v>
      </c>
      <c r="Q38" s="28">
        <f t="shared" si="0"/>
        <v>76356.753393064981</v>
      </c>
    </row>
    <row r="39" spans="1:17" ht="17.25" customHeight="1" x14ac:dyDescent="0.2">
      <c r="A39" s="37" t="str">
        <f t="shared" si="6"/>
        <v>Liability</v>
      </c>
      <c r="B39" s="28">
        <v>1348.8820000000001</v>
      </c>
      <c r="C39" s="28">
        <v>0</v>
      </c>
      <c r="D39" s="28">
        <v>2433.8033</v>
      </c>
      <c r="E39" s="28">
        <v>-98.741</v>
      </c>
      <c r="F39" s="28">
        <v>17488.670179340301</v>
      </c>
      <c r="G39" s="28">
        <v>1627.7760000000001</v>
      </c>
      <c r="H39" s="28">
        <v>21371.250719687505</v>
      </c>
      <c r="I39" s="28">
        <v>127294.69899999999</v>
      </c>
      <c r="J39" s="28">
        <v>4968.6228200000005</v>
      </c>
      <c r="K39" s="28">
        <v>2127.393</v>
      </c>
      <c r="L39" s="28">
        <v>2130.9050000000002</v>
      </c>
      <c r="M39" s="28">
        <v>25566.508999999998</v>
      </c>
      <c r="N39" s="28">
        <v>2246.5219999999999</v>
      </c>
      <c r="O39" s="28">
        <v>66290.324937260273</v>
      </c>
      <c r="P39" s="28">
        <v>0</v>
      </c>
      <c r="Q39" s="28">
        <f t="shared" si="0"/>
        <v>274796.61695628805</v>
      </c>
    </row>
    <row r="40" spans="1:17" ht="17.25" customHeight="1" x14ac:dyDescent="0.2">
      <c r="A40" s="37" t="str">
        <f t="shared" si="6"/>
        <v>Property</v>
      </c>
      <c r="B40" s="28">
        <v>1261.6220000000001</v>
      </c>
      <c r="C40" s="28">
        <v>0</v>
      </c>
      <c r="D40" s="28">
        <v>171.43820000000002</v>
      </c>
      <c r="E40" s="28">
        <v>-133.41399999999999</v>
      </c>
      <c r="F40" s="28">
        <v>31189.512648793421</v>
      </c>
      <c r="G40" s="28">
        <v>952.36400000000003</v>
      </c>
      <c r="H40" s="28">
        <v>65029.639040268878</v>
      </c>
      <c r="I40" s="28">
        <v>120609.178</v>
      </c>
      <c r="J40" s="28">
        <v>24883.015677899992</v>
      </c>
      <c r="K40" s="28">
        <v>3370.489</v>
      </c>
      <c r="L40" s="28">
        <v>2682.777</v>
      </c>
      <c r="M40" s="28">
        <v>17821.05</v>
      </c>
      <c r="N40" s="28">
        <v>-1220.692</v>
      </c>
      <c r="O40" s="28">
        <v>104739.44417342688</v>
      </c>
      <c r="P40" s="28">
        <v>0</v>
      </c>
      <c r="Q40" s="28">
        <f t="shared" si="0"/>
        <v>371356.42374038917</v>
      </c>
    </row>
    <row r="41" spans="1:17" ht="17.25" customHeight="1" x14ac:dyDescent="0.2">
      <c r="A41" s="37" t="str">
        <f t="shared" si="6"/>
        <v>Transportation</v>
      </c>
      <c r="B41" s="28">
        <v>0</v>
      </c>
      <c r="C41" s="28">
        <v>0</v>
      </c>
      <c r="D41" s="28">
        <v>98.942999999999998</v>
      </c>
      <c r="E41" s="28">
        <v>-2346.873</v>
      </c>
      <c r="F41" s="28">
        <v>3947.8081513400102</v>
      </c>
      <c r="G41" s="28">
        <v>402.40499999999997</v>
      </c>
      <c r="H41" s="28">
        <v>106417.61654129169</v>
      </c>
      <c r="I41" s="28">
        <v>46688.879000000001</v>
      </c>
      <c r="J41" s="28">
        <v>1298.16266</v>
      </c>
      <c r="K41" s="28">
        <v>270.18400000000003</v>
      </c>
      <c r="L41" s="28">
        <v>668.33600000000001</v>
      </c>
      <c r="M41" s="28">
        <v>1495.829</v>
      </c>
      <c r="N41" s="28">
        <v>138.22100000006</v>
      </c>
      <c r="O41" s="28">
        <v>66566.114005780211</v>
      </c>
      <c r="P41" s="28">
        <v>0</v>
      </c>
      <c r="Q41" s="28">
        <f t="shared" si="0"/>
        <v>225645.62535841198</v>
      </c>
    </row>
    <row r="42" spans="1:17" ht="17.25" customHeight="1" x14ac:dyDescent="0.2">
      <c r="A42" s="37" t="str">
        <f t="shared" si="6"/>
        <v>Guarantee</v>
      </c>
      <c r="B42" s="28">
        <v>41.08</v>
      </c>
      <c r="C42" s="28">
        <v>20266.787</v>
      </c>
      <c r="D42" s="28">
        <v>783.39200000000005</v>
      </c>
      <c r="E42" s="28">
        <v>210.66</v>
      </c>
      <c r="F42" s="28">
        <v>3837.4605178864795</v>
      </c>
      <c r="G42" s="28">
        <v>-411.101</v>
      </c>
      <c r="H42" s="28">
        <v>140.53251041666999</v>
      </c>
      <c r="I42" s="28">
        <v>0</v>
      </c>
      <c r="J42" s="28">
        <v>0</v>
      </c>
      <c r="K42" s="28">
        <v>0</v>
      </c>
      <c r="L42" s="28">
        <v>14604.371999999999</v>
      </c>
      <c r="M42" s="28">
        <v>845.01099999999997</v>
      </c>
      <c r="N42" s="28">
        <v>371.35</v>
      </c>
      <c r="O42" s="28">
        <v>0</v>
      </c>
      <c r="P42" s="28">
        <v>0</v>
      </c>
      <c r="Q42" s="28">
        <f t="shared" si="0"/>
        <v>40689.544028303149</v>
      </c>
    </row>
    <row r="43" spans="1:17" ht="17.25" customHeight="1" x14ac:dyDescent="0.2">
      <c r="A43" s="38" t="str">
        <f t="shared" si="6"/>
        <v>Miscellaneous</v>
      </c>
      <c r="B43" s="28">
        <v>1E-3</v>
      </c>
      <c r="C43" s="28">
        <v>0</v>
      </c>
      <c r="D43" s="28">
        <v>656.96100000000001</v>
      </c>
      <c r="E43" s="28">
        <v>-195.12</v>
      </c>
      <c r="F43" s="28">
        <v>1544.2663251421</v>
      </c>
      <c r="G43" s="28">
        <v>-378.78800000000001</v>
      </c>
      <c r="H43" s="28">
        <v>10676.13760125001</v>
      </c>
      <c r="I43" s="28">
        <v>215643.69699999999</v>
      </c>
      <c r="J43" s="28">
        <v>3426.6808999999898</v>
      </c>
      <c r="K43" s="28">
        <v>1998.48</v>
      </c>
      <c r="L43" s="28">
        <v>243.23500000000001</v>
      </c>
      <c r="M43" s="28">
        <v>6831.973</v>
      </c>
      <c r="N43" s="28">
        <v>1225.3207092060902</v>
      </c>
      <c r="O43" s="28">
        <v>71323.6224160274</v>
      </c>
      <c r="P43" s="28">
        <v>0</v>
      </c>
      <c r="Q43" s="28">
        <f t="shared" si="0"/>
        <v>312996.46695162554</v>
      </c>
    </row>
    <row r="44" spans="1:17" ht="20.25" customHeight="1" x14ac:dyDescent="0.2">
      <c r="A44" s="39" t="str">
        <f t="shared" si="6"/>
        <v>TOTAL</v>
      </c>
      <c r="B44" s="30">
        <f t="shared" ref="B44:E44" si="7">SUM(B36:B43)</f>
        <v>193789.25099999999</v>
      </c>
      <c r="C44" s="30">
        <f>SUM(C36:C43)</f>
        <v>20266.787</v>
      </c>
      <c r="D44" s="30">
        <f t="shared" si="7"/>
        <v>201290.18030000001</v>
      </c>
      <c r="E44" s="30">
        <f t="shared" si="7"/>
        <v>64704.895999999993</v>
      </c>
      <c r="F44" s="30">
        <f>SUM(F36:F43)</f>
        <v>327267.81919449253</v>
      </c>
      <c r="G44" s="30">
        <f t="shared" ref="G44:P44" si="8">SUM(G36:G43)</f>
        <v>263640.62199999997</v>
      </c>
      <c r="H44" s="30">
        <f t="shared" si="8"/>
        <v>519091.17196919449</v>
      </c>
      <c r="I44" s="30">
        <f t="shared" si="8"/>
        <v>2150363.0240000002</v>
      </c>
      <c r="J44" s="30">
        <f t="shared" si="8"/>
        <v>403555.25211669994</v>
      </c>
      <c r="K44" s="30">
        <f t="shared" si="8"/>
        <v>511245.34599999996</v>
      </c>
      <c r="L44" s="30">
        <f t="shared" si="8"/>
        <v>65163.332000000009</v>
      </c>
      <c r="M44" s="30">
        <f t="shared" si="8"/>
        <v>725152.67200000014</v>
      </c>
      <c r="N44" s="30">
        <f t="shared" si="8"/>
        <v>85317.121709206171</v>
      </c>
      <c r="O44" s="30">
        <f t="shared" si="8"/>
        <v>2812512.3275857479</v>
      </c>
      <c r="P44" s="30">
        <f t="shared" si="8"/>
        <v>0</v>
      </c>
      <c r="Q44" s="30">
        <f t="shared" si="0"/>
        <v>8343359.8028753418</v>
      </c>
    </row>
    <row r="46" spans="1:17" x14ac:dyDescent="0.2">
      <c r="A46" s="33"/>
    </row>
    <row r="47" spans="1:17" x14ac:dyDescent="0.2">
      <c r="A47" s="33" t="s">
        <v>79</v>
      </c>
    </row>
    <row r="48" spans="1:17" x14ac:dyDescent="0.2">
      <c r="A48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2"/>
  <cols>
    <col min="1" max="1" width="41.28515625" style="72" bestFit="1" customWidth="1"/>
    <col min="2" max="2" width="20.42578125" style="76" customWidth="1"/>
    <col min="3" max="3" width="8.85546875" style="76" customWidth="1"/>
    <col min="4" max="4" width="10" style="76" customWidth="1"/>
    <col min="5" max="5" width="11.28515625" style="76" customWidth="1"/>
    <col min="6" max="6" width="11.5703125" style="76" customWidth="1"/>
    <col min="7" max="7" width="1.85546875" style="76" hidden="1" customWidth="1"/>
    <col min="8" max="8" width="11" style="76" customWidth="1"/>
    <col min="9" max="9" width="14.140625" style="76" customWidth="1"/>
    <col min="10" max="10" width="10.28515625" style="76" customWidth="1"/>
    <col min="11" max="11" width="10.85546875" style="77" customWidth="1"/>
    <col min="12" max="12" width="10.28515625" style="77" customWidth="1"/>
    <col min="13" max="13" width="10.7109375" style="76" customWidth="1"/>
    <col min="14" max="14" width="10.28515625" style="76" bestFit="1" customWidth="1"/>
    <col min="15" max="15" width="16.5703125" style="78" customWidth="1"/>
    <col min="16" max="254" width="9.140625" style="1"/>
    <col min="255" max="255" width="31.140625" style="1" customWidth="1"/>
    <col min="256" max="256" width="9.5703125" style="1" customWidth="1"/>
    <col min="257" max="257" width="0" style="1" hidden="1" customWidth="1"/>
    <col min="258" max="258" width="8.85546875" style="1" customWidth="1"/>
    <col min="259" max="259" width="8.7109375" style="1" customWidth="1"/>
    <col min="260" max="260" width="11.28515625" style="1" customWidth="1"/>
    <col min="261" max="261" width="9.42578125" style="1" customWidth="1"/>
    <col min="262" max="262" width="0" style="1" hidden="1" customWidth="1"/>
    <col min="263" max="263" width="11" style="1" customWidth="1"/>
    <col min="264" max="264" width="11.28515625" style="1" customWidth="1"/>
    <col min="265" max="265" width="10.28515625" style="1" customWidth="1"/>
    <col min="266" max="266" width="10.85546875" style="1" customWidth="1"/>
    <col min="267" max="267" width="10.28515625" style="1" customWidth="1"/>
    <col min="268" max="268" width="10.7109375" style="1" customWidth="1"/>
    <col min="269" max="269" width="9.7109375" style="1" customWidth="1"/>
    <col min="270" max="270" width="11.140625" style="1" customWidth="1"/>
    <col min="271" max="271" width="15.42578125" style="1" customWidth="1"/>
    <col min="272" max="510" width="9.140625" style="1"/>
    <col min="511" max="511" width="31.140625" style="1" customWidth="1"/>
    <col min="512" max="512" width="9.5703125" style="1" customWidth="1"/>
    <col min="513" max="513" width="0" style="1" hidden="1" customWidth="1"/>
    <col min="514" max="514" width="8.85546875" style="1" customWidth="1"/>
    <col min="515" max="515" width="8.7109375" style="1" customWidth="1"/>
    <col min="516" max="516" width="11.28515625" style="1" customWidth="1"/>
    <col min="517" max="517" width="9.42578125" style="1" customWidth="1"/>
    <col min="518" max="518" width="0" style="1" hidden="1" customWidth="1"/>
    <col min="519" max="519" width="11" style="1" customWidth="1"/>
    <col min="520" max="520" width="11.28515625" style="1" customWidth="1"/>
    <col min="521" max="521" width="10.28515625" style="1" customWidth="1"/>
    <col min="522" max="522" width="10.85546875" style="1" customWidth="1"/>
    <col min="523" max="523" width="10.28515625" style="1" customWidth="1"/>
    <col min="524" max="524" width="10.7109375" style="1" customWidth="1"/>
    <col min="525" max="525" width="9.7109375" style="1" customWidth="1"/>
    <col min="526" max="526" width="11.140625" style="1" customWidth="1"/>
    <col min="527" max="527" width="15.42578125" style="1" customWidth="1"/>
    <col min="528" max="766" width="9.140625" style="1"/>
    <col min="767" max="767" width="31.140625" style="1" customWidth="1"/>
    <col min="768" max="768" width="9.5703125" style="1" customWidth="1"/>
    <col min="769" max="769" width="0" style="1" hidden="1" customWidth="1"/>
    <col min="770" max="770" width="8.85546875" style="1" customWidth="1"/>
    <col min="771" max="771" width="8.7109375" style="1" customWidth="1"/>
    <col min="772" max="772" width="11.28515625" style="1" customWidth="1"/>
    <col min="773" max="773" width="9.42578125" style="1" customWidth="1"/>
    <col min="774" max="774" width="0" style="1" hidden="1" customWidth="1"/>
    <col min="775" max="775" width="11" style="1" customWidth="1"/>
    <col min="776" max="776" width="11.28515625" style="1" customWidth="1"/>
    <col min="777" max="777" width="10.28515625" style="1" customWidth="1"/>
    <col min="778" max="778" width="10.85546875" style="1" customWidth="1"/>
    <col min="779" max="779" width="10.28515625" style="1" customWidth="1"/>
    <col min="780" max="780" width="10.7109375" style="1" customWidth="1"/>
    <col min="781" max="781" width="9.7109375" style="1" customWidth="1"/>
    <col min="782" max="782" width="11.140625" style="1" customWidth="1"/>
    <col min="783" max="783" width="15.42578125" style="1" customWidth="1"/>
    <col min="784" max="1022" width="9.140625" style="1"/>
    <col min="1023" max="1023" width="31.140625" style="1" customWidth="1"/>
    <col min="1024" max="1024" width="9.5703125" style="1" customWidth="1"/>
    <col min="1025" max="1025" width="0" style="1" hidden="1" customWidth="1"/>
    <col min="1026" max="1026" width="8.85546875" style="1" customWidth="1"/>
    <col min="1027" max="1027" width="8.7109375" style="1" customWidth="1"/>
    <col min="1028" max="1028" width="11.28515625" style="1" customWidth="1"/>
    <col min="1029" max="1029" width="9.42578125" style="1" customWidth="1"/>
    <col min="1030" max="1030" width="0" style="1" hidden="1" customWidth="1"/>
    <col min="1031" max="1031" width="11" style="1" customWidth="1"/>
    <col min="1032" max="1032" width="11.28515625" style="1" customWidth="1"/>
    <col min="1033" max="1033" width="10.28515625" style="1" customWidth="1"/>
    <col min="1034" max="1034" width="10.85546875" style="1" customWidth="1"/>
    <col min="1035" max="1035" width="10.28515625" style="1" customWidth="1"/>
    <col min="1036" max="1036" width="10.7109375" style="1" customWidth="1"/>
    <col min="1037" max="1037" width="9.7109375" style="1" customWidth="1"/>
    <col min="1038" max="1038" width="11.140625" style="1" customWidth="1"/>
    <col min="1039" max="1039" width="15.42578125" style="1" customWidth="1"/>
    <col min="1040" max="1278" width="9.140625" style="1"/>
    <col min="1279" max="1279" width="31.140625" style="1" customWidth="1"/>
    <col min="1280" max="1280" width="9.5703125" style="1" customWidth="1"/>
    <col min="1281" max="1281" width="0" style="1" hidden="1" customWidth="1"/>
    <col min="1282" max="1282" width="8.85546875" style="1" customWidth="1"/>
    <col min="1283" max="1283" width="8.7109375" style="1" customWidth="1"/>
    <col min="1284" max="1284" width="11.28515625" style="1" customWidth="1"/>
    <col min="1285" max="1285" width="9.42578125" style="1" customWidth="1"/>
    <col min="1286" max="1286" width="0" style="1" hidden="1" customWidth="1"/>
    <col min="1287" max="1287" width="11" style="1" customWidth="1"/>
    <col min="1288" max="1288" width="11.28515625" style="1" customWidth="1"/>
    <col min="1289" max="1289" width="10.28515625" style="1" customWidth="1"/>
    <col min="1290" max="1290" width="10.85546875" style="1" customWidth="1"/>
    <col min="1291" max="1291" width="10.28515625" style="1" customWidth="1"/>
    <col min="1292" max="1292" width="10.7109375" style="1" customWidth="1"/>
    <col min="1293" max="1293" width="9.7109375" style="1" customWidth="1"/>
    <col min="1294" max="1294" width="11.140625" style="1" customWidth="1"/>
    <col min="1295" max="1295" width="15.42578125" style="1" customWidth="1"/>
    <col min="1296" max="1534" width="9.140625" style="1"/>
    <col min="1535" max="1535" width="31.140625" style="1" customWidth="1"/>
    <col min="1536" max="1536" width="9.5703125" style="1" customWidth="1"/>
    <col min="1537" max="1537" width="0" style="1" hidden="1" customWidth="1"/>
    <col min="1538" max="1538" width="8.85546875" style="1" customWidth="1"/>
    <col min="1539" max="1539" width="8.7109375" style="1" customWidth="1"/>
    <col min="1540" max="1540" width="11.28515625" style="1" customWidth="1"/>
    <col min="1541" max="1541" width="9.42578125" style="1" customWidth="1"/>
    <col min="1542" max="1542" width="0" style="1" hidden="1" customWidth="1"/>
    <col min="1543" max="1543" width="11" style="1" customWidth="1"/>
    <col min="1544" max="1544" width="11.28515625" style="1" customWidth="1"/>
    <col min="1545" max="1545" width="10.28515625" style="1" customWidth="1"/>
    <col min="1546" max="1546" width="10.85546875" style="1" customWidth="1"/>
    <col min="1547" max="1547" width="10.28515625" style="1" customWidth="1"/>
    <col min="1548" max="1548" width="10.7109375" style="1" customWidth="1"/>
    <col min="1549" max="1549" width="9.7109375" style="1" customWidth="1"/>
    <col min="1550" max="1550" width="11.140625" style="1" customWidth="1"/>
    <col min="1551" max="1551" width="15.42578125" style="1" customWidth="1"/>
    <col min="1552" max="1790" width="9.140625" style="1"/>
    <col min="1791" max="1791" width="31.140625" style="1" customWidth="1"/>
    <col min="1792" max="1792" width="9.5703125" style="1" customWidth="1"/>
    <col min="1793" max="1793" width="0" style="1" hidden="1" customWidth="1"/>
    <col min="1794" max="1794" width="8.85546875" style="1" customWidth="1"/>
    <col min="1795" max="1795" width="8.7109375" style="1" customWidth="1"/>
    <col min="1796" max="1796" width="11.28515625" style="1" customWidth="1"/>
    <col min="1797" max="1797" width="9.42578125" style="1" customWidth="1"/>
    <col min="1798" max="1798" width="0" style="1" hidden="1" customWidth="1"/>
    <col min="1799" max="1799" width="11" style="1" customWidth="1"/>
    <col min="1800" max="1800" width="11.28515625" style="1" customWidth="1"/>
    <col min="1801" max="1801" width="10.28515625" style="1" customWidth="1"/>
    <col min="1802" max="1802" width="10.85546875" style="1" customWidth="1"/>
    <col min="1803" max="1803" width="10.28515625" style="1" customWidth="1"/>
    <col min="1804" max="1804" width="10.7109375" style="1" customWidth="1"/>
    <col min="1805" max="1805" width="9.7109375" style="1" customWidth="1"/>
    <col min="1806" max="1806" width="11.140625" style="1" customWidth="1"/>
    <col min="1807" max="1807" width="15.42578125" style="1" customWidth="1"/>
    <col min="1808" max="2046" width="9.140625" style="1"/>
    <col min="2047" max="2047" width="31.140625" style="1" customWidth="1"/>
    <col min="2048" max="2048" width="9.5703125" style="1" customWidth="1"/>
    <col min="2049" max="2049" width="0" style="1" hidden="1" customWidth="1"/>
    <col min="2050" max="2050" width="8.85546875" style="1" customWidth="1"/>
    <col min="2051" max="2051" width="8.7109375" style="1" customWidth="1"/>
    <col min="2052" max="2052" width="11.28515625" style="1" customWidth="1"/>
    <col min="2053" max="2053" width="9.42578125" style="1" customWidth="1"/>
    <col min="2054" max="2054" width="0" style="1" hidden="1" customWidth="1"/>
    <col min="2055" max="2055" width="11" style="1" customWidth="1"/>
    <col min="2056" max="2056" width="11.28515625" style="1" customWidth="1"/>
    <col min="2057" max="2057" width="10.28515625" style="1" customWidth="1"/>
    <col min="2058" max="2058" width="10.85546875" style="1" customWidth="1"/>
    <col min="2059" max="2059" width="10.28515625" style="1" customWidth="1"/>
    <col min="2060" max="2060" width="10.7109375" style="1" customWidth="1"/>
    <col min="2061" max="2061" width="9.7109375" style="1" customWidth="1"/>
    <col min="2062" max="2062" width="11.140625" style="1" customWidth="1"/>
    <col min="2063" max="2063" width="15.42578125" style="1" customWidth="1"/>
    <col min="2064" max="2302" width="9.140625" style="1"/>
    <col min="2303" max="2303" width="31.140625" style="1" customWidth="1"/>
    <col min="2304" max="2304" width="9.5703125" style="1" customWidth="1"/>
    <col min="2305" max="2305" width="0" style="1" hidden="1" customWidth="1"/>
    <col min="2306" max="2306" width="8.85546875" style="1" customWidth="1"/>
    <col min="2307" max="2307" width="8.7109375" style="1" customWidth="1"/>
    <col min="2308" max="2308" width="11.28515625" style="1" customWidth="1"/>
    <col min="2309" max="2309" width="9.42578125" style="1" customWidth="1"/>
    <col min="2310" max="2310" width="0" style="1" hidden="1" customWidth="1"/>
    <col min="2311" max="2311" width="11" style="1" customWidth="1"/>
    <col min="2312" max="2312" width="11.28515625" style="1" customWidth="1"/>
    <col min="2313" max="2313" width="10.28515625" style="1" customWidth="1"/>
    <col min="2314" max="2314" width="10.85546875" style="1" customWidth="1"/>
    <col min="2315" max="2315" width="10.28515625" style="1" customWidth="1"/>
    <col min="2316" max="2316" width="10.7109375" style="1" customWidth="1"/>
    <col min="2317" max="2317" width="9.7109375" style="1" customWidth="1"/>
    <col min="2318" max="2318" width="11.140625" style="1" customWidth="1"/>
    <col min="2319" max="2319" width="15.42578125" style="1" customWidth="1"/>
    <col min="2320" max="2558" width="9.140625" style="1"/>
    <col min="2559" max="2559" width="31.140625" style="1" customWidth="1"/>
    <col min="2560" max="2560" width="9.5703125" style="1" customWidth="1"/>
    <col min="2561" max="2561" width="0" style="1" hidden="1" customWidth="1"/>
    <col min="2562" max="2562" width="8.85546875" style="1" customWidth="1"/>
    <col min="2563" max="2563" width="8.7109375" style="1" customWidth="1"/>
    <col min="2564" max="2564" width="11.28515625" style="1" customWidth="1"/>
    <col min="2565" max="2565" width="9.42578125" style="1" customWidth="1"/>
    <col min="2566" max="2566" width="0" style="1" hidden="1" customWidth="1"/>
    <col min="2567" max="2567" width="11" style="1" customWidth="1"/>
    <col min="2568" max="2568" width="11.28515625" style="1" customWidth="1"/>
    <col min="2569" max="2569" width="10.28515625" style="1" customWidth="1"/>
    <col min="2570" max="2570" width="10.85546875" style="1" customWidth="1"/>
    <col min="2571" max="2571" width="10.28515625" style="1" customWidth="1"/>
    <col min="2572" max="2572" width="10.7109375" style="1" customWidth="1"/>
    <col min="2573" max="2573" width="9.7109375" style="1" customWidth="1"/>
    <col min="2574" max="2574" width="11.140625" style="1" customWidth="1"/>
    <col min="2575" max="2575" width="15.42578125" style="1" customWidth="1"/>
    <col min="2576" max="2814" width="9.140625" style="1"/>
    <col min="2815" max="2815" width="31.140625" style="1" customWidth="1"/>
    <col min="2816" max="2816" width="9.5703125" style="1" customWidth="1"/>
    <col min="2817" max="2817" width="0" style="1" hidden="1" customWidth="1"/>
    <col min="2818" max="2818" width="8.85546875" style="1" customWidth="1"/>
    <col min="2819" max="2819" width="8.7109375" style="1" customWidth="1"/>
    <col min="2820" max="2820" width="11.28515625" style="1" customWidth="1"/>
    <col min="2821" max="2821" width="9.42578125" style="1" customWidth="1"/>
    <col min="2822" max="2822" width="0" style="1" hidden="1" customWidth="1"/>
    <col min="2823" max="2823" width="11" style="1" customWidth="1"/>
    <col min="2824" max="2824" width="11.28515625" style="1" customWidth="1"/>
    <col min="2825" max="2825" width="10.28515625" style="1" customWidth="1"/>
    <col min="2826" max="2826" width="10.85546875" style="1" customWidth="1"/>
    <col min="2827" max="2827" width="10.28515625" style="1" customWidth="1"/>
    <col min="2828" max="2828" width="10.7109375" style="1" customWidth="1"/>
    <col min="2829" max="2829" width="9.7109375" style="1" customWidth="1"/>
    <col min="2830" max="2830" width="11.140625" style="1" customWidth="1"/>
    <col min="2831" max="2831" width="15.42578125" style="1" customWidth="1"/>
    <col min="2832" max="3070" width="9.140625" style="1"/>
    <col min="3071" max="3071" width="31.140625" style="1" customWidth="1"/>
    <col min="3072" max="3072" width="9.5703125" style="1" customWidth="1"/>
    <col min="3073" max="3073" width="0" style="1" hidden="1" customWidth="1"/>
    <col min="3074" max="3074" width="8.85546875" style="1" customWidth="1"/>
    <col min="3075" max="3075" width="8.7109375" style="1" customWidth="1"/>
    <col min="3076" max="3076" width="11.28515625" style="1" customWidth="1"/>
    <col min="3077" max="3077" width="9.42578125" style="1" customWidth="1"/>
    <col min="3078" max="3078" width="0" style="1" hidden="1" customWidth="1"/>
    <col min="3079" max="3079" width="11" style="1" customWidth="1"/>
    <col min="3080" max="3080" width="11.28515625" style="1" customWidth="1"/>
    <col min="3081" max="3081" width="10.28515625" style="1" customWidth="1"/>
    <col min="3082" max="3082" width="10.85546875" style="1" customWidth="1"/>
    <col min="3083" max="3083" width="10.28515625" style="1" customWidth="1"/>
    <col min="3084" max="3084" width="10.7109375" style="1" customWidth="1"/>
    <col min="3085" max="3085" width="9.7109375" style="1" customWidth="1"/>
    <col min="3086" max="3086" width="11.140625" style="1" customWidth="1"/>
    <col min="3087" max="3087" width="15.42578125" style="1" customWidth="1"/>
    <col min="3088" max="3326" width="9.140625" style="1"/>
    <col min="3327" max="3327" width="31.140625" style="1" customWidth="1"/>
    <col min="3328" max="3328" width="9.5703125" style="1" customWidth="1"/>
    <col min="3329" max="3329" width="0" style="1" hidden="1" customWidth="1"/>
    <col min="3330" max="3330" width="8.85546875" style="1" customWidth="1"/>
    <col min="3331" max="3331" width="8.7109375" style="1" customWidth="1"/>
    <col min="3332" max="3332" width="11.28515625" style="1" customWidth="1"/>
    <col min="3333" max="3333" width="9.42578125" style="1" customWidth="1"/>
    <col min="3334" max="3334" width="0" style="1" hidden="1" customWidth="1"/>
    <col min="3335" max="3335" width="11" style="1" customWidth="1"/>
    <col min="3336" max="3336" width="11.28515625" style="1" customWidth="1"/>
    <col min="3337" max="3337" width="10.28515625" style="1" customWidth="1"/>
    <col min="3338" max="3338" width="10.85546875" style="1" customWidth="1"/>
    <col min="3339" max="3339" width="10.28515625" style="1" customWidth="1"/>
    <col min="3340" max="3340" width="10.7109375" style="1" customWidth="1"/>
    <col min="3341" max="3341" width="9.7109375" style="1" customWidth="1"/>
    <col min="3342" max="3342" width="11.140625" style="1" customWidth="1"/>
    <col min="3343" max="3343" width="15.42578125" style="1" customWidth="1"/>
    <col min="3344" max="3582" width="9.140625" style="1"/>
    <col min="3583" max="3583" width="31.140625" style="1" customWidth="1"/>
    <col min="3584" max="3584" width="9.5703125" style="1" customWidth="1"/>
    <col min="3585" max="3585" width="0" style="1" hidden="1" customWidth="1"/>
    <col min="3586" max="3586" width="8.85546875" style="1" customWidth="1"/>
    <col min="3587" max="3587" width="8.7109375" style="1" customWidth="1"/>
    <col min="3588" max="3588" width="11.28515625" style="1" customWidth="1"/>
    <col min="3589" max="3589" width="9.42578125" style="1" customWidth="1"/>
    <col min="3590" max="3590" width="0" style="1" hidden="1" customWidth="1"/>
    <col min="3591" max="3591" width="11" style="1" customWidth="1"/>
    <col min="3592" max="3592" width="11.28515625" style="1" customWidth="1"/>
    <col min="3593" max="3593" width="10.28515625" style="1" customWidth="1"/>
    <col min="3594" max="3594" width="10.85546875" style="1" customWidth="1"/>
    <col min="3595" max="3595" width="10.28515625" style="1" customWidth="1"/>
    <col min="3596" max="3596" width="10.7109375" style="1" customWidth="1"/>
    <col min="3597" max="3597" width="9.7109375" style="1" customWidth="1"/>
    <col min="3598" max="3598" width="11.140625" style="1" customWidth="1"/>
    <col min="3599" max="3599" width="15.42578125" style="1" customWidth="1"/>
    <col min="3600" max="3838" width="9.140625" style="1"/>
    <col min="3839" max="3839" width="31.140625" style="1" customWidth="1"/>
    <col min="3840" max="3840" width="9.5703125" style="1" customWidth="1"/>
    <col min="3841" max="3841" width="0" style="1" hidden="1" customWidth="1"/>
    <col min="3842" max="3842" width="8.85546875" style="1" customWidth="1"/>
    <col min="3843" max="3843" width="8.7109375" style="1" customWidth="1"/>
    <col min="3844" max="3844" width="11.28515625" style="1" customWidth="1"/>
    <col min="3845" max="3845" width="9.42578125" style="1" customWidth="1"/>
    <col min="3846" max="3846" width="0" style="1" hidden="1" customWidth="1"/>
    <col min="3847" max="3847" width="11" style="1" customWidth="1"/>
    <col min="3848" max="3848" width="11.28515625" style="1" customWidth="1"/>
    <col min="3849" max="3849" width="10.28515625" style="1" customWidth="1"/>
    <col min="3850" max="3850" width="10.85546875" style="1" customWidth="1"/>
    <col min="3851" max="3851" width="10.28515625" style="1" customWidth="1"/>
    <col min="3852" max="3852" width="10.7109375" style="1" customWidth="1"/>
    <col min="3853" max="3853" width="9.7109375" style="1" customWidth="1"/>
    <col min="3854" max="3854" width="11.140625" style="1" customWidth="1"/>
    <col min="3855" max="3855" width="15.42578125" style="1" customWidth="1"/>
    <col min="3856" max="4094" width="9.140625" style="1"/>
    <col min="4095" max="4095" width="31.140625" style="1" customWidth="1"/>
    <col min="4096" max="4096" width="9.5703125" style="1" customWidth="1"/>
    <col min="4097" max="4097" width="0" style="1" hidden="1" customWidth="1"/>
    <col min="4098" max="4098" width="8.85546875" style="1" customWidth="1"/>
    <col min="4099" max="4099" width="8.7109375" style="1" customWidth="1"/>
    <col min="4100" max="4100" width="11.28515625" style="1" customWidth="1"/>
    <col min="4101" max="4101" width="9.42578125" style="1" customWidth="1"/>
    <col min="4102" max="4102" width="0" style="1" hidden="1" customWidth="1"/>
    <col min="4103" max="4103" width="11" style="1" customWidth="1"/>
    <col min="4104" max="4104" width="11.28515625" style="1" customWidth="1"/>
    <col min="4105" max="4105" width="10.28515625" style="1" customWidth="1"/>
    <col min="4106" max="4106" width="10.85546875" style="1" customWidth="1"/>
    <col min="4107" max="4107" width="10.28515625" style="1" customWidth="1"/>
    <col min="4108" max="4108" width="10.7109375" style="1" customWidth="1"/>
    <col min="4109" max="4109" width="9.7109375" style="1" customWidth="1"/>
    <col min="4110" max="4110" width="11.140625" style="1" customWidth="1"/>
    <col min="4111" max="4111" width="15.42578125" style="1" customWidth="1"/>
    <col min="4112" max="4350" width="9.140625" style="1"/>
    <col min="4351" max="4351" width="31.140625" style="1" customWidth="1"/>
    <col min="4352" max="4352" width="9.5703125" style="1" customWidth="1"/>
    <col min="4353" max="4353" width="0" style="1" hidden="1" customWidth="1"/>
    <col min="4354" max="4354" width="8.85546875" style="1" customWidth="1"/>
    <col min="4355" max="4355" width="8.7109375" style="1" customWidth="1"/>
    <col min="4356" max="4356" width="11.28515625" style="1" customWidth="1"/>
    <col min="4357" max="4357" width="9.42578125" style="1" customWidth="1"/>
    <col min="4358" max="4358" width="0" style="1" hidden="1" customWidth="1"/>
    <col min="4359" max="4359" width="11" style="1" customWidth="1"/>
    <col min="4360" max="4360" width="11.28515625" style="1" customWidth="1"/>
    <col min="4361" max="4361" width="10.28515625" style="1" customWidth="1"/>
    <col min="4362" max="4362" width="10.85546875" style="1" customWidth="1"/>
    <col min="4363" max="4363" width="10.28515625" style="1" customWidth="1"/>
    <col min="4364" max="4364" width="10.7109375" style="1" customWidth="1"/>
    <col min="4365" max="4365" width="9.7109375" style="1" customWidth="1"/>
    <col min="4366" max="4366" width="11.140625" style="1" customWidth="1"/>
    <col min="4367" max="4367" width="15.42578125" style="1" customWidth="1"/>
    <col min="4368" max="4606" width="9.140625" style="1"/>
    <col min="4607" max="4607" width="31.140625" style="1" customWidth="1"/>
    <col min="4608" max="4608" width="9.5703125" style="1" customWidth="1"/>
    <col min="4609" max="4609" width="0" style="1" hidden="1" customWidth="1"/>
    <col min="4610" max="4610" width="8.85546875" style="1" customWidth="1"/>
    <col min="4611" max="4611" width="8.7109375" style="1" customWidth="1"/>
    <col min="4612" max="4612" width="11.28515625" style="1" customWidth="1"/>
    <col min="4613" max="4613" width="9.42578125" style="1" customWidth="1"/>
    <col min="4614" max="4614" width="0" style="1" hidden="1" customWidth="1"/>
    <col min="4615" max="4615" width="11" style="1" customWidth="1"/>
    <col min="4616" max="4616" width="11.28515625" style="1" customWidth="1"/>
    <col min="4617" max="4617" width="10.28515625" style="1" customWidth="1"/>
    <col min="4618" max="4618" width="10.85546875" style="1" customWidth="1"/>
    <col min="4619" max="4619" width="10.28515625" style="1" customWidth="1"/>
    <col min="4620" max="4620" width="10.7109375" style="1" customWidth="1"/>
    <col min="4621" max="4621" width="9.7109375" style="1" customWidth="1"/>
    <col min="4622" max="4622" width="11.140625" style="1" customWidth="1"/>
    <col min="4623" max="4623" width="15.42578125" style="1" customWidth="1"/>
    <col min="4624" max="4862" width="9.140625" style="1"/>
    <col min="4863" max="4863" width="31.140625" style="1" customWidth="1"/>
    <col min="4864" max="4864" width="9.5703125" style="1" customWidth="1"/>
    <col min="4865" max="4865" width="0" style="1" hidden="1" customWidth="1"/>
    <col min="4866" max="4866" width="8.85546875" style="1" customWidth="1"/>
    <col min="4867" max="4867" width="8.7109375" style="1" customWidth="1"/>
    <col min="4868" max="4868" width="11.28515625" style="1" customWidth="1"/>
    <col min="4869" max="4869" width="9.42578125" style="1" customWidth="1"/>
    <col min="4870" max="4870" width="0" style="1" hidden="1" customWidth="1"/>
    <col min="4871" max="4871" width="11" style="1" customWidth="1"/>
    <col min="4872" max="4872" width="11.28515625" style="1" customWidth="1"/>
    <col min="4873" max="4873" width="10.28515625" style="1" customWidth="1"/>
    <col min="4874" max="4874" width="10.85546875" style="1" customWidth="1"/>
    <col min="4875" max="4875" width="10.28515625" style="1" customWidth="1"/>
    <col min="4876" max="4876" width="10.7109375" style="1" customWidth="1"/>
    <col min="4877" max="4877" width="9.7109375" style="1" customWidth="1"/>
    <col min="4878" max="4878" width="11.140625" style="1" customWidth="1"/>
    <col min="4879" max="4879" width="15.42578125" style="1" customWidth="1"/>
    <col min="4880" max="5118" width="9.140625" style="1"/>
    <col min="5119" max="5119" width="31.140625" style="1" customWidth="1"/>
    <col min="5120" max="5120" width="9.5703125" style="1" customWidth="1"/>
    <col min="5121" max="5121" width="0" style="1" hidden="1" customWidth="1"/>
    <col min="5122" max="5122" width="8.85546875" style="1" customWidth="1"/>
    <col min="5123" max="5123" width="8.7109375" style="1" customWidth="1"/>
    <col min="5124" max="5124" width="11.28515625" style="1" customWidth="1"/>
    <col min="5125" max="5125" width="9.42578125" style="1" customWidth="1"/>
    <col min="5126" max="5126" width="0" style="1" hidden="1" customWidth="1"/>
    <col min="5127" max="5127" width="11" style="1" customWidth="1"/>
    <col min="5128" max="5128" width="11.28515625" style="1" customWidth="1"/>
    <col min="5129" max="5129" width="10.28515625" style="1" customWidth="1"/>
    <col min="5130" max="5130" width="10.85546875" style="1" customWidth="1"/>
    <col min="5131" max="5131" width="10.28515625" style="1" customWidth="1"/>
    <col min="5132" max="5132" width="10.7109375" style="1" customWidth="1"/>
    <col min="5133" max="5133" width="9.7109375" style="1" customWidth="1"/>
    <col min="5134" max="5134" width="11.140625" style="1" customWidth="1"/>
    <col min="5135" max="5135" width="15.42578125" style="1" customWidth="1"/>
    <col min="5136" max="5374" width="9.140625" style="1"/>
    <col min="5375" max="5375" width="31.140625" style="1" customWidth="1"/>
    <col min="5376" max="5376" width="9.5703125" style="1" customWidth="1"/>
    <col min="5377" max="5377" width="0" style="1" hidden="1" customWidth="1"/>
    <col min="5378" max="5378" width="8.85546875" style="1" customWidth="1"/>
    <col min="5379" max="5379" width="8.7109375" style="1" customWidth="1"/>
    <col min="5380" max="5380" width="11.28515625" style="1" customWidth="1"/>
    <col min="5381" max="5381" width="9.42578125" style="1" customWidth="1"/>
    <col min="5382" max="5382" width="0" style="1" hidden="1" customWidth="1"/>
    <col min="5383" max="5383" width="11" style="1" customWidth="1"/>
    <col min="5384" max="5384" width="11.28515625" style="1" customWidth="1"/>
    <col min="5385" max="5385" width="10.28515625" style="1" customWidth="1"/>
    <col min="5386" max="5386" width="10.85546875" style="1" customWidth="1"/>
    <col min="5387" max="5387" width="10.28515625" style="1" customWidth="1"/>
    <col min="5388" max="5388" width="10.7109375" style="1" customWidth="1"/>
    <col min="5389" max="5389" width="9.7109375" style="1" customWidth="1"/>
    <col min="5390" max="5390" width="11.140625" style="1" customWidth="1"/>
    <col min="5391" max="5391" width="15.42578125" style="1" customWidth="1"/>
    <col min="5392" max="5630" width="9.140625" style="1"/>
    <col min="5631" max="5631" width="31.140625" style="1" customWidth="1"/>
    <col min="5632" max="5632" width="9.5703125" style="1" customWidth="1"/>
    <col min="5633" max="5633" width="0" style="1" hidden="1" customWidth="1"/>
    <col min="5634" max="5634" width="8.85546875" style="1" customWidth="1"/>
    <col min="5635" max="5635" width="8.7109375" style="1" customWidth="1"/>
    <col min="5636" max="5636" width="11.28515625" style="1" customWidth="1"/>
    <col min="5637" max="5637" width="9.42578125" style="1" customWidth="1"/>
    <col min="5638" max="5638" width="0" style="1" hidden="1" customWidth="1"/>
    <col min="5639" max="5639" width="11" style="1" customWidth="1"/>
    <col min="5640" max="5640" width="11.28515625" style="1" customWidth="1"/>
    <col min="5641" max="5641" width="10.28515625" style="1" customWidth="1"/>
    <col min="5642" max="5642" width="10.85546875" style="1" customWidth="1"/>
    <col min="5643" max="5643" width="10.28515625" style="1" customWidth="1"/>
    <col min="5644" max="5644" width="10.7109375" style="1" customWidth="1"/>
    <col min="5645" max="5645" width="9.7109375" style="1" customWidth="1"/>
    <col min="5646" max="5646" width="11.140625" style="1" customWidth="1"/>
    <col min="5647" max="5647" width="15.42578125" style="1" customWidth="1"/>
    <col min="5648" max="5886" width="9.140625" style="1"/>
    <col min="5887" max="5887" width="31.140625" style="1" customWidth="1"/>
    <col min="5888" max="5888" width="9.5703125" style="1" customWidth="1"/>
    <col min="5889" max="5889" width="0" style="1" hidden="1" customWidth="1"/>
    <col min="5890" max="5890" width="8.85546875" style="1" customWidth="1"/>
    <col min="5891" max="5891" width="8.7109375" style="1" customWidth="1"/>
    <col min="5892" max="5892" width="11.28515625" style="1" customWidth="1"/>
    <col min="5893" max="5893" width="9.42578125" style="1" customWidth="1"/>
    <col min="5894" max="5894" width="0" style="1" hidden="1" customWidth="1"/>
    <col min="5895" max="5895" width="11" style="1" customWidth="1"/>
    <col min="5896" max="5896" width="11.28515625" style="1" customWidth="1"/>
    <col min="5897" max="5897" width="10.28515625" style="1" customWidth="1"/>
    <col min="5898" max="5898" width="10.85546875" style="1" customWidth="1"/>
    <col min="5899" max="5899" width="10.28515625" style="1" customWidth="1"/>
    <col min="5900" max="5900" width="10.7109375" style="1" customWidth="1"/>
    <col min="5901" max="5901" width="9.7109375" style="1" customWidth="1"/>
    <col min="5902" max="5902" width="11.140625" style="1" customWidth="1"/>
    <col min="5903" max="5903" width="15.42578125" style="1" customWidth="1"/>
    <col min="5904" max="6142" width="9.140625" style="1"/>
    <col min="6143" max="6143" width="31.140625" style="1" customWidth="1"/>
    <col min="6144" max="6144" width="9.5703125" style="1" customWidth="1"/>
    <col min="6145" max="6145" width="0" style="1" hidden="1" customWidth="1"/>
    <col min="6146" max="6146" width="8.85546875" style="1" customWidth="1"/>
    <col min="6147" max="6147" width="8.7109375" style="1" customWidth="1"/>
    <col min="6148" max="6148" width="11.28515625" style="1" customWidth="1"/>
    <col min="6149" max="6149" width="9.42578125" style="1" customWidth="1"/>
    <col min="6150" max="6150" width="0" style="1" hidden="1" customWidth="1"/>
    <col min="6151" max="6151" width="11" style="1" customWidth="1"/>
    <col min="6152" max="6152" width="11.28515625" style="1" customWidth="1"/>
    <col min="6153" max="6153" width="10.28515625" style="1" customWidth="1"/>
    <col min="6154" max="6154" width="10.85546875" style="1" customWidth="1"/>
    <col min="6155" max="6155" width="10.28515625" style="1" customWidth="1"/>
    <col min="6156" max="6156" width="10.7109375" style="1" customWidth="1"/>
    <col min="6157" max="6157" width="9.7109375" style="1" customWidth="1"/>
    <col min="6158" max="6158" width="11.140625" style="1" customWidth="1"/>
    <col min="6159" max="6159" width="15.42578125" style="1" customWidth="1"/>
    <col min="6160" max="6398" width="9.140625" style="1"/>
    <col min="6399" max="6399" width="31.140625" style="1" customWidth="1"/>
    <col min="6400" max="6400" width="9.5703125" style="1" customWidth="1"/>
    <col min="6401" max="6401" width="0" style="1" hidden="1" customWidth="1"/>
    <col min="6402" max="6402" width="8.85546875" style="1" customWidth="1"/>
    <col min="6403" max="6403" width="8.7109375" style="1" customWidth="1"/>
    <col min="6404" max="6404" width="11.28515625" style="1" customWidth="1"/>
    <col min="6405" max="6405" width="9.42578125" style="1" customWidth="1"/>
    <col min="6406" max="6406" width="0" style="1" hidden="1" customWidth="1"/>
    <col min="6407" max="6407" width="11" style="1" customWidth="1"/>
    <col min="6408" max="6408" width="11.28515625" style="1" customWidth="1"/>
    <col min="6409" max="6409" width="10.28515625" style="1" customWidth="1"/>
    <col min="6410" max="6410" width="10.85546875" style="1" customWidth="1"/>
    <col min="6411" max="6411" width="10.28515625" style="1" customWidth="1"/>
    <col min="6412" max="6412" width="10.7109375" style="1" customWidth="1"/>
    <col min="6413" max="6413" width="9.7109375" style="1" customWidth="1"/>
    <col min="6414" max="6414" width="11.140625" style="1" customWidth="1"/>
    <col min="6415" max="6415" width="15.42578125" style="1" customWidth="1"/>
    <col min="6416" max="6654" width="9.140625" style="1"/>
    <col min="6655" max="6655" width="31.140625" style="1" customWidth="1"/>
    <col min="6656" max="6656" width="9.5703125" style="1" customWidth="1"/>
    <col min="6657" max="6657" width="0" style="1" hidden="1" customWidth="1"/>
    <col min="6658" max="6658" width="8.85546875" style="1" customWidth="1"/>
    <col min="6659" max="6659" width="8.7109375" style="1" customWidth="1"/>
    <col min="6660" max="6660" width="11.28515625" style="1" customWidth="1"/>
    <col min="6661" max="6661" width="9.42578125" style="1" customWidth="1"/>
    <col min="6662" max="6662" width="0" style="1" hidden="1" customWidth="1"/>
    <col min="6663" max="6663" width="11" style="1" customWidth="1"/>
    <col min="6664" max="6664" width="11.28515625" style="1" customWidth="1"/>
    <col min="6665" max="6665" width="10.28515625" style="1" customWidth="1"/>
    <col min="6666" max="6666" width="10.85546875" style="1" customWidth="1"/>
    <col min="6667" max="6667" width="10.28515625" style="1" customWidth="1"/>
    <col min="6668" max="6668" width="10.7109375" style="1" customWidth="1"/>
    <col min="6669" max="6669" width="9.7109375" style="1" customWidth="1"/>
    <col min="6670" max="6670" width="11.140625" style="1" customWidth="1"/>
    <col min="6671" max="6671" width="15.42578125" style="1" customWidth="1"/>
    <col min="6672" max="6910" width="9.140625" style="1"/>
    <col min="6911" max="6911" width="31.140625" style="1" customWidth="1"/>
    <col min="6912" max="6912" width="9.5703125" style="1" customWidth="1"/>
    <col min="6913" max="6913" width="0" style="1" hidden="1" customWidth="1"/>
    <col min="6914" max="6914" width="8.85546875" style="1" customWidth="1"/>
    <col min="6915" max="6915" width="8.7109375" style="1" customWidth="1"/>
    <col min="6916" max="6916" width="11.28515625" style="1" customWidth="1"/>
    <col min="6917" max="6917" width="9.42578125" style="1" customWidth="1"/>
    <col min="6918" max="6918" width="0" style="1" hidden="1" customWidth="1"/>
    <col min="6919" max="6919" width="11" style="1" customWidth="1"/>
    <col min="6920" max="6920" width="11.28515625" style="1" customWidth="1"/>
    <col min="6921" max="6921" width="10.28515625" style="1" customWidth="1"/>
    <col min="6922" max="6922" width="10.85546875" style="1" customWidth="1"/>
    <col min="6923" max="6923" width="10.28515625" style="1" customWidth="1"/>
    <col min="6924" max="6924" width="10.7109375" style="1" customWidth="1"/>
    <col min="6925" max="6925" width="9.7109375" style="1" customWidth="1"/>
    <col min="6926" max="6926" width="11.140625" style="1" customWidth="1"/>
    <col min="6927" max="6927" width="15.42578125" style="1" customWidth="1"/>
    <col min="6928" max="7166" width="9.140625" style="1"/>
    <col min="7167" max="7167" width="31.140625" style="1" customWidth="1"/>
    <col min="7168" max="7168" width="9.5703125" style="1" customWidth="1"/>
    <col min="7169" max="7169" width="0" style="1" hidden="1" customWidth="1"/>
    <col min="7170" max="7170" width="8.85546875" style="1" customWidth="1"/>
    <col min="7171" max="7171" width="8.7109375" style="1" customWidth="1"/>
    <col min="7172" max="7172" width="11.28515625" style="1" customWidth="1"/>
    <col min="7173" max="7173" width="9.42578125" style="1" customWidth="1"/>
    <col min="7174" max="7174" width="0" style="1" hidden="1" customWidth="1"/>
    <col min="7175" max="7175" width="11" style="1" customWidth="1"/>
    <col min="7176" max="7176" width="11.28515625" style="1" customWidth="1"/>
    <col min="7177" max="7177" width="10.28515625" style="1" customWidth="1"/>
    <col min="7178" max="7178" width="10.85546875" style="1" customWidth="1"/>
    <col min="7179" max="7179" width="10.28515625" style="1" customWidth="1"/>
    <col min="7180" max="7180" width="10.7109375" style="1" customWidth="1"/>
    <col min="7181" max="7181" width="9.7109375" style="1" customWidth="1"/>
    <col min="7182" max="7182" width="11.140625" style="1" customWidth="1"/>
    <col min="7183" max="7183" width="15.42578125" style="1" customWidth="1"/>
    <col min="7184" max="7422" width="9.140625" style="1"/>
    <col min="7423" max="7423" width="31.140625" style="1" customWidth="1"/>
    <col min="7424" max="7424" width="9.5703125" style="1" customWidth="1"/>
    <col min="7425" max="7425" width="0" style="1" hidden="1" customWidth="1"/>
    <col min="7426" max="7426" width="8.85546875" style="1" customWidth="1"/>
    <col min="7427" max="7427" width="8.7109375" style="1" customWidth="1"/>
    <col min="7428" max="7428" width="11.28515625" style="1" customWidth="1"/>
    <col min="7429" max="7429" width="9.42578125" style="1" customWidth="1"/>
    <col min="7430" max="7430" width="0" style="1" hidden="1" customWidth="1"/>
    <col min="7431" max="7431" width="11" style="1" customWidth="1"/>
    <col min="7432" max="7432" width="11.28515625" style="1" customWidth="1"/>
    <col min="7433" max="7433" width="10.28515625" style="1" customWidth="1"/>
    <col min="7434" max="7434" width="10.85546875" style="1" customWidth="1"/>
    <col min="7435" max="7435" width="10.28515625" style="1" customWidth="1"/>
    <col min="7436" max="7436" width="10.7109375" style="1" customWidth="1"/>
    <col min="7437" max="7437" width="9.7109375" style="1" customWidth="1"/>
    <col min="7438" max="7438" width="11.140625" style="1" customWidth="1"/>
    <col min="7439" max="7439" width="15.42578125" style="1" customWidth="1"/>
    <col min="7440" max="7678" width="9.140625" style="1"/>
    <col min="7679" max="7679" width="31.140625" style="1" customWidth="1"/>
    <col min="7680" max="7680" width="9.5703125" style="1" customWidth="1"/>
    <col min="7681" max="7681" width="0" style="1" hidden="1" customWidth="1"/>
    <col min="7682" max="7682" width="8.85546875" style="1" customWidth="1"/>
    <col min="7683" max="7683" width="8.7109375" style="1" customWidth="1"/>
    <col min="7684" max="7684" width="11.28515625" style="1" customWidth="1"/>
    <col min="7685" max="7685" width="9.42578125" style="1" customWidth="1"/>
    <col min="7686" max="7686" width="0" style="1" hidden="1" customWidth="1"/>
    <col min="7687" max="7687" width="11" style="1" customWidth="1"/>
    <col min="7688" max="7688" width="11.28515625" style="1" customWidth="1"/>
    <col min="7689" max="7689" width="10.28515625" style="1" customWidth="1"/>
    <col min="7690" max="7690" width="10.85546875" style="1" customWidth="1"/>
    <col min="7691" max="7691" width="10.28515625" style="1" customWidth="1"/>
    <col min="7692" max="7692" width="10.7109375" style="1" customWidth="1"/>
    <col min="7693" max="7693" width="9.7109375" style="1" customWidth="1"/>
    <col min="7694" max="7694" width="11.140625" style="1" customWidth="1"/>
    <col min="7695" max="7695" width="15.42578125" style="1" customWidth="1"/>
    <col min="7696" max="7934" width="9.140625" style="1"/>
    <col min="7935" max="7935" width="31.140625" style="1" customWidth="1"/>
    <col min="7936" max="7936" width="9.5703125" style="1" customWidth="1"/>
    <col min="7937" max="7937" width="0" style="1" hidden="1" customWidth="1"/>
    <col min="7938" max="7938" width="8.85546875" style="1" customWidth="1"/>
    <col min="7939" max="7939" width="8.7109375" style="1" customWidth="1"/>
    <col min="7940" max="7940" width="11.28515625" style="1" customWidth="1"/>
    <col min="7941" max="7941" width="9.42578125" style="1" customWidth="1"/>
    <col min="7942" max="7942" width="0" style="1" hidden="1" customWidth="1"/>
    <col min="7943" max="7943" width="11" style="1" customWidth="1"/>
    <col min="7944" max="7944" width="11.28515625" style="1" customWidth="1"/>
    <col min="7945" max="7945" width="10.28515625" style="1" customWidth="1"/>
    <col min="7946" max="7946" width="10.85546875" style="1" customWidth="1"/>
    <col min="7947" max="7947" width="10.28515625" style="1" customWidth="1"/>
    <col min="7948" max="7948" width="10.7109375" style="1" customWidth="1"/>
    <col min="7949" max="7949" width="9.7109375" style="1" customWidth="1"/>
    <col min="7950" max="7950" width="11.140625" style="1" customWidth="1"/>
    <col min="7951" max="7951" width="15.42578125" style="1" customWidth="1"/>
    <col min="7952" max="8190" width="9.140625" style="1"/>
    <col min="8191" max="8191" width="31.140625" style="1" customWidth="1"/>
    <col min="8192" max="8192" width="9.5703125" style="1" customWidth="1"/>
    <col min="8193" max="8193" width="0" style="1" hidden="1" customWidth="1"/>
    <col min="8194" max="8194" width="8.85546875" style="1" customWidth="1"/>
    <col min="8195" max="8195" width="8.7109375" style="1" customWidth="1"/>
    <col min="8196" max="8196" width="11.28515625" style="1" customWidth="1"/>
    <col min="8197" max="8197" width="9.42578125" style="1" customWidth="1"/>
    <col min="8198" max="8198" width="0" style="1" hidden="1" customWidth="1"/>
    <col min="8199" max="8199" width="11" style="1" customWidth="1"/>
    <col min="8200" max="8200" width="11.28515625" style="1" customWidth="1"/>
    <col min="8201" max="8201" width="10.28515625" style="1" customWidth="1"/>
    <col min="8202" max="8202" width="10.85546875" style="1" customWidth="1"/>
    <col min="8203" max="8203" width="10.28515625" style="1" customWidth="1"/>
    <col min="8204" max="8204" width="10.7109375" style="1" customWidth="1"/>
    <col min="8205" max="8205" width="9.7109375" style="1" customWidth="1"/>
    <col min="8206" max="8206" width="11.140625" style="1" customWidth="1"/>
    <col min="8207" max="8207" width="15.42578125" style="1" customWidth="1"/>
    <col min="8208" max="8446" width="9.140625" style="1"/>
    <col min="8447" max="8447" width="31.140625" style="1" customWidth="1"/>
    <col min="8448" max="8448" width="9.5703125" style="1" customWidth="1"/>
    <col min="8449" max="8449" width="0" style="1" hidden="1" customWidth="1"/>
    <col min="8450" max="8450" width="8.85546875" style="1" customWidth="1"/>
    <col min="8451" max="8451" width="8.7109375" style="1" customWidth="1"/>
    <col min="8452" max="8452" width="11.28515625" style="1" customWidth="1"/>
    <col min="8453" max="8453" width="9.42578125" style="1" customWidth="1"/>
    <col min="8454" max="8454" width="0" style="1" hidden="1" customWidth="1"/>
    <col min="8455" max="8455" width="11" style="1" customWidth="1"/>
    <col min="8456" max="8456" width="11.28515625" style="1" customWidth="1"/>
    <col min="8457" max="8457" width="10.28515625" style="1" customWidth="1"/>
    <col min="8458" max="8458" width="10.85546875" style="1" customWidth="1"/>
    <col min="8459" max="8459" width="10.28515625" style="1" customWidth="1"/>
    <col min="8460" max="8460" width="10.7109375" style="1" customWidth="1"/>
    <col min="8461" max="8461" width="9.7109375" style="1" customWidth="1"/>
    <col min="8462" max="8462" width="11.140625" style="1" customWidth="1"/>
    <col min="8463" max="8463" width="15.42578125" style="1" customWidth="1"/>
    <col min="8464" max="8702" width="9.140625" style="1"/>
    <col min="8703" max="8703" width="31.140625" style="1" customWidth="1"/>
    <col min="8704" max="8704" width="9.5703125" style="1" customWidth="1"/>
    <col min="8705" max="8705" width="0" style="1" hidden="1" customWidth="1"/>
    <col min="8706" max="8706" width="8.85546875" style="1" customWidth="1"/>
    <col min="8707" max="8707" width="8.7109375" style="1" customWidth="1"/>
    <col min="8708" max="8708" width="11.28515625" style="1" customWidth="1"/>
    <col min="8709" max="8709" width="9.42578125" style="1" customWidth="1"/>
    <col min="8710" max="8710" width="0" style="1" hidden="1" customWidth="1"/>
    <col min="8711" max="8711" width="11" style="1" customWidth="1"/>
    <col min="8712" max="8712" width="11.28515625" style="1" customWidth="1"/>
    <col min="8713" max="8713" width="10.28515625" style="1" customWidth="1"/>
    <col min="8714" max="8714" width="10.85546875" style="1" customWidth="1"/>
    <col min="8715" max="8715" width="10.28515625" style="1" customWidth="1"/>
    <col min="8716" max="8716" width="10.7109375" style="1" customWidth="1"/>
    <col min="8717" max="8717" width="9.7109375" style="1" customWidth="1"/>
    <col min="8718" max="8718" width="11.140625" style="1" customWidth="1"/>
    <col min="8719" max="8719" width="15.42578125" style="1" customWidth="1"/>
    <col min="8720" max="8958" width="9.140625" style="1"/>
    <col min="8959" max="8959" width="31.140625" style="1" customWidth="1"/>
    <col min="8960" max="8960" width="9.5703125" style="1" customWidth="1"/>
    <col min="8961" max="8961" width="0" style="1" hidden="1" customWidth="1"/>
    <col min="8962" max="8962" width="8.85546875" style="1" customWidth="1"/>
    <col min="8963" max="8963" width="8.7109375" style="1" customWidth="1"/>
    <col min="8964" max="8964" width="11.28515625" style="1" customWidth="1"/>
    <col min="8965" max="8965" width="9.42578125" style="1" customWidth="1"/>
    <col min="8966" max="8966" width="0" style="1" hidden="1" customWidth="1"/>
    <col min="8967" max="8967" width="11" style="1" customWidth="1"/>
    <col min="8968" max="8968" width="11.28515625" style="1" customWidth="1"/>
    <col min="8969" max="8969" width="10.28515625" style="1" customWidth="1"/>
    <col min="8970" max="8970" width="10.85546875" style="1" customWidth="1"/>
    <col min="8971" max="8971" width="10.28515625" style="1" customWidth="1"/>
    <col min="8972" max="8972" width="10.7109375" style="1" customWidth="1"/>
    <col min="8973" max="8973" width="9.7109375" style="1" customWidth="1"/>
    <col min="8974" max="8974" width="11.140625" style="1" customWidth="1"/>
    <col min="8975" max="8975" width="15.42578125" style="1" customWidth="1"/>
    <col min="8976" max="9214" width="9.140625" style="1"/>
    <col min="9215" max="9215" width="31.140625" style="1" customWidth="1"/>
    <col min="9216" max="9216" width="9.5703125" style="1" customWidth="1"/>
    <col min="9217" max="9217" width="0" style="1" hidden="1" customWidth="1"/>
    <col min="9218" max="9218" width="8.85546875" style="1" customWidth="1"/>
    <col min="9219" max="9219" width="8.7109375" style="1" customWidth="1"/>
    <col min="9220" max="9220" width="11.28515625" style="1" customWidth="1"/>
    <col min="9221" max="9221" width="9.42578125" style="1" customWidth="1"/>
    <col min="9222" max="9222" width="0" style="1" hidden="1" customWidth="1"/>
    <col min="9223" max="9223" width="11" style="1" customWidth="1"/>
    <col min="9224" max="9224" width="11.28515625" style="1" customWidth="1"/>
    <col min="9225" max="9225" width="10.28515625" style="1" customWidth="1"/>
    <col min="9226" max="9226" width="10.85546875" style="1" customWidth="1"/>
    <col min="9227" max="9227" width="10.28515625" style="1" customWidth="1"/>
    <col min="9228" max="9228" width="10.7109375" style="1" customWidth="1"/>
    <col min="9229" max="9229" width="9.7109375" style="1" customWidth="1"/>
    <col min="9230" max="9230" width="11.140625" style="1" customWidth="1"/>
    <col min="9231" max="9231" width="15.42578125" style="1" customWidth="1"/>
    <col min="9232" max="9470" width="9.140625" style="1"/>
    <col min="9471" max="9471" width="31.140625" style="1" customWidth="1"/>
    <col min="9472" max="9472" width="9.5703125" style="1" customWidth="1"/>
    <col min="9473" max="9473" width="0" style="1" hidden="1" customWidth="1"/>
    <col min="9474" max="9474" width="8.85546875" style="1" customWidth="1"/>
    <col min="9475" max="9475" width="8.7109375" style="1" customWidth="1"/>
    <col min="9476" max="9476" width="11.28515625" style="1" customWidth="1"/>
    <col min="9477" max="9477" width="9.42578125" style="1" customWidth="1"/>
    <col min="9478" max="9478" width="0" style="1" hidden="1" customWidth="1"/>
    <col min="9479" max="9479" width="11" style="1" customWidth="1"/>
    <col min="9480" max="9480" width="11.28515625" style="1" customWidth="1"/>
    <col min="9481" max="9481" width="10.28515625" style="1" customWidth="1"/>
    <col min="9482" max="9482" width="10.85546875" style="1" customWidth="1"/>
    <col min="9483" max="9483" width="10.28515625" style="1" customWidth="1"/>
    <col min="9484" max="9484" width="10.7109375" style="1" customWidth="1"/>
    <col min="9485" max="9485" width="9.7109375" style="1" customWidth="1"/>
    <col min="9486" max="9486" width="11.140625" style="1" customWidth="1"/>
    <col min="9487" max="9487" width="15.42578125" style="1" customWidth="1"/>
    <col min="9488" max="9726" width="9.140625" style="1"/>
    <col min="9727" max="9727" width="31.140625" style="1" customWidth="1"/>
    <col min="9728" max="9728" width="9.5703125" style="1" customWidth="1"/>
    <col min="9729" max="9729" width="0" style="1" hidden="1" customWidth="1"/>
    <col min="9730" max="9730" width="8.85546875" style="1" customWidth="1"/>
    <col min="9731" max="9731" width="8.7109375" style="1" customWidth="1"/>
    <col min="9732" max="9732" width="11.28515625" style="1" customWidth="1"/>
    <col min="9733" max="9733" width="9.42578125" style="1" customWidth="1"/>
    <col min="9734" max="9734" width="0" style="1" hidden="1" customWidth="1"/>
    <col min="9735" max="9735" width="11" style="1" customWidth="1"/>
    <col min="9736" max="9736" width="11.28515625" style="1" customWidth="1"/>
    <col min="9737" max="9737" width="10.28515625" style="1" customWidth="1"/>
    <col min="9738" max="9738" width="10.85546875" style="1" customWidth="1"/>
    <col min="9739" max="9739" width="10.28515625" style="1" customWidth="1"/>
    <col min="9740" max="9740" width="10.7109375" style="1" customWidth="1"/>
    <col min="9741" max="9741" width="9.7109375" style="1" customWidth="1"/>
    <col min="9742" max="9742" width="11.140625" style="1" customWidth="1"/>
    <col min="9743" max="9743" width="15.42578125" style="1" customWidth="1"/>
    <col min="9744" max="9982" width="9.140625" style="1"/>
    <col min="9983" max="9983" width="31.140625" style="1" customWidth="1"/>
    <col min="9984" max="9984" width="9.5703125" style="1" customWidth="1"/>
    <col min="9985" max="9985" width="0" style="1" hidden="1" customWidth="1"/>
    <col min="9986" max="9986" width="8.85546875" style="1" customWidth="1"/>
    <col min="9987" max="9987" width="8.7109375" style="1" customWidth="1"/>
    <col min="9988" max="9988" width="11.28515625" style="1" customWidth="1"/>
    <col min="9989" max="9989" width="9.42578125" style="1" customWidth="1"/>
    <col min="9990" max="9990" width="0" style="1" hidden="1" customWidth="1"/>
    <col min="9991" max="9991" width="11" style="1" customWidth="1"/>
    <col min="9992" max="9992" width="11.28515625" style="1" customWidth="1"/>
    <col min="9993" max="9993" width="10.28515625" style="1" customWidth="1"/>
    <col min="9994" max="9994" width="10.85546875" style="1" customWidth="1"/>
    <col min="9995" max="9995" width="10.28515625" style="1" customWidth="1"/>
    <col min="9996" max="9996" width="10.7109375" style="1" customWidth="1"/>
    <col min="9997" max="9997" width="9.7109375" style="1" customWidth="1"/>
    <col min="9998" max="9998" width="11.140625" style="1" customWidth="1"/>
    <col min="9999" max="9999" width="15.42578125" style="1" customWidth="1"/>
    <col min="10000" max="10238" width="9.140625" style="1"/>
    <col min="10239" max="10239" width="31.140625" style="1" customWidth="1"/>
    <col min="10240" max="10240" width="9.5703125" style="1" customWidth="1"/>
    <col min="10241" max="10241" width="0" style="1" hidden="1" customWidth="1"/>
    <col min="10242" max="10242" width="8.85546875" style="1" customWidth="1"/>
    <col min="10243" max="10243" width="8.7109375" style="1" customWidth="1"/>
    <col min="10244" max="10244" width="11.28515625" style="1" customWidth="1"/>
    <col min="10245" max="10245" width="9.42578125" style="1" customWidth="1"/>
    <col min="10246" max="10246" width="0" style="1" hidden="1" customWidth="1"/>
    <col min="10247" max="10247" width="11" style="1" customWidth="1"/>
    <col min="10248" max="10248" width="11.28515625" style="1" customWidth="1"/>
    <col min="10249" max="10249" width="10.28515625" style="1" customWidth="1"/>
    <col min="10250" max="10250" width="10.85546875" style="1" customWidth="1"/>
    <col min="10251" max="10251" width="10.28515625" style="1" customWidth="1"/>
    <col min="10252" max="10252" width="10.7109375" style="1" customWidth="1"/>
    <col min="10253" max="10253" width="9.7109375" style="1" customWidth="1"/>
    <col min="10254" max="10254" width="11.140625" style="1" customWidth="1"/>
    <col min="10255" max="10255" width="15.42578125" style="1" customWidth="1"/>
    <col min="10256" max="10494" width="9.140625" style="1"/>
    <col min="10495" max="10495" width="31.140625" style="1" customWidth="1"/>
    <col min="10496" max="10496" width="9.5703125" style="1" customWidth="1"/>
    <col min="10497" max="10497" width="0" style="1" hidden="1" customWidth="1"/>
    <col min="10498" max="10498" width="8.85546875" style="1" customWidth="1"/>
    <col min="10499" max="10499" width="8.7109375" style="1" customWidth="1"/>
    <col min="10500" max="10500" width="11.28515625" style="1" customWidth="1"/>
    <col min="10501" max="10501" width="9.42578125" style="1" customWidth="1"/>
    <col min="10502" max="10502" width="0" style="1" hidden="1" customWidth="1"/>
    <col min="10503" max="10503" width="11" style="1" customWidth="1"/>
    <col min="10504" max="10504" width="11.28515625" style="1" customWidth="1"/>
    <col min="10505" max="10505" width="10.28515625" style="1" customWidth="1"/>
    <col min="10506" max="10506" width="10.85546875" style="1" customWidth="1"/>
    <col min="10507" max="10507" width="10.28515625" style="1" customWidth="1"/>
    <col min="10508" max="10508" width="10.7109375" style="1" customWidth="1"/>
    <col min="10509" max="10509" width="9.7109375" style="1" customWidth="1"/>
    <col min="10510" max="10510" width="11.140625" style="1" customWidth="1"/>
    <col min="10511" max="10511" width="15.42578125" style="1" customWidth="1"/>
    <col min="10512" max="10750" width="9.140625" style="1"/>
    <col min="10751" max="10751" width="31.140625" style="1" customWidth="1"/>
    <col min="10752" max="10752" width="9.5703125" style="1" customWidth="1"/>
    <col min="10753" max="10753" width="0" style="1" hidden="1" customWidth="1"/>
    <col min="10754" max="10754" width="8.85546875" style="1" customWidth="1"/>
    <col min="10755" max="10755" width="8.7109375" style="1" customWidth="1"/>
    <col min="10756" max="10756" width="11.28515625" style="1" customWidth="1"/>
    <col min="10757" max="10757" width="9.42578125" style="1" customWidth="1"/>
    <col min="10758" max="10758" width="0" style="1" hidden="1" customWidth="1"/>
    <col min="10759" max="10759" width="11" style="1" customWidth="1"/>
    <col min="10760" max="10760" width="11.28515625" style="1" customWidth="1"/>
    <col min="10761" max="10761" width="10.28515625" style="1" customWidth="1"/>
    <col min="10762" max="10762" width="10.85546875" style="1" customWidth="1"/>
    <col min="10763" max="10763" width="10.28515625" style="1" customWidth="1"/>
    <col min="10764" max="10764" width="10.7109375" style="1" customWidth="1"/>
    <col min="10765" max="10765" width="9.7109375" style="1" customWidth="1"/>
    <col min="10766" max="10766" width="11.140625" style="1" customWidth="1"/>
    <col min="10767" max="10767" width="15.42578125" style="1" customWidth="1"/>
    <col min="10768" max="11006" width="9.140625" style="1"/>
    <col min="11007" max="11007" width="31.140625" style="1" customWidth="1"/>
    <col min="11008" max="11008" width="9.5703125" style="1" customWidth="1"/>
    <col min="11009" max="11009" width="0" style="1" hidden="1" customWidth="1"/>
    <col min="11010" max="11010" width="8.85546875" style="1" customWidth="1"/>
    <col min="11011" max="11011" width="8.7109375" style="1" customWidth="1"/>
    <col min="11012" max="11012" width="11.28515625" style="1" customWidth="1"/>
    <col min="11013" max="11013" width="9.42578125" style="1" customWidth="1"/>
    <col min="11014" max="11014" width="0" style="1" hidden="1" customWidth="1"/>
    <col min="11015" max="11015" width="11" style="1" customWidth="1"/>
    <col min="11016" max="11016" width="11.28515625" style="1" customWidth="1"/>
    <col min="11017" max="11017" width="10.28515625" style="1" customWidth="1"/>
    <col min="11018" max="11018" width="10.85546875" style="1" customWidth="1"/>
    <col min="11019" max="11019" width="10.28515625" style="1" customWidth="1"/>
    <col min="11020" max="11020" width="10.7109375" style="1" customWidth="1"/>
    <col min="11021" max="11021" width="9.7109375" style="1" customWidth="1"/>
    <col min="11022" max="11022" width="11.140625" style="1" customWidth="1"/>
    <col min="11023" max="11023" width="15.42578125" style="1" customWidth="1"/>
    <col min="11024" max="11262" width="9.140625" style="1"/>
    <col min="11263" max="11263" width="31.140625" style="1" customWidth="1"/>
    <col min="11264" max="11264" width="9.5703125" style="1" customWidth="1"/>
    <col min="11265" max="11265" width="0" style="1" hidden="1" customWidth="1"/>
    <col min="11266" max="11266" width="8.85546875" style="1" customWidth="1"/>
    <col min="11267" max="11267" width="8.7109375" style="1" customWidth="1"/>
    <col min="11268" max="11268" width="11.28515625" style="1" customWidth="1"/>
    <col min="11269" max="11269" width="9.42578125" style="1" customWidth="1"/>
    <col min="11270" max="11270" width="0" style="1" hidden="1" customWidth="1"/>
    <col min="11271" max="11271" width="11" style="1" customWidth="1"/>
    <col min="11272" max="11272" width="11.28515625" style="1" customWidth="1"/>
    <col min="11273" max="11273" width="10.28515625" style="1" customWidth="1"/>
    <col min="11274" max="11274" width="10.85546875" style="1" customWidth="1"/>
    <col min="11275" max="11275" width="10.28515625" style="1" customWidth="1"/>
    <col min="11276" max="11276" width="10.7109375" style="1" customWidth="1"/>
    <col min="11277" max="11277" width="9.7109375" style="1" customWidth="1"/>
    <col min="11278" max="11278" width="11.140625" style="1" customWidth="1"/>
    <col min="11279" max="11279" width="15.42578125" style="1" customWidth="1"/>
    <col min="11280" max="11518" width="9.140625" style="1"/>
    <col min="11519" max="11519" width="31.140625" style="1" customWidth="1"/>
    <col min="11520" max="11520" width="9.5703125" style="1" customWidth="1"/>
    <col min="11521" max="11521" width="0" style="1" hidden="1" customWidth="1"/>
    <col min="11522" max="11522" width="8.85546875" style="1" customWidth="1"/>
    <col min="11523" max="11523" width="8.7109375" style="1" customWidth="1"/>
    <col min="11524" max="11524" width="11.28515625" style="1" customWidth="1"/>
    <col min="11525" max="11525" width="9.42578125" style="1" customWidth="1"/>
    <col min="11526" max="11526" width="0" style="1" hidden="1" customWidth="1"/>
    <col min="11527" max="11527" width="11" style="1" customWidth="1"/>
    <col min="11528" max="11528" width="11.28515625" style="1" customWidth="1"/>
    <col min="11529" max="11529" width="10.28515625" style="1" customWidth="1"/>
    <col min="11530" max="11530" width="10.85546875" style="1" customWidth="1"/>
    <col min="11531" max="11531" width="10.28515625" style="1" customWidth="1"/>
    <col min="11532" max="11532" width="10.7109375" style="1" customWidth="1"/>
    <col min="11533" max="11533" width="9.7109375" style="1" customWidth="1"/>
    <col min="11534" max="11534" width="11.140625" style="1" customWidth="1"/>
    <col min="11535" max="11535" width="15.42578125" style="1" customWidth="1"/>
    <col min="11536" max="11774" width="9.140625" style="1"/>
    <col min="11775" max="11775" width="31.140625" style="1" customWidth="1"/>
    <col min="11776" max="11776" width="9.5703125" style="1" customWidth="1"/>
    <col min="11777" max="11777" width="0" style="1" hidden="1" customWidth="1"/>
    <col min="11778" max="11778" width="8.85546875" style="1" customWidth="1"/>
    <col min="11779" max="11779" width="8.7109375" style="1" customWidth="1"/>
    <col min="11780" max="11780" width="11.28515625" style="1" customWidth="1"/>
    <col min="11781" max="11781" width="9.42578125" style="1" customWidth="1"/>
    <col min="11782" max="11782" width="0" style="1" hidden="1" customWidth="1"/>
    <col min="11783" max="11783" width="11" style="1" customWidth="1"/>
    <col min="11784" max="11784" width="11.28515625" style="1" customWidth="1"/>
    <col min="11785" max="11785" width="10.28515625" style="1" customWidth="1"/>
    <col min="11786" max="11786" width="10.85546875" style="1" customWidth="1"/>
    <col min="11787" max="11787" width="10.28515625" style="1" customWidth="1"/>
    <col min="11788" max="11788" width="10.7109375" style="1" customWidth="1"/>
    <col min="11789" max="11789" width="9.7109375" style="1" customWidth="1"/>
    <col min="11790" max="11790" width="11.140625" style="1" customWidth="1"/>
    <col min="11791" max="11791" width="15.42578125" style="1" customWidth="1"/>
    <col min="11792" max="12030" width="9.140625" style="1"/>
    <col min="12031" max="12031" width="31.140625" style="1" customWidth="1"/>
    <col min="12032" max="12032" width="9.5703125" style="1" customWidth="1"/>
    <col min="12033" max="12033" width="0" style="1" hidden="1" customWidth="1"/>
    <col min="12034" max="12034" width="8.85546875" style="1" customWidth="1"/>
    <col min="12035" max="12035" width="8.7109375" style="1" customWidth="1"/>
    <col min="12036" max="12036" width="11.28515625" style="1" customWidth="1"/>
    <col min="12037" max="12037" width="9.42578125" style="1" customWidth="1"/>
    <col min="12038" max="12038" width="0" style="1" hidden="1" customWidth="1"/>
    <col min="12039" max="12039" width="11" style="1" customWidth="1"/>
    <col min="12040" max="12040" width="11.28515625" style="1" customWidth="1"/>
    <col min="12041" max="12041" width="10.28515625" style="1" customWidth="1"/>
    <col min="12042" max="12042" width="10.85546875" style="1" customWidth="1"/>
    <col min="12043" max="12043" width="10.28515625" style="1" customWidth="1"/>
    <col min="12044" max="12044" width="10.7109375" style="1" customWidth="1"/>
    <col min="12045" max="12045" width="9.7109375" style="1" customWidth="1"/>
    <col min="12046" max="12046" width="11.140625" style="1" customWidth="1"/>
    <col min="12047" max="12047" width="15.42578125" style="1" customWidth="1"/>
    <col min="12048" max="12286" width="9.140625" style="1"/>
    <col min="12287" max="12287" width="31.140625" style="1" customWidth="1"/>
    <col min="12288" max="12288" width="9.5703125" style="1" customWidth="1"/>
    <col min="12289" max="12289" width="0" style="1" hidden="1" customWidth="1"/>
    <col min="12290" max="12290" width="8.85546875" style="1" customWidth="1"/>
    <col min="12291" max="12291" width="8.7109375" style="1" customWidth="1"/>
    <col min="12292" max="12292" width="11.28515625" style="1" customWidth="1"/>
    <col min="12293" max="12293" width="9.42578125" style="1" customWidth="1"/>
    <col min="12294" max="12294" width="0" style="1" hidden="1" customWidth="1"/>
    <col min="12295" max="12295" width="11" style="1" customWidth="1"/>
    <col min="12296" max="12296" width="11.28515625" style="1" customWidth="1"/>
    <col min="12297" max="12297" width="10.28515625" style="1" customWidth="1"/>
    <col min="12298" max="12298" width="10.85546875" style="1" customWidth="1"/>
    <col min="12299" max="12299" width="10.28515625" style="1" customWidth="1"/>
    <col min="12300" max="12300" width="10.7109375" style="1" customWidth="1"/>
    <col min="12301" max="12301" width="9.7109375" style="1" customWidth="1"/>
    <col min="12302" max="12302" width="11.140625" style="1" customWidth="1"/>
    <col min="12303" max="12303" width="15.42578125" style="1" customWidth="1"/>
    <col min="12304" max="12542" width="9.140625" style="1"/>
    <col min="12543" max="12543" width="31.140625" style="1" customWidth="1"/>
    <col min="12544" max="12544" width="9.5703125" style="1" customWidth="1"/>
    <col min="12545" max="12545" width="0" style="1" hidden="1" customWidth="1"/>
    <col min="12546" max="12546" width="8.85546875" style="1" customWidth="1"/>
    <col min="12547" max="12547" width="8.7109375" style="1" customWidth="1"/>
    <col min="12548" max="12548" width="11.28515625" style="1" customWidth="1"/>
    <col min="12549" max="12549" width="9.42578125" style="1" customWidth="1"/>
    <col min="12550" max="12550" width="0" style="1" hidden="1" customWidth="1"/>
    <col min="12551" max="12551" width="11" style="1" customWidth="1"/>
    <col min="12552" max="12552" width="11.28515625" style="1" customWidth="1"/>
    <col min="12553" max="12553" width="10.28515625" style="1" customWidth="1"/>
    <col min="12554" max="12554" width="10.85546875" style="1" customWidth="1"/>
    <col min="12555" max="12555" width="10.28515625" style="1" customWidth="1"/>
    <col min="12556" max="12556" width="10.7109375" style="1" customWidth="1"/>
    <col min="12557" max="12557" width="9.7109375" style="1" customWidth="1"/>
    <col min="12558" max="12558" width="11.140625" style="1" customWidth="1"/>
    <col min="12559" max="12559" width="15.42578125" style="1" customWidth="1"/>
    <col min="12560" max="12798" width="9.140625" style="1"/>
    <col min="12799" max="12799" width="31.140625" style="1" customWidth="1"/>
    <col min="12800" max="12800" width="9.5703125" style="1" customWidth="1"/>
    <col min="12801" max="12801" width="0" style="1" hidden="1" customWidth="1"/>
    <col min="12802" max="12802" width="8.85546875" style="1" customWidth="1"/>
    <col min="12803" max="12803" width="8.7109375" style="1" customWidth="1"/>
    <col min="12804" max="12804" width="11.28515625" style="1" customWidth="1"/>
    <col min="12805" max="12805" width="9.42578125" style="1" customWidth="1"/>
    <col min="12806" max="12806" width="0" style="1" hidden="1" customWidth="1"/>
    <col min="12807" max="12807" width="11" style="1" customWidth="1"/>
    <col min="12808" max="12808" width="11.28515625" style="1" customWidth="1"/>
    <col min="12809" max="12809" width="10.28515625" style="1" customWidth="1"/>
    <col min="12810" max="12810" width="10.85546875" style="1" customWidth="1"/>
    <col min="12811" max="12811" width="10.28515625" style="1" customWidth="1"/>
    <col min="12812" max="12812" width="10.7109375" style="1" customWidth="1"/>
    <col min="12813" max="12813" width="9.7109375" style="1" customWidth="1"/>
    <col min="12814" max="12814" width="11.140625" style="1" customWidth="1"/>
    <col min="12815" max="12815" width="15.42578125" style="1" customWidth="1"/>
    <col min="12816" max="13054" width="9.140625" style="1"/>
    <col min="13055" max="13055" width="31.140625" style="1" customWidth="1"/>
    <col min="13056" max="13056" width="9.5703125" style="1" customWidth="1"/>
    <col min="13057" max="13057" width="0" style="1" hidden="1" customWidth="1"/>
    <col min="13058" max="13058" width="8.85546875" style="1" customWidth="1"/>
    <col min="13059" max="13059" width="8.7109375" style="1" customWidth="1"/>
    <col min="13060" max="13060" width="11.28515625" style="1" customWidth="1"/>
    <col min="13061" max="13061" width="9.42578125" style="1" customWidth="1"/>
    <col min="13062" max="13062" width="0" style="1" hidden="1" customWidth="1"/>
    <col min="13063" max="13063" width="11" style="1" customWidth="1"/>
    <col min="13064" max="13064" width="11.28515625" style="1" customWidth="1"/>
    <col min="13065" max="13065" width="10.28515625" style="1" customWidth="1"/>
    <col min="13066" max="13066" width="10.85546875" style="1" customWidth="1"/>
    <col min="13067" max="13067" width="10.28515625" style="1" customWidth="1"/>
    <col min="13068" max="13068" width="10.7109375" style="1" customWidth="1"/>
    <col min="13069" max="13069" width="9.7109375" style="1" customWidth="1"/>
    <col min="13070" max="13070" width="11.140625" style="1" customWidth="1"/>
    <col min="13071" max="13071" width="15.42578125" style="1" customWidth="1"/>
    <col min="13072" max="13310" width="9.140625" style="1"/>
    <col min="13311" max="13311" width="31.140625" style="1" customWidth="1"/>
    <col min="13312" max="13312" width="9.5703125" style="1" customWidth="1"/>
    <col min="13313" max="13313" width="0" style="1" hidden="1" customWidth="1"/>
    <col min="13314" max="13314" width="8.85546875" style="1" customWidth="1"/>
    <col min="13315" max="13315" width="8.7109375" style="1" customWidth="1"/>
    <col min="13316" max="13316" width="11.28515625" style="1" customWidth="1"/>
    <col min="13317" max="13317" width="9.42578125" style="1" customWidth="1"/>
    <col min="13318" max="13318" width="0" style="1" hidden="1" customWidth="1"/>
    <col min="13319" max="13319" width="11" style="1" customWidth="1"/>
    <col min="13320" max="13320" width="11.28515625" style="1" customWidth="1"/>
    <col min="13321" max="13321" width="10.28515625" style="1" customWidth="1"/>
    <col min="13322" max="13322" width="10.85546875" style="1" customWidth="1"/>
    <col min="13323" max="13323" width="10.28515625" style="1" customWidth="1"/>
    <col min="13324" max="13324" width="10.7109375" style="1" customWidth="1"/>
    <col min="13325" max="13325" width="9.7109375" style="1" customWidth="1"/>
    <col min="13326" max="13326" width="11.140625" style="1" customWidth="1"/>
    <col min="13327" max="13327" width="15.42578125" style="1" customWidth="1"/>
    <col min="13328" max="13566" width="9.140625" style="1"/>
    <col min="13567" max="13567" width="31.140625" style="1" customWidth="1"/>
    <col min="13568" max="13568" width="9.5703125" style="1" customWidth="1"/>
    <col min="13569" max="13569" width="0" style="1" hidden="1" customWidth="1"/>
    <col min="13570" max="13570" width="8.85546875" style="1" customWidth="1"/>
    <col min="13571" max="13571" width="8.7109375" style="1" customWidth="1"/>
    <col min="13572" max="13572" width="11.28515625" style="1" customWidth="1"/>
    <col min="13573" max="13573" width="9.42578125" style="1" customWidth="1"/>
    <col min="13574" max="13574" width="0" style="1" hidden="1" customWidth="1"/>
    <col min="13575" max="13575" width="11" style="1" customWidth="1"/>
    <col min="13576" max="13576" width="11.28515625" style="1" customWidth="1"/>
    <col min="13577" max="13577" width="10.28515625" style="1" customWidth="1"/>
    <col min="13578" max="13578" width="10.85546875" style="1" customWidth="1"/>
    <col min="13579" max="13579" width="10.28515625" style="1" customWidth="1"/>
    <col min="13580" max="13580" width="10.7109375" style="1" customWidth="1"/>
    <col min="13581" max="13581" width="9.7109375" style="1" customWidth="1"/>
    <col min="13582" max="13582" width="11.140625" style="1" customWidth="1"/>
    <col min="13583" max="13583" width="15.42578125" style="1" customWidth="1"/>
    <col min="13584" max="13822" width="9.140625" style="1"/>
    <col min="13823" max="13823" width="31.140625" style="1" customWidth="1"/>
    <col min="13824" max="13824" width="9.5703125" style="1" customWidth="1"/>
    <col min="13825" max="13825" width="0" style="1" hidden="1" customWidth="1"/>
    <col min="13826" max="13826" width="8.85546875" style="1" customWidth="1"/>
    <col min="13827" max="13827" width="8.7109375" style="1" customWidth="1"/>
    <col min="13828" max="13828" width="11.28515625" style="1" customWidth="1"/>
    <col min="13829" max="13829" width="9.42578125" style="1" customWidth="1"/>
    <col min="13830" max="13830" width="0" style="1" hidden="1" customWidth="1"/>
    <col min="13831" max="13831" width="11" style="1" customWidth="1"/>
    <col min="13832" max="13832" width="11.28515625" style="1" customWidth="1"/>
    <col min="13833" max="13833" width="10.28515625" style="1" customWidth="1"/>
    <col min="13834" max="13834" width="10.85546875" style="1" customWidth="1"/>
    <col min="13835" max="13835" width="10.28515625" style="1" customWidth="1"/>
    <col min="13836" max="13836" width="10.7109375" style="1" customWidth="1"/>
    <col min="13837" max="13837" width="9.7109375" style="1" customWidth="1"/>
    <col min="13838" max="13838" width="11.140625" style="1" customWidth="1"/>
    <col min="13839" max="13839" width="15.42578125" style="1" customWidth="1"/>
    <col min="13840" max="14078" width="9.140625" style="1"/>
    <col min="14079" max="14079" width="31.140625" style="1" customWidth="1"/>
    <col min="14080" max="14080" width="9.5703125" style="1" customWidth="1"/>
    <col min="14081" max="14081" width="0" style="1" hidden="1" customWidth="1"/>
    <col min="14082" max="14082" width="8.85546875" style="1" customWidth="1"/>
    <col min="14083" max="14083" width="8.7109375" style="1" customWidth="1"/>
    <col min="14084" max="14084" width="11.28515625" style="1" customWidth="1"/>
    <col min="14085" max="14085" width="9.42578125" style="1" customWidth="1"/>
    <col min="14086" max="14086" width="0" style="1" hidden="1" customWidth="1"/>
    <col min="14087" max="14087" width="11" style="1" customWidth="1"/>
    <col min="14088" max="14088" width="11.28515625" style="1" customWidth="1"/>
    <col min="14089" max="14089" width="10.28515625" style="1" customWidth="1"/>
    <col min="14090" max="14090" width="10.85546875" style="1" customWidth="1"/>
    <col min="14091" max="14091" width="10.28515625" style="1" customWidth="1"/>
    <col min="14092" max="14092" width="10.7109375" style="1" customWidth="1"/>
    <col min="14093" max="14093" width="9.7109375" style="1" customWidth="1"/>
    <col min="14094" max="14094" width="11.140625" style="1" customWidth="1"/>
    <col min="14095" max="14095" width="15.42578125" style="1" customWidth="1"/>
    <col min="14096" max="14334" width="9.140625" style="1"/>
    <col min="14335" max="14335" width="31.140625" style="1" customWidth="1"/>
    <col min="14336" max="14336" width="9.5703125" style="1" customWidth="1"/>
    <col min="14337" max="14337" width="0" style="1" hidden="1" customWidth="1"/>
    <col min="14338" max="14338" width="8.85546875" style="1" customWidth="1"/>
    <col min="14339" max="14339" width="8.7109375" style="1" customWidth="1"/>
    <col min="14340" max="14340" width="11.28515625" style="1" customWidth="1"/>
    <col min="14341" max="14341" width="9.42578125" style="1" customWidth="1"/>
    <col min="14342" max="14342" width="0" style="1" hidden="1" customWidth="1"/>
    <col min="14343" max="14343" width="11" style="1" customWidth="1"/>
    <col min="14344" max="14344" width="11.28515625" style="1" customWidth="1"/>
    <col min="14345" max="14345" width="10.28515625" style="1" customWidth="1"/>
    <col min="14346" max="14346" width="10.85546875" style="1" customWidth="1"/>
    <col min="14347" max="14347" width="10.28515625" style="1" customWidth="1"/>
    <col min="14348" max="14348" width="10.7109375" style="1" customWidth="1"/>
    <col min="14349" max="14349" width="9.7109375" style="1" customWidth="1"/>
    <col min="14350" max="14350" width="11.140625" style="1" customWidth="1"/>
    <col min="14351" max="14351" width="15.42578125" style="1" customWidth="1"/>
    <col min="14352" max="14590" width="9.140625" style="1"/>
    <col min="14591" max="14591" width="31.140625" style="1" customWidth="1"/>
    <col min="14592" max="14592" width="9.5703125" style="1" customWidth="1"/>
    <col min="14593" max="14593" width="0" style="1" hidden="1" customWidth="1"/>
    <col min="14594" max="14594" width="8.85546875" style="1" customWidth="1"/>
    <col min="14595" max="14595" width="8.7109375" style="1" customWidth="1"/>
    <col min="14596" max="14596" width="11.28515625" style="1" customWidth="1"/>
    <col min="14597" max="14597" width="9.42578125" style="1" customWidth="1"/>
    <col min="14598" max="14598" width="0" style="1" hidden="1" customWidth="1"/>
    <col min="14599" max="14599" width="11" style="1" customWidth="1"/>
    <col min="14600" max="14600" width="11.28515625" style="1" customWidth="1"/>
    <col min="14601" max="14601" width="10.28515625" style="1" customWidth="1"/>
    <col min="14602" max="14602" width="10.85546875" style="1" customWidth="1"/>
    <col min="14603" max="14603" width="10.28515625" style="1" customWidth="1"/>
    <col min="14604" max="14604" width="10.7109375" style="1" customWidth="1"/>
    <col min="14605" max="14605" width="9.7109375" style="1" customWidth="1"/>
    <col min="14606" max="14606" width="11.140625" style="1" customWidth="1"/>
    <col min="14607" max="14607" width="15.42578125" style="1" customWidth="1"/>
    <col min="14608" max="14846" width="9.140625" style="1"/>
    <col min="14847" max="14847" width="31.140625" style="1" customWidth="1"/>
    <col min="14848" max="14848" width="9.5703125" style="1" customWidth="1"/>
    <col min="14849" max="14849" width="0" style="1" hidden="1" customWidth="1"/>
    <col min="14850" max="14850" width="8.85546875" style="1" customWidth="1"/>
    <col min="14851" max="14851" width="8.7109375" style="1" customWidth="1"/>
    <col min="14852" max="14852" width="11.28515625" style="1" customWidth="1"/>
    <col min="14853" max="14853" width="9.42578125" style="1" customWidth="1"/>
    <col min="14854" max="14854" width="0" style="1" hidden="1" customWidth="1"/>
    <col min="14855" max="14855" width="11" style="1" customWidth="1"/>
    <col min="14856" max="14856" width="11.28515625" style="1" customWidth="1"/>
    <col min="14857" max="14857" width="10.28515625" style="1" customWidth="1"/>
    <col min="14858" max="14858" width="10.85546875" style="1" customWidth="1"/>
    <col min="14859" max="14859" width="10.28515625" style="1" customWidth="1"/>
    <col min="14860" max="14860" width="10.7109375" style="1" customWidth="1"/>
    <col min="14861" max="14861" width="9.7109375" style="1" customWidth="1"/>
    <col min="14862" max="14862" width="11.140625" style="1" customWidth="1"/>
    <col min="14863" max="14863" width="15.42578125" style="1" customWidth="1"/>
    <col min="14864" max="15102" width="9.140625" style="1"/>
    <col min="15103" max="15103" width="31.140625" style="1" customWidth="1"/>
    <col min="15104" max="15104" width="9.5703125" style="1" customWidth="1"/>
    <col min="15105" max="15105" width="0" style="1" hidden="1" customWidth="1"/>
    <col min="15106" max="15106" width="8.85546875" style="1" customWidth="1"/>
    <col min="15107" max="15107" width="8.7109375" style="1" customWidth="1"/>
    <col min="15108" max="15108" width="11.28515625" style="1" customWidth="1"/>
    <col min="15109" max="15109" width="9.42578125" style="1" customWidth="1"/>
    <col min="15110" max="15110" width="0" style="1" hidden="1" customWidth="1"/>
    <col min="15111" max="15111" width="11" style="1" customWidth="1"/>
    <col min="15112" max="15112" width="11.28515625" style="1" customWidth="1"/>
    <col min="15113" max="15113" width="10.28515625" style="1" customWidth="1"/>
    <col min="15114" max="15114" width="10.85546875" style="1" customWidth="1"/>
    <col min="15115" max="15115" width="10.28515625" style="1" customWidth="1"/>
    <col min="15116" max="15116" width="10.7109375" style="1" customWidth="1"/>
    <col min="15117" max="15117" width="9.7109375" style="1" customWidth="1"/>
    <col min="15118" max="15118" width="11.140625" style="1" customWidth="1"/>
    <col min="15119" max="15119" width="15.42578125" style="1" customWidth="1"/>
    <col min="15120" max="15358" width="9.140625" style="1"/>
    <col min="15359" max="15359" width="31.140625" style="1" customWidth="1"/>
    <col min="15360" max="15360" width="9.5703125" style="1" customWidth="1"/>
    <col min="15361" max="15361" width="0" style="1" hidden="1" customWidth="1"/>
    <col min="15362" max="15362" width="8.85546875" style="1" customWidth="1"/>
    <col min="15363" max="15363" width="8.7109375" style="1" customWidth="1"/>
    <col min="15364" max="15364" width="11.28515625" style="1" customWidth="1"/>
    <col min="15365" max="15365" width="9.42578125" style="1" customWidth="1"/>
    <col min="15366" max="15366" width="0" style="1" hidden="1" customWidth="1"/>
    <col min="15367" max="15367" width="11" style="1" customWidth="1"/>
    <col min="15368" max="15368" width="11.28515625" style="1" customWidth="1"/>
    <col min="15369" max="15369" width="10.28515625" style="1" customWidth="1"/>
    <col min="15370" max="15370" width="10.85546875" style="1" customWidth="1"/>
    <col min="15371" max="15371" width="10.28515625" style="1" customWidth="1"/>
    <col min="15372" max="15372" width="10.7109375" style="1" customWidth="1"/>
    <col min="15373" max="15373" width="9.7109375" style="1" customWidth="1"/>
    <col min="15374" max="15374" width="11.140625" style="1" customWidth="1"/>
    <col min="15375" max="15375" width="15.42578125" style="1" customWidth="1"/>
    <col min="15376" max="15614" width="9.140625" style="1"/>
    <col min="15615" max="15615" width="31.140625" style="1" customWidth="1"/>
    <col min="15616" max="15616" width="9.5703125" style="1" customWidth="1"/>
    <col min="15617" max="15617" width="0" style="1" hidden="1" customWidth="1"/>
    <col min="15618" max="15618" width="8.85546875" style="1" customWidth="1"/>
    <col min="15619" max="15619" width="8.7109375" style="1" customWidth="1"/>
    <col min="15620" max="15620" width="11.28515625" style="1" customWidth="1"/>
    <col min="15621" max="15621" width="9.42578125" style="1" customWidth="1"/>
    <col min="15622" max="15622" width="0" style="1" hidden="1" customWidth="1"/>
    <col min="15623" max="15623" width="11" style="1" customWidth="1"/>
    <col min="15624" max="15624" width="11.28515625" style="1" customWidth="1"/>
    <col min="15625" max="15625" width="10.28515625" style="1" customWidth="1"/>
    <col min="15626" max="15626" width="10.85546875" style="1" customWidth="1"/>
    <col min="15627" max="15627" width="10.28515625" style="1" customWidth="1"/>
    <col min="15628" max="15628" width="10.7109375" style="1" customWidth="1"/>
    <col min="15629" max="15629" width="9.7109375" style="1" customWidth="1"/>
    <col min="15630" max="15630" width="11.140625" style="1" customWidth="1"/>
    <col min="15631" max="15631" width="15.42578125" style="1" customWidth="1"/>
    <col min="15632" max="15870" width="9.140625" style="1"/>
    <col min="15871" max="15871" width="31.140625" style="1" customWidth="1"/>
    <col min="15872" max="15872" width="9.5703125" style="1" customWidth="1"/>
    <col min="15873" max="15873" width="0" style="1" hidden="1" customWidth="1"/>
    <col min="15874" max="15874" width="8.85546875" style="1" customWidth="1"/>
    <col min="15875" max="15875" width="8.7109375" style="1" customWidth="1"/>
    <col min="15876" max="15876" width="11.28515625" style="1" customWidth="1"/>
    <col min="15877" max="15877" width="9.42578125" style="1" customWidth="1"/>
    <col min="15878" max="15878" width="0" style="1" hidden="1" customWidth="1"/>
    <col min="15879" max="15879" width="11" style="1" customWidth="1"/>
    <col min="15880" max="15880" width="11.28515625" style="1" customWidth="1"/>
    <col min="15881" max="15881" width="10.28515625" style="1" customWidth="1"/>
    <col min="15882" max="15882" width="10.85546875" style="1" customWidth="1"/>
    <col min="15883" max="15883" width="10.28515625" style="1" customWidth="1"/>
    <col min="15884" max="15884" width="10.7109375" style="1" customWidth="1"/>
    <col min="15885" max="15885" width="9.7109375" style="1" customWidth="1"/>
    <col min="15886" max="15886" width="11.140625" style="1" customWidth="1"/>
    <col min="15887" max="15887" width="15.42578125" style="1" customWidth="1"/>
    <col min="15888" max="16126" width="9.140625" style="1"/>
    <col min="16127" max="16127" width="31.140625" style="1" customWidth="1"/>
    <col min="16128" max="16128" width="9.5703125" style="1" customWidth="1"/>
    <col min="16129" max="16129" width="0" style="1" hidden="1" customWidth="1"/>
    <col min="16130" max="16130" width="8.85546875" style="1" customWidth="1"/>
    <col min="16131" max="16131" width="8.7109375" style="1" customWidth="1"/>
    <col min="16132" max="16132" width="11.28515625" style="1" customWidth="1"/>
    <col min="16133" max="16133" width="9.42578125" style="1" customWidth="1"/>
    <col min="16134" max="16134" width="0" style="1" hidden="1" customWidth="1"/>
    <col min="16135" max="16135" width="11" style="1" customWidth="1"/>
    <col min="16136" max="16136" width="11.28515625" style="1" customWidth="1"/>
    <col min="16137" max="16137" width="10.28515625" style="1" customWidth="1"/>
    <col min="16138" max="16138" width="10.85546875" style="1" customWidth="1"/>
    <col min="16139" max="16139" width="10.28515625" style="1" customWidth="1"/>
    <col min="16140" max="16140" width="10.7109375" style="1" customWidth="1"/>
    <col min="16141" max="16141" width="9.7109375" style="1" customWidth="1"/>
    <col min="16142" max="16142" width="11.140625" style="1" customWidth="1"/>
    <col min="16143" max="16143" width="15.42578125" style="1" customWidth="1"/>
    <col min="16144" max="16384" width="9.140625" style="1"/>
  </cols>
  <sheetData>
    <row r="1" spans="1:15" s="41" customFormat="1" ht="20.100000000000001" customHeight="1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91"/>
    </row>
    <row r="2" spans="1:15" s="41" customFormat="1" ht="20.100000000000001" customHeight="1" x14ac:dyDescent="0.25">
      <c r="A2" s="250" t="s">
        <v>56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92"/>
    </row>
    <row r="3" spans="1:15" ht="20.25" customHeight="1" x14ac:dyDescent="0.2">
      <c r="A3" s="79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93" t="s">
        <v>31</v>
      </c>
    </row>
    <row r="4" spans="1:15" ht="28.5" customHeight="1" x14ac:dyDescent="0.2">
      <c r="A4" s="44"/>
      <c r="B4" s="45" t="s">
        <v>53</v>
      </c>
      <c r="C4" s="46" t="s">
        <v>33</v>
      </c>
      <c r="D4" s="46" t="s">
        <v>4</v>
      </c>
      <c r="E4" s="46" t="s">
        <v>5</v>
      </c>
      <c r="F4" s="46" t="s">
        <v>6</v>
      </c>
      <c r="G4" s="47" t="s">
        <v>7</v>
      </c>
      <c r="H4" s="48" t="s">
        <v>54</v>
      </c>
      <c r="I4" s="46" t="s">
        <v>55</v>
      </c>
      <c r="J4" s="46" t="s">
        <v>11</v>
      </c>
      <c r="K4" s="46" t="s">
        <v>36</v>
      </c>
      <c r="L4" s="46" t="s">
        <v>12</v>
      </c>
      <c r="M4" s="46" t="s">
        <v>13</v>
      </c>
      <c r="N4" s="46" t="s">
        <v>14</v>
      </c>
      <c r="O4" s="49" t="s">
        <v>15</v>
      </c>
    </row>
    <row r="5" spans="1:15" s="2" customFormat="1" ht="24" customHeight="1" x14ac:dyDescent="0.2">
      <c r="A5" s="82" t="s">
        <v>41</v>
      </c>
      <c r="B5" s="50"/>
      <c r="C5" s="51"/>
      <c r="D5" s="52"/>
      <c r="E5" s="51"/>
      <c r="F5" s="51"/>
      <c r="G5" s="51"/>
      <c r="H5" s="51"/>
      <c r="I5" s="51"/>
      <c r="J5" s="51"/>
      <c r="K5" s="51"/>
      <c r="L5" s="53"/>
      <c r="M5" s="51"/>
      <c r="N5" s="51"/>
      <c r="O5" s="54"/>
    </row>
    <row r="6" spans="1:15" s="3" customFormat="1" ht="27" customHeight="1" x14ac:dyDescent="0.2">
      <c r="A6" s="83" t="s">
        <v>42</v>
      </c>
      <c r="B6" s="55">
        <v>0</v>
      </c>
      <c r="C6" s="55">
        <v>0</v>
      </c>
      <c r="D6" s="55">
        <v>153231.92000000001</v>
      </c>
      <c r="E6" s="55">
        <v>46099.987000000001</v>
      </c>
      <c r="F6" s="55">
        <v>188207.48699999999</v>
      </c>
      <c r="G6" s="55">
        <v>193913.05799999999</v>
      </c>
      <c r="H6" s="55">
        <v>234541.04699999999</v>
      </c>
      <c r="I6" s="55">
        <v>755918.32200000004</v>
      </c>
      <c r="J6" s="56">
        <v>242587.66200000001</v>
      </c>
      <c r="K6" s="55">
        <v>229668.19</v>
      </c>
      <c r="L6" s="55">
        <v>237271.326</v>
      </c>
      <c r="M6" s="55">
        <v>128747.2031</v>
      </c>
      <c r="N6" s="55">
        <v>347712.185</v>
      </c>
      <c r="O6" s="57">
        <f t="shared" ref="O6:O13" si="0">SUM(A6:N6)</f>
        <v>2757898.3870999999</v>
      </c>
    </row>
    <row r="7" spans="1:15" s="3" customFormat="1" ht="17.25" customHeight="1" x14ac:dyDescent="0.2">
      <c r="A7" s="83" t="s">
        <v>43</v>
      </c>
      <c r="B7" s="55">
        <v>223352.42499999999</v>
      </c>
      <c r="C7" s="55">
        <v>0</v>
      </c>
      <c r="D7" s="55">
        <v>417.03899999999999</v>
      </c>
      <c r="E7" s="55">
        <v>100.127</v>
      </c>
      <c r="F7" s="55">
        <v>146559.01800000001</v>
      </c>
      <c r="G7" s="55">
        <v>594.30700000000002</v>
      </c>
      <c r="H7" s="55">
        <v>154231.81200000001</v>
      </c>
      <c r="I7" s="55">
        <v>342493.98499999999</v>
      </c>
      <c r="J7" s="56">
        <v>1402.1120000000001</v>
      </c>
      <c r="K7" s="55">
        <v>1214.509</v>
      </c>
      <c r="L7" s="55">
        <v>61600.673999999999</v>
      </c>
      <c r="M7" s="55">
        <v>1633.3294799999999</v>
      </c>
      <c r="N7" s="55">
        <v>761691.32299999997</v>
      </c>
      <c r="O7" s="57">
        <f t="shared" si="0"/>
        <v>1695290.6604799998</v>
      </c>
    </row>
    <row r="8" spans="1:15" s="3" customFormat="1" ht="21" customHeight="1" x14ac:dyDescent="0.2">
      <c r="A8" s="83" t="s">
        <v>44</v>
      </c>
      <c r="B8" s="55">
        <v>0</v>
      </c>
      <c r="C8" s="58">
        <v>0</v>
      </c>
      <c r="D8" s="55">
        <v>476.70800000000003</v>
      </c>
      <c r="E8" s="55">
        <v>1219.578</v>
      </c>
      <c r="F8" s="55">
        <v>10651.49</v>
      </c>
      <c r="G8" s="55">
        <v>1792.6489999999999</v>
      </c>
      <c r="H8" s="55">
        <v>36388.338000000003</v>
      </c>
      <c r="I8" s="55">
        <v>65744.373999999996</v>
      </c>
      <c r="J8" s="56">
        <v>2950.31</v>
      </c>
      <c r="K8" s="55">
        <v>1480.5070000000001</v>
      </c>
      <c r="L8" s="55">
        <v>38622.415999999997</v>
      </c>
      <c r="M8" s="55">
        <v>2358.6232</v>
      </c>
      <c r="N8" s="55">
        <v>97010.312000000005</v>
      </c>
      <c r="O8" s="57">
        <f t="shared" si="0"/>
        <v>258695.3052</v>
      </c>
    </row>
    <row r="9" spans="1:15" s="3" customFormat="1" ht="21" customHeight="1" x14ac:dyDescent="0.2">
      <c r="A9" s="83" t="s">
        <v>45</v>
      </c>
      <c r="B9" s="55">
        <v>0</v>
      </c>
      <c r="C9" s="55">
        <v>0</v>
      </c>
      <c r="D9" s="55">
        <v>2980.6729999999998</v>
      </c>
      <c r="E9" s="55">
        <v>283.64800000000002</v>
      </c>
      <c r="F9" s="55">
        <v>9993.8279999999995</v>
      </c>
      <c r="G9" s="55">
        <v>596.84900000000005</v>
      </c>
      <c r="H9" s="55">
        <v>46039.156000000003</v>
      </c>
      <c r="I9" s="55">
        <v>172626.75</v>
      </c>
      <c r="J9" s="56">
        <v>1193.921</v>
      </c>
      <c r="K9" s="55">
        <v>1196.04</v>
      </c>
      <c r="L9" s="55">
        <v>96315.48</v>
      </c>
      <c r="M9" s="55">
        <v>2337.3303700000001</v>
      </c>
      <c r="N9" s="55">
        <v>69255.891000000003</v>
      </c>
      <c r="O9" s="57">
        <f t="shared" si="0"/>
        <v>402819.56637000002</v>
      </c>
    </row>
    <row r="10" spans="1:15" s="3" customFormat="1" ht="21" customHeight="1" x14ac:dyDescent="0.2">
      <c r="A10" s="83" t="s">
        <v>46</v>
      </c>
      <c r="B10" s="55">
        <v>0</v>
      </c>
      <c r="C10" s="55">
        <v>0</v>
      </c>
      <c r="D10" s="55">
        <v>2208.0300000000002</v>
      </c>
      <c r="E10" s="55">
        <v>843.29399999999998</v>
      </c>
      <c r="F10" s="55">
        <v>24852.012999999999</v>
      </c>
      <c r="G10" s="55">
        <v>5065.0389999999998</v>
      </c>
      <c r="H10" s="55">
        <v>253766.45</v>
      </c>
      <c r="I10" s="55">
        <v>181557.02499999999</v>
      </c>
      <c r="J10" s="56">
        <v>63471.578999999998</v>
      </c>
      <c r="K10" s="55">
        <v>8857.1380000000008</v>
      </c>
      <c r="L10" s="55">
        <v>104438.47900000001</v>
      </c>
      <c r="M10" s="55">
        <v>29361.243469999998</v>
      </c>
      <c r="N10" s="55">
        <v>421841.02500000002</v>
      </c>
      <c r="O10" s="57">
        <f t="shared" si="0"/>
        <v>1096261.3154700003</v>
      </c>
    </row>
    <row r="11" spans="1:15" s="3" customFormat="1" ht="17.25" customHeight="1" x14ac:dyDescent="0.2">
      <c r="A11" s="83" t="s">
        <v>47</v>
      </c>
      <c r="B11" s="55">
        <v>0</v>
      </c>
      <c r="C11" s="55">
        <v>0</v>
      </c>
      <c r="D11" s="55">
        <v>265.8</v>
      </c>
      <c r="E11" s="55">
        <v>401.74700000000001</v>
      </c>
      <c r="F11" s="55">
        <v>4345.8919999999998</v>
      </c>
      <c r="G11" s="55">
        <v>1721.713</v>
      </c>
      <c r="H11" s="55">
        <v>127336.376</v>
      </c>
      <c r="I11" s="55">
        <v>45319.131000000001</v>
      </c>
      <c r="J11" s="56">
        <v>4716.442</v>
      </c>
      <c r="K11" s="55">
        <v>143.256</v>
      </c>
      <c r="L11" s="55">
        <v>83353.894</v>
      </c>
      <c r="M11" s="55">
        <v>1354.8720000000001</v>
      </c>
      <c r="N11" s="55">
        <v>98259.207999999999</v>
      </c>
      <c r="O11" s="57">
        <f t="shared" si="0"/>
        <v>367218.33099999995</v>
      </c>
    </row>
    <row r="12" spans="1:15" s="3" customFormat="1" ht="17.25" customHeight="1" x14ac:dyDescent="0.2">
      <c r="A12" s="83" t="s">
        <v>48</v>
      </c>
      <c r="B12" s="55">
        <v>0</v>
      </c>
      <c r="C12" s="55">
        <v>47782.233</v>
      </c>
      <c r="D12" s="55">
        <v>1169.289</v>
      </c>
      <c r="E12" s="55">
        <v>23.805</v>
      </c>
      <c r="F12" s="55">
        <v>1230.33</v>
      </c>
      <c r="G12" s="55">
        <v>414.49700000000001</v>
      </c>
      <c r="H12" s="55">
        <v>0</v>
      </c>
      <c r="I12" s="55">
        <v>0</v>
      </c>
      <c r="J12" s="56">
        <v>0</v>
      </c>
      <c r="K12" s="55">
        <v>0</v>
      </c>
      <c r="L12" s="55">
        <v>18.635999999999999</v>
      </c>
      <c r="M12" s="55">
        <v>0</v>
      </c>
      <c r="N12" s="55">
        <v>0</v>
      </c>
      <c r="O12" s="57">
        <f t="shared" si="0"/>
        <v>50638.79</v>
      </c>
    </row>
    <row r="13" spans="1:15" s="3" customFormat="1" ht="17.25" customHeight="1" x14ac:dyDescent="0.2">
      <c r="A13" s="83" t="s">
        <v>49</v>
      </c>
      <c r="B13" s="55">
        <v>0</v>
      </c>
      <c r="C13" s="59">
        <v>0</v>
      </c>
      <c r="D13" s="59">
        <v>908.68</v>
      </c>
      <c r="E13" s="59">
        <v>508.97800000000001</v>
      </c>
      <c r="F13" s="59">
        <v>5598.6459999999997</v>
      </c>
      <c r="G13" s="59">
        <v>2359.6990000000001</v>
      </c>
      <c r="H13" s="59">
        <v>13226.663</v>
      </c>
      <c r="I13" s="59">
        <v>66758.991999999998</v>
      </c>
      <c r="J13" s="60">
        <v>22294.873</v>
      </c>
      <c r="K13" s="59">
        <v>1863.114</v>
      </c>
      <c r="L13" s="59">
        <v>10808.743</v>
      </c>
      <c r="M13" s="59">
        <v>452.8</v>
      </c>
      <c r="N13" s="59">
        <v>275780.94</v>
      </c>
      <c r="O13" s="61">
        <f t="shared" si="0"/>
        <v>400562.12800000003</v>
      </c>
    </row>
    <row r="14" spans="1:15" s="3" customFormat="1" ht="20.25" customHeight="1" x14ac:dyDescent="0.2">
      <c r="A14" s="84" t="s">
        <v>15</v>
      </c>
      <c r="B14" s="62">
        <v>223352.42499999999</v>
      </c>
      <c r="C14" s="63">
        <v>47782.233</v>
      </c>
      <c r="D14" s="62">
        <v>161658.139</v>
      </c>
      <c r="E14" s="63">
        <v>49481.164000000012</v>
      </c>
      <c r="F14" s="62">
        <v>391438.70399999997</v>
      </c>
      <c r="G14" s="62">
        <v>206457.81099999996</v>
      </c>
      <c r="H14" s="63">
        <v>865529.84200000018</v>
      </c>
      <c r="I14" s="63">
        <v>1630418.5790000001</v>
      </c>
      <c r="J14" s="62">
        <v>338616.89900000003</v>
      </c>
      <c r="K14" s="63">
        <v>244422.75400000002</v>
      </c>
      <c r="L14" s="63">
        <v>632429.64800000004</v>
      </c>
      <c r="M14" s="63">
        <v>166245.40161999999</v>
      </c>
      <c r="N14" s="63">
        <v>2071550.8840000001</v>
      </c>
      <c r="O14" s="64">
        <f t="shared" ref="O14" si="1">SUM(O6:O13)</f>
        <v>7029384.483620001</v>
      </c>
    </row>
    <row r="15" spans="1:15" s="15" customFormat="1" ht="17.25" customHeight="1" x14ac:dyDescent="0.2">
      <c r="A15" s="82" t="s">
        <v>50</v>
      </c>
      <c r="B15" s="53"/>
      <c r="C15" s="51"/>
      <c r="D15" s="52"/>
      <c r="E15" s="51"/>
      <c r="F15" s="51"/>
      <c r="G15" s="51"/>
      <c r="H15" s="51"/>
      <c r="I15" s="51"/>
      <c r="J15" s="51"/>
      <c r="K15" s="51"/>
      <c r="L15" s="53"/>
      <c r="M15" s="51"/>
      <c r="N15" s="51"/>
      <c r="O15" s="54"/>
    </row>
    <row r="16" spans="1:15" s="3" customFormat="1" ht="27" customHeight="1" x14ac:dyDescent="0.2">
      <c r="A16" s="83" t="s">
        <v>42</v>
      </c>
      <c r="B16" s="55">
        <v>0</v>
      </c>
      <c r="C16" s="55">
        <v>0</v>
      </c>
      <c r="D16" s="55">
        <v>3751.5540000000001</v>
      </c>
      <c r="E16" s="55">
        <v>4856.43</v>
      </c>
      <c r="F16" s="55">
        <v>95725.3</v>
      </c>
      <c r="G16" s="55">
        <v>8304.7690000000002</v>
      </c>
      <c r="H16" s="55">
        <v>11922.606</v>
      </c>
      <c r="I16" s="55">
        <v>11674.391</v>
      </c>
      <c r="J16" s="56">
        <v>6946.0889999999999</v>
      </c>
      <c r="K16" s="55">
        <v>5809.06</v>
      </c>
      <c r="L16" s="55">
        <v>8488.4030000000002</v>
      </c>
      <c r="M16" s="55">
        <v>4278.13</v>
      </c>
      <c r="N16" s="55">
        <v>15602.536</v>
      </c>
      <c r="O16" s="57">
        <f t="shared" ref="O16:O23" si="2">SUM(B16:N16)</f>
        <v>177359.26799999998</v>
      </c>
    </row>
    <row r="17" spans="1:15" s="3" customFormat="1" ht="17.25" customHeight="1" x14ac:dyDescent="0.2">
      <c r="A17" s="83" t="s">
        <v>43</v>
      </c>
      <c r="B17" s="55">
        <v>18892.504000000001</v>
      </c>
      <c r="C17" s="55">
        <v>0</v>
      </c>
      <c r="D17" s="55">
        <v>0</v>
      </c>
      <c r="E17" s="55">
        <v>67.364999999999995</v>
      </c>
      <c r="F17" s="55">
        <v>75135.301999999996</v>
      </c>
      <c r="G17" s="55">
        <v>404.245</v>
      </c>
      <c r="H17" s="55">
        <v>98820.463000000003</v>
      </c>
      <c r="I17" s="55">
        <v>27352.577000000001</v>
      </c>
      <c r="J17" s="56">
        <v>0</v>
      </c>
      <c r="K17" s="55">
        <v>805.97299999999996</v>
      </c>
      <c r="L17" s="55">
        <v>29822.163</v>
      </c>
      <c r="M17" s="55">
        <v>1260.8971099999999</v>
      </c>
      <c r="N17" s="55">
        <v>436484.12</v>
      </c>
      <c r="O17" s="57">
        <f t="shared" si="2"/>
        <v>689045.60910999996</v>
      </c>
    </row>
    <row r="18" spans="1:15" s="3" customFormat="1" ht="17.25" customHeight="1" x14ac:dyDescent="0.2">
      <c r="A18" s="83" t="s">
        <v>44</v>
      </c>
      <c r="B18" s="55">
        <v>0</v>
      </c>
      <c r="C18" s="58">
        <v>0</v>
      </c>
      <c r="D18" s="55">
        <v>405.71899999999999</v>
      </c>
      <c r="E18" s="55">
        <v>774.32100000000003</v>
      </c>
      <c r="F18" s="55">
        <v>8834.5110000000004</v>
      </c>
      <c r="G18" s="55">
        <v>1644.5409999999999</v>
      </c>
      <c r="H18" s="55">
        <v>23081.32</v>
      </c>
      <c r="I18" s="55">
        <v>47855.553999999996</v>
      </c>
      <c r="J18" s="56">
        <v>561.20000000000005</v>
      </c>
      <c r="K18" s="55">
        <v>1447.67</v>
      </c>
      <c r="L18" s="55">
        <v>35914.271999999997</v>
      </c>
      <c r="M18" s="55">
        <v>2304.3243199999997</v>
      </c>
      <c r="N18" s="55">
        <v>91283.263999999996</v>
      </c>
      <c r="O18" s="57">
        <f t="shared" si="2"/>
        <v>214106.69631999999</v>
      </c>
    </row>
    <row r="19" spans="1:15" s="3" customFormat="1" ht="17.25" customHeight="1" x14ac:dyDescent="0.2">
      <c r="A19" s="83" t="s">
        <v>45</v>
      </c>
      <c r="B19" s="55">
        <v>0</v>
      </c>
      <c r="C19" s="55">
        <v>0</v>
      </c>
      <c r="D19" s="55">
        <v>1939.11</v>
      </c>
      <c r="E19" s="55">
        <v>38.840000000000003</v>
      </c>
      <c r="F19" s="55">
        <v>7235.8410000000003</v>
      </c>
      <c r="G19" s="55">
        <v>25.561</v>
      </c>
      <c r="H19" s="55">
        <v>25987.323</v>
      </c>
      <c r="I19" s="55">
        <v>110414.371</v>
      </c>
      <c r="J19" s="56">
        <v>17.25</v>
      </c>
      <c r="K19" s="55">
        <v>32.292999999999999</v>
      </c>
      <c r="L19" s="55">
        <v>80320.868000000002</v>
      </c>
      <c r="M19" s="55">
        <v>345.02</v>
      </c>
      <c r="N19" s="55">
        <v>22116.873</v>
      </c>
      <c r="O19" s="57">
        <f t="shared" si="2"/>
        <v>248473.34999999998</v>
      </c>
    </row>
    <row r="20" spans="1:15" s="3" customFormat="1" ht="17.25" customHeight="1" x14ac:dyDescent="0.2">
      <c r="A20" s="83" t="s">
        <v>46</v>
      </c>
      <c r="B20" s="55">
        <v>0</v>
      </c>
      <c r="C20" s="55">
        <v>0</v>
      </c>
      <c r="D20" s="55">
        <v>2593.9360000000001</v>
      </c>
      <c r="E20" s="55">
        <v>674.68899999999996</v>
      </c>
      <c r="F20" s="55">
        <v>20441.893</v>
      </c>
      <c r="G20" s="55">
        <v>4374.7269999999999</v>
      </c>
      <c r="H20" s="55">
        <v>208713.981</v>
      </c>
      <c r="I20" s="55">
        <v>121173.871</v>
      </c>
      <c r="J20" s="56">
        <v>37145.286999999997</v>
      </c>
      <c r="K20" s="55">
        <v>6331.4080000000004</v>
      </c>
      <c r="L20" s="55">
        <v>88370.082999999999</v>
      </c>
      <c r="M20" s="55">
        <v>29305.992289999998</v>
      </c>
      <c r="N20" s="55">
        <v>316222.30200000003</v>
      </c>
      <c r="O20" s="57">
        <f t="shared" si="2"/>
        <v>835348.16929000011</v>
      </c>
    </row>
    <row r="21" spans="1:15" s="3" customFormat="1" ht="17.25" customHeight="1" x14ac:dyDescent="0.2">
      <c r="A21" s="83" t="s">
        <v>47</v>
      </c>
      <c r="B21" s="55">
        <v>0</v>
      </c>
      <c r="C21" s="55">
        <v>0</v>
      </c>
      <c r="D21" s="55">
        <v>239.22</v>
      </c>
      <c r="E21" s="55">
        <v>287.91000000000003</v>
      </c>
      <c r="F21" s="55">
        <v>3458.71</v>
      </c>
      <c r="G21" s="55">
        <v>1395.3019999999999</v>
      </c>
      <c r="H21" s="55">
        <v>62871.663999999997</v>
      </c>
      <c r="I21" s="55">
        <v>14632.177</v>
      </c>
      <c r="J21" s="56">
        <v>2319.5729999999999</v>
      </c>
      <c r="K21" s="55">
        <v>132.22999999999999</v>
      </c>
      <c r="L21" s="55">
        <v>82356.135999999999</v>
      </c>
      <c r="M21" s="55">
        <v>1133.0627099999999</v>
      </c>
      <c r="N21" s="55">
        <v>46637.678999999996</v>
      </c>
      <c r="O21" s="57">
        <f t="shared" si="2"/>
        <v>215463.66370999999</v>
      </c>
    </row>
    <row r="22" spans="1:15" s="3" customFormat="1" ht="17.25" customHeight="1" x14ac:dyDescent="0.2">
      <c r="A22" s="83" t="s">
        <v>48</v>
      </c>
      <c r="B22" s="55">
        <v>0</v>
      </c>
      <c r="C22" s="55">
        <v>31272.144</v>
      </c>
      <c r="D22" s="55">
        <v>454.69099999999997</v>
      </c>
      <c r="E22" s="55">
        <v>16.634</v>
      </c>
      <c r="F22" s="55">
        <v>1168.8140000000001</v>
      </c>
      <c r="G22" s="55">
        <v>392.15300000000002</v>
      </c>
      <c r="H22" s="55">
        <v>0</v>
      </c>
      <c r="I22" s="55">
        <v>0</v>
      </c>
      <c r="J22" s="56">
        <v>0</v>
      </c>
      <c r="K22" s="55">
        <v>0</v>
      </c>
      <c r="L22" s="55">
        <v>0</v>
      </c>
      <c r="M22" s="55">
        <v>0</v>
      </c>
      <c r="N22" s="55">
        <v>0</v>
      </c>
      <c r="O22" s="57">
        <f t="shared" si="2"/>
        <v>33304.435999999994</v>
      </c>
    </row>
    <row r="23" spans="1:15" s="3" customFormat="1" ht="17.25" customHeight="1" x14ac:dyDescent="0.2">
      <c r="A23" s="83" t="s">
        <v>49</v>
      </c>
      <c r="B23" s="59">
        <v>0</v>
      </c>
      <c r="C23" s="59">
        <v>0</v>
      </c>
      <c r="D23" s="59">
        <v>634.245</v>
      </c>
      <c r="E23" s="59">
        <v>425.63200000000001</v>
      </c>
      <c r="F23" s="59">
        <v>4228.8389999999999</v>
      </c>
      <c r="G23" s="59">
        <v>2213</v>
      </c>
      <c r="H23" s="59">
        <v>13116.142</v>
      </c>
      <c r="I23" s="59">
        <v>15157.38</v>
      </c>
      <c r="J23" s="60">
        <v>13831.040999999999</v>
      </c>
      <c r="K23" s="59">
        <v>649.25199999999995</v>
      </c>
      <c r="L23" s="59">
        <v>5880.0910000000003</v>
      </c>
      <c r="M23" s="59">
        <v>376.63078000000002</v>
      </c>
      <c r="N23" s="59">
        <v>197074.68100000001</v>
      </c>
      <c r="O23" s="61">
        <f t="shared" si="2"/>
        <v>253586.93378000002</v>
      </c>
    </row>
    <row r="24" spans="1:15" s="3" customFormat="1" ht="20.25" customHeight="1" x14ac:dyDescent="0.2">
      <c r="A24" s="85" t="s">
        <v>15</v>
      </c>
      <c r="B24" s="65">
        <v>18892.504000000001</v>
      </c>
      <c r="C24" s="66">
        <v>31272.144</v>
      </c>
      <c r="D24" s="65">
        <v>10018.475</v>
      </c>
      <c r="E24" s="65">
        <v>7141.8209999999999</v>
      </c>
      <c r="F24" s="65">
        <v>216229.21000000005</v>
      </c>
      <c r="G24" s="65">
        <v>18754.297999999999</v>
      </c>
      <c r="H24" s="65">
        <v>444513.49899999995</v>
      </c>
      <c r="I24" s="65">
        <v>348260.321</v>
      </c>
      <c r="J24" s="65">
        <v>60820.439999999988</v>
      </c>
      <c r="K24" s="65">
        <v>15207.886</v>
      </c>
      <c r="L24" s="65">
        <v>331152.016</v>
      </c>
      <c r="M24" s="65">
        <v>39004.057209999992</v>
      </c>
      <c r="N24" s="65">
        <v>1125421.4550000001</v>
      </c>
      <c r="O24" s="61">
        <f t="shared" ref="O24" si="3">SUM(O16:O23)</f>
        <v>2666688.1262100004</v>
      </c>
    </row>
    <row r="25" spans="1:15" s="15" customFormat="1" ht="17.25" customHeight="1" x14ac:dyDescent="0.2">
      <c r="A25" s="82" t="s">
        <v>51</v>
      </c>
      <c r="B25" s="53"/>
      <c r="C25" s="51"/>
      <c r="D25" s="52"/>
      <c r="E25" s="51"/>
      <c r="F25" s="51"/>
      <c r="G25" s="51"/>
      <c r="H25" s="51"/>
      <c r="I25" s="51"/>
      <c r="J25" s="51"/>
      <c r="K25" s="51"/>
      <c r="L25" s="53"/>
      <c r="M25" s="51"/>
      <c r="N25" s="51"/>
      <c r="O25" s="54"/>
    </row>
    <row r="26" spans="1:15" s="3" customFormat="1" ht="30" customHeight="1" x14ac:dyDescent="0.2">
      <c r="A26" s="83" t="s">
        <v>42</v>
      </c>
      <c r="B26" s="55">
        <v>0</v>
      </c>
      <c r="C26" s="55">
        <v>0</v>
      </c>
      <c r="D26" s="55">
        <v>149480.36600000001</v>
      </c>
      <c r="E26" s="55">
        <v>41243.557000000001</v>
      </c>
      <c r="F26" s="55">
        <v>92482.187000000005</v>
      </c>
      <c r="G26" s="55">
        <v>185608.28899999999</v>
      </c>
      <c r="H26" s="55">
        <v>222618.44099999999</v>
      </c>
      <c r="I26" s="55">
        <v>744243.93099999998</v>
      </c>
      <c r="J26" s="56">
        <v>235641.573</v>
      </c>
      <c r="K26" s="67">
        <v>223859.13</v>
      </c>
      <c r="L26" s="55">
        <v>228782.92300000001</v>
      </c>
      <c r="M26" s="55">
        <v>124469.07309999999</v>
      </c>
      <c r="N26" s="55">
        <v>332109.64899999998</v>
      </c>
      <c r="O26" s="57">
        <f t="shared" ref="O26:O33" si="4">SUM(B26:N26)</f>
        <v>2580539.1190999998</v>
      </c>
    </row>
    <row r="27" spans="1:15" s="3" customFormat="1" ht="17.25" customHeight="1" x14ac:dyDescent="0.2">
      <c r="A27" s="83" t="s">
        <v>43</v>
      </c>
      <c r="B27" s="55">
        <v>204459.921</v>
      </c>
      <c r="C27" s="55">
        <v>0</v>
      </c>
      <c r="D27" s="55">
        <v>417.03899999999999</v>
      </c>
      <c r="E27" s="55">
        <v>32.762</v>
      </c>
      <c r="F27" s="55">
        <v>71423.716</v>
      </c>
      <c r="G27" s="55">
        <v>190.06200000000001</v>
      </c>
      <c r="H27" s="55">
        <v>55411.349000000002</v>
      </c>
      <c r="I27" s="55">
        <v>315141.408</v>
      </c>
      <c r="J27" s="55">
        <v>1402.1120000000001</v>
      </c>
      <c r="K27" s="55">
        <v>408.536</v>
      </c>
      <c r="L27" s="55">
        <v>31778.510999999999</v>
      </c>
      <c r="M27" s="55">
        <v>372.43237000000011</v>
      </c>
      <c r="N27" s="55">
        <v>325207.20299999998</v>
      </c>
      <c r="O27" s="57">
        <f t="shared" si="4"/>
        <v>1006245.05137</v>
      </c>
    </row>
    <row r="28" spans="1:15" s="3" customFormat="1" ht="17.25" customHeight="1" x14ac:dyDescent="0.2">
      <c r="A28" s="83" t="s">
        <v>44</v>
      </c>
      <c r="B28" s="55">
        <v>0</v>
      </c>
      <c r="C28" s="58">
        <v>0</v>
      </c>
      <c r="D28" s="55">
        <v>70.989000000000004</v>
      </c>
      <c r="E28" s="55">
        <v>445.25700000000001</v>
      </c>
      <c r="F28" s="55">
        <v>1816.979</v>
      </c>
      <c r="G28" s="55">
        <v>148.108</v>
      </c>
      <c r="H28" s="55">
        <v>13307.018</v>
      </c>
      <c r="I28" s="55">
        <v>17888.82</v>
      </c>
      <c r="J28" s="56">
        <v>2389.11</v>
      </c>
      <c r="K28" s="67">
        <v>32.837000000000003</v>
      </c>
      <c r="L28" s="55">
        <v>2708.1439999999998</v>
      </c>
      <c r="M28" s="55">
        <v>54.298880000000352</v>
      </c>
      <c r="N28" s="55">
        <v>5727.0479999999998</v>
      </c>
      <c r="O28" s="57">
        <f t="shared" si="4"/>
        <v>44588.608880000007</v>
      </c>
    </row>
    <row r="29" spans="1:15" s="3" customFormat="1" ht="17.25" customHeight="1" x14ac:dyDescent="0.2">
      <c r="A29" s="83" t="s">
        <v>45</v>
      </c>
      <c r="B29" s="55">
        <v>0</v>
      </c>
      <c r="C29" s="55">
        <v>0</v>
      </c>
      <c r="D29" s="55">
        <v>1041.5630000000001</v>
      </c>
      <c r="E29" s="55">
        <v>244.80799999999999</v>
      </c>
      <c r="F29" s="55">
        <v>2757.9870000000001</v>
      </c>
      <c r="G29" s="55">
        <v>571.28800000000001</v>
      </c>
      <c r="H29" s="55">
        <v>20051.832999999999</v>
      </c>
      <c r="I29" s="55">
        <v>62212.377999999997</v>
      </c>
      <c r="J29" s="56">
        <v>1176.671</v>
      </c>
      <c r="K29" s="67">
        <v>1163.7470000000001</v>
      </c>
      <c r="L29" s="55">
        <v>15994.611999999999</v>
      </c>
      <c r="M29" s="55">
        <v>1992.3103700000001</v>
      </c>
      <c r="N29" s="55">
        <v>47139.017999999996</v>
      </c>
      <c r="O29" s="57">
        <f t="shared" si="4"/>
        <v>154346.21536999999</v>
      </c>
    </row>
    <row r="30" spans="1:15" s="3" customFormat="1" ht="17.25" customHeight="1" x14ac:dyDescent="0.2">
      <c r="A30" s="83" t="s">
        <v>46</v>
      </c>
      <c r="B30" s="55">
        <v>0</v>
      </c>
      <c r="C30" s="55">
        <v>0</v>
      </c>
      <c r="D30" s="55">
        <v>-385.90600000000001</v>
      </c>
      <c r="E30" s="55">
        <v>168.60499999999999</v>
      </c>
      <c r="F30" s="55">
        <v>4410.12</v>
      </c>
      <c r="G30" s="55">
        <v>690.31200000000001</v>
      </c>
      <c r="H30" s="55">
        <v>45052.468999999997</v>
      </c>
      <c r="I30" s="55">
        <v>60383.154000000002</v>
      </c>
      <c r="J30" s="56">
        <v>26326.292000000001</v>
      </c>
      <c r="K30" s="67">
        <v>2525.73</v>
      </c>
      <c r="L30" s="55">
        <v>16068.396000000001</v>
      </c>
      <c r="M30" s="55">
        <v>55.2511799999997</v>
      </c>
      <c r="N30" s="55">
        <v>105618.723</v>
      </c>
      <c r="O30" s="57">
        <f t="shared" si="4"/>
        <v>260913.14618000001</v>
      </c>
    </row>
    <row r="31" spans="1:15" s="3" customFormat="1" ht="17.25" customHeight="1" x14ac:dyDescent="0.2">
      <c r="A31" s="83" t="s">
        <v>47</v>
      </c>
      <c r="B31" s="55">
        <v>0</v>
      </c>
      <c r="C31" s="55">
        <v>0</v>
      </c>
      <c r="D31" s="55">
        <v>26.58</v>
      </c>
      <c r="E31" s="55">
        <v>113.837</v>
      </c>
      <c r="F31" s="55">
        <v>887.18200000000002</v>
      </c>
      <c r="G31" s="55">
        <v>326.411</v>
      </c>
      <c r="H31" s="55">
        <v>64464.712</v>
      </c>
      <c r="I31" s="55">
        <v>30686.954000000002</v>
      </c>
      <c r="J31" s="56">
        <v>2396.8690000000001</v>
      </c>
      <c r="K31" s="67">
        <v>11.026</v>
      </c>
      <c r="L31" s="55">
        <v>997.75800000000004</v>
      </c>
      <c r="M31" s="55">
        <v>221.80929000000003</v>
      </c>
      <c r="N31" s="55">
        <v>51621.529000000002</v>
      </c>
      <c r="O31" s="57">
        <f t="shared" si="4"/>
        <v>151754.66729000001</v>
      </c>
    </row>
    <row r="32" spans="1:15" s="3" customFormat="1" ht="17.25" customHeight="1" x14ac:dyDescent="0.2">
      <c r="A32" s="83" t="s">
        <v>48</v>
      </c>
      <c r="B32" s="55">
        <v>0</v>
      </c>
      <c r="C32" s="55">
        <v>16510.089</v>
      </c>
      <c r="D32" s="55">
        <v>714.59799999999996</v>
      </c>
      <c r="E32" s="55">
        <v>7.1710000000000003</v>
      </c>
      <c r="F32" s="55">
        <v>61.515999999999998</v>
      </c>
      <c r="G32" s="55">
        <v>22.344000000000001</v>
      </c>
      <c r="H32" s="55">
        <v>0</v>
      </c>
      <c r="I32" s="55">
        <v>0</v>
      </c>
      <c r="J32" s="56">
        <v>0</v>
      </c>
      <c r="K32" s="67">
        <v>0</v>
      </c>
      <c r="L32" s="55">
        <v>18.635999999999999</v>
      </c>
      <c r="M32" s="55">
        <v>0</v>
      </c>
      <c r="N32" s="55">
        <v>0</v>
      </c>
      <c r="O32" s="57">
        <f t="shared" si="4"/>
        <v>17334.353999999996</v>
      </c>
    </row>
    <row r="33" spans="1:15" s="3" customFormat="1" ht="17.25" customHeight="1" x14ac:dyDescent="0.2">
      <c r="A33" s="83" t="s">
        <v>49</v>
      </c>
      <c r="B33" s="59">
        <v>0</v>
      </c>
      <c r="C33" s="59">
        <v>0</v>
      </c>
      <c r="D33" s="59">
        <v>274.435</v>
      </c>
      <c r="E33" s="59">
        <v>83.346000000000004</v>
      </c>
      <c r="F33" s="59">
        <v>1369.807</v>
      </c>
      <c r="G33" s="59">
        <v>146.69900000000001</v>
      </c>
      <c r="H33" s="59">
        <v>110.521</v>
      </c>
      <c r="I33" s="59">
        <v>51601.612999999998</v>
      </c>
      <c r="J33" s="60">
        <v>8463.8320000000003</v>
      </c>
      <c r="K33" s="68">
        <v>1213.8620000000001</v>
      </c>
      <c r="L33" s="59">
        <v>4928.652</v>
      </c>
      <c r="M33" s="59">
        <v>76.169219999999967</v>
      </c>
      <c r="N33" s="59">
        <v>78706.259000000005</v>
      </c>
      <c r="O33" s="61">
        <f t="shared" si="4"/>
        <v>146975.19521999999</v>
      </c>
    </row>
    <row r="34" spans="1:15" s="3" customFormat="1" ht="20.25" customHeight="1" x14ac:dyDescent="0.2">
      <c r="A34" s="86"/>
      <c r="B34" s="69">
        <v>204459.921</v>
      </c>
      <c r="C34" s="69">
        <v>16510.089</v>
      </c>
      <c r="D34" s="69">
        <v>151639.66399999999</v>
      </c>
      <c r="E34" s="69">
        <v>42339.343000000001</v>
      </c>
      <c r="F34" s="69">
        <v>175209.49399999998</v>
      </c>
      <c r="G34" s="69">
        <v>187703.51300000001</v>
      </c>
      <c r="H34" s="69">
        <v>421016.34299999994</v>
      </c>
      <c r="I34" s="69">
        <v>1282158.2579999999</v>
      </c>
      <c r="J34" s="62">
        <v>277796.45899999997</v>
      </c>
      <c r="K34" s="69">
        <v>229214.86800000002</v>
      </c>
      <c r="L34" s="69">
        <v>301277.63199999998</v>
      </c>
      <c r="M34" s="69">
        <v>127241.34441000001</v>
      </c>
      <c r="N34" s="70">
        <v>946129.42899999989</v>
      </c>
      <c r="O34" s="71">
        <f t="shared" ref="O34" si="5">SUM(O26:O33)</f>
        <v>4362696.3574100006</v>
      </c>
    </row>
    <row r="35" spans="1:15" s="15" customFormat="1" ht="17.25" customHeight="1" x14ac:dyDescent="0.2">
      <c r="A35" s="82" t="s">
        <v>52</v>
      </c>
      <c r="B35" s="53"/>
      <c r="C35" s="51"/>
      <c r="D35" s="52"/>
      <c r="E35" s="51"/>
      <c r="F35" s="51"/>
      <c r="G35" s="51"/>
      <c r="H35" s="51"/>
      <c r="I35" s="51"/>
      <c r="J35" s="51"/>
      <c r="K35" s="51"/>
      <c r="L35" s="53"/>
      <c r="M35" s="51"/>
      <c r="N35" s="51"/>
      <c r="O35" s="54"/>
    </row>
    <row r="36" spans="1:15" s="3" customFormat="1" ht="21" customHeight="1" x14ac:dyDescent="0.2">
      <c r="A36" s="83" t="s">
        <v>42</v>
      </c>
      <c r="B36" s="55">
        <v>0</v>
      </c>
      <c r="C36" s="55">
        <v>0</v>
      </c>
      <c r="D36" s="55">
        <v>138434.15900000001</v>
      </c>
      <c r="E36" s="55">
        <v>44304.061999999998</v>
      </c>
      <c r="F36" s="55">
        <v>67662.135999999999</v>
      </c>
      <c r="G36" s="55">
        <v>176614.15</v>
      </c>
      <c r="H36" s="55">
        <v>208849.52</v>
      </c>
      <c r="I36" s="55">
        <v>752575.15</v>
      </c>
      <c r="J36" s="56">
        <v>236819.13800000001</v>
      </c>
      <c r="K36" s="55">
        <v>223081.61900000001</v>
      </c>
      <c r="L36" s="55">
        <v>228432.21100000001</v>
      </c>
      <c r="M36" s="55">
        <v>146881.49680000002</v>
      </c>
      <c r="N36" s="55">
        <v>346039.78100000002</v>
      </c>
      <c r="O36" s="57">
        <f t="shared" ref="O36:O43" si="6">SUM(B36:N36)</f>
        <v>2569693.4227999998</v>
      </c>
    </row>
    <row r="37" spans="1:15" s="3" customFormat="1" ht="17.25" customHeight="1" x14ac:dyDescent="0.2">
      <c r="A37" s="83" t="s">
        <v>43</v>
      </c>
      <c r="B37" s="55">
        <v>187613.84700000001</v>
      </c>
      <c r="C37" s="55">
        <v>0</v>
      </c>
      <c r="D37" s="55">
        <v>376.73599999999999</v>
      </c>
      <c r="E37" s="55">
        <v>35.313000000000002</v>
      </c>
      <c r="F37" s="55">
        <v>60681.680999999997</v>
      </c>
      <c r="G37" s="55">
        <v>177.96700000000001</v>
      </c>
      <c r="H37" s="55">
        <v>49291.786</v>
      </c>
      <c r="I37" s="55">
        <v>301277.402</v>
      </c>
      <c r="J37" s="56">
        <v>1229.51</v>
      </c>
      <c r="K37" s="55">
        <v>416.31400000000002</v>
      </c>
      <c r="L37" s="55">
        <v>31436.083999999999</v>
      </c>
      <c r="M37" s="55">
        <v>394.57858000000016</v>
      </c>
      <c r="N37" s="55">
        <v>311220.50699999998</v>
      </c>
      <c r="O37" s="57">
        <f t="shared" si="6"/>
        <v>944151.72558000009</v>
      </c>
    </row>
    <row r="38" spans="1:15" s="3" customFormat="1" ht="17.25" customHeight="1" x14ac:dyDescent="0.2">
      <c r="A38" s="83" t="s">
        <v>44</v>
      </c>
      <c r="B38" s="55">
        <v>0</v>
      </c>
      <c r="C38" s="58">
        <v>0</v>
      </c>
      <c r="D38" s="55">
        <v>-8.3719999999999999</v>
      </c>
      <c r="E38" s="55">
        <v>866.32500000000005</v>
      </c>
      <c r="F38" s="55">
        <v>1228.556</v>
      </c>
      <c r="G38" s="55">
        <v>114.27</v>
      </c>
      <c r="H38" s="55">
        <v>8865.2479999999996</v>
      </c>
      <c r="I38" s="55">
        <v>18123.385999999999</v>
      </c>
      <c r="J38" s="56">
        <v>3820.6419999999998</v>
      </c>
      <c r="K38" s="55">
        <v>41.6</v>
      </c>
      <c r="L38" s="55">
        <v>2813.7869999999998</v>
      </c>
      <c r="M38" s="55">
        <v>419.55159000000032</v>
      </c>
      <c r="N38" s="55">
        <v>5592.19</v>
      </c>
      <c r="O38" s="57">
        <f t="shared" si="6"/>
        <v>41877.183590000001</v>
      </c>
    </row>
    <row r="39" spans="1:15" s="3" customFormat="1" ht="17.25" customHeight="1" x14ac:dyDescent="0.2">
      <c r="A39" s="83" t="s">
        <v>45</v>
      </c>
      <c r="B39" s="55">
        <v>0</v>
      </c>
      <c r="C39" s="55">
        <v>0</v>
      </c>
      <c r="D39" s="55">
        <v>662.39200000000005</v>
      </c>
      <c r="E39" s="55">
        <v>211.11699999999999</v>
      </c>
      <c r="F39" s="55">
        <v>2376.59</v>
      </c>
      <c r="G39" s="55">
        <v>550.24699999999996</v>
      </c>
      <c r="H39" s="55">
        <v>18867.937000000002</v>
      </c>
      <c r="I39" s="55">
        <v>60010.205000000002</v>
      </c>
      <c r="J39" s="56">
        <v>1279.8340000000001</v>
      </c>
      <c r="K39" s="55">
        <v>1088.098</v>
      </c>
      <c r="L39" s="55">
        <v>15658.147999999999</v>
      </c>
      <c r="M39" s="55">
        <v>2045.4764600000001</v>
      </c>
      <c r="N39" s="55">
        <v>48688.821000000004</v>
      </c>
      <c r="O39" s="57">
        <f t="shared" si="6"/>
        <v>151438.86546000003</v>
      </c>
    </row>
    <row r="40" spans="1:15" s="3" customFormat="1" ht="17.25" customHeight="1" x14ac:dyDescent="0.2">
      <c r="A40" s="83" t="s">
        <v>46</v>
      </c>
      <c r="B40" s="55">
        <v>0</v>
      </c>
      <c r="C40" s="55">
        <v>0</v>
      </c>
      <c r="D40" s="55">
        <v>-946.048</v>
      </c>
      <c r="E40" s="55">
        <v>143.018</v>
      </c>
      <c r="F40" s="55">
        <v>3263.4580000000001</v>
      </c>
      <c r="G40" s="55">
        <v>639.58000000000004</v>
      </c>
      <c r="H40" s="55">
        <v>49457.381000000001</v>
      </c>
      <c r="I40" s="55">
        <v>58927.082999999999</v>
      </c>
      <c r="J40" s="56">
        <v>30582.694</v>
      </c>
      <c r="K40" s="55">
        <v>2308.9299999999998</v>
      </c>
      <c r="L40" s="55">
        <v>13930.749</v>
      </c>
      <c r="M40" s="55">
        <v>859.12820999999974</v>
      </c>
      <c r="N40" s="55">
        <v>97657.381999999998</v>
      </c>
      <c r="O40" s="57">
        <f t="shared" si="6"/>
        <v>256823.35521000001</v>
      </c>
    </row>
    <row r="41" spans="1:15" s="3" customFormat="1" ht="17.25" customHeight="1" x14ac:dyDescent="0.2">
      <c r="A41" s="83" t="s">
        <v>47</v>
      </c>
      <c r="B41" s="55">
        <v>0</v>
      </c>
      <c r="C41" s="55">
        <v>0</v>
      </c>
      <c r="D41" s="55">
        <v>71.516999999999996</v>
      </c>
      <c r="E41" s="55">
        <v>75.313000000000002</v>
      </c>
      <c r="F41" s="55">
        <v>756.22500000000002</v>
      </c>
      <c r="G41" s="55">
        <v>268.23500000000001</v>
      </c>
      <c r="H41" s="55">
        <v>61680.47</v>
      </c>
      <c r="I41" s="55">
        <v>28818.853999999999</v>
      </c>
      <c r="J41" s="56">
        <v>1332.3520000000001</v>
      </c>
      <c r="K41" s="55">
        <v>18.308</v>
      </c>
      <c r="L41" s="55">
        <v>1022.888</v>
      </c>
      <c r="M41" s="55">
        <v>150.55017000000001</v>
      </c>
      <c r="N41" s="55">
        <v>48928.601000000002</v>
      </c>
      <c r="O41" s="57">
        <f t="shared" si="6"/>
        <v>143123.31317000001</v>
      </c>
    </row>
    <row r="42" spans="1:15" s="3" customFormat="1" ht="17.25" customHeight="1" x14ac:dyDescent="0.2">
      <c r="A42" s="83" t="s">
        <v>48</v>
      </c>
      <c r="B42" s="55">
        <v>0</v>
      </c>
      <c r="C42" s="55">
        <v>13545.941999999999</v>
      </c>
      <c r="D42" s="55">
        <v>29.695</v>
      </c>
      <c r="E42" s="55">
        <v>67.680999999999997</v>
      </c>
      <c r="F42" s="55">
        <v>49.616999999999997</v>
      </c>
      <c r="G42" s="55">
        <v>21.815999999999999</v>
      </c>
      <c r="H42" s="55">
        <v>0</v>
      </c>
      <c r="I42" s="55">
        <v>0</v>
      </c>
      <c r="J42" s="56">
        <v>6363.7629999999999</v>
      </c>
      <c r="K42" s="55">
        <v>0</v>
      </c>
      <c r="L42" s="55">
        <v>18.658999999999999</v>
      </c>
      <c r="M42" s="55">
        <v>0</v>
      </c>
      <c r="N42" s="55">
        <v>0</v>
      </c>
      <c r="O42" s="57">
        <f t="shared" si="6"/>
        <v>20097.172999999999</v>
      </c>
    </row>
    <row r="43" spans="1:15" s="3" customFormat="1" ht="17.25" customHeight="1" x14ac:dyDescent="0.2">
      <c r="A43" s="83" t="s">
        <v>49</v>
      </c>
      <c r="B43" s="59">
        <v>0</v>
      </c>
      <c r="C43" s="59">
        <v>0</v>
      </c>
      <c r="D43" s="59">
        <v>313.72699999999998</v>
      </c>
      <c r="E43" s="59">
        <v>50.642000000000003</v>
      </c>
      <c r="F43" s="55">
        <v>750.91600000000005</v>
      </c>
      <c r="G43" s="59">
        <v>160.69300000000001</v>
      </c>
      <c r="H43" s="59">
        <v>1535.271</v>
      </c>
      <c r="I43" s="59">
        <v>50062.66</v>
      </c>
      <c r="J43" s="60">
        <v>7288.1239999999998</v>
      </c>
      <c r="K43" s="55">
        <v>1082.6600000000001</v>
      </c>
      <c r="L43" s="59">
        <v>4883.5709999999999</v>
      </c>
      <c r="M43" s="59">
        <v>26.134499999999978</v>
      </c>
      <c r="N43" s="59">
        <v>87890.017999999996</v>
      </c>
      <c r="O43" s="61">
        <f t="shared" si="6"/>
        <v>154044.41649999999</v>
      </c>
    </row>
    <row r="44" spans="1:15" s="3" customFormat="1" ht="20.25" customHeight="1" x14ac:dyDescent="0.2">
      <c r="A44" s="87" t="s">
        <v>15</v>
      </c>
      <c r="B44" s="64">
        <f t="shared" ref="B44:N44" si="7">SUM(B36:B43)</f>
        <v>187613.84700000001</v>
      </c>
      <c r="C44" s="64">
        <f t="shared" si="7"/>
        <v>13545.941999999999</v>
      </c>
      <c r="D44" s="64">
        <f t="shared" si="7"/>
        <v>138933.80600000001</v>
      </c>
      <c r="E44" s="64">
        <f t="shared" si="7"/>
        <v>45753.47099999999</v>
      </c>
      <c r="F44" s="64">
        <f t="shared" si="7"/>
        <v>136769.179</v>
      </c>
      <c r="G44" s="64">
        <f t="shared" si="7"/>
        <v>178546.95799999996</v>
      </c>
      <c r="H44" s="64">
        <f t="shared" si="7"/>
        <v>398547.61299999995</v>
      </c>
      <c r="I44" s="64">
        <f t="shared" si="7"/>
        <v>1269794.7400000002</v>
      </c>
      <c r="J44" s="64">
        <f t="shared" si="7"/>
        <v>288716.05700000003</v>
      </c>
      <c r="K44" s="64">
        <f t="shared" si="7"/>
        <v>228037.52900000001</v>
      </c>
      <c r="L44" s="64">
        <f t="shared" si="7"/>
        <v>298196.09699999995</v>
      </c>
      <c r="M44" s="64">
        <f t="shared" si="7"/>
        <v>150776.91631</v>
      </c>
      <c r="N44" s="64">
        <f t="shared" si="7"/>
        <v>946017.29999999993</v>
      </c>
      <c r="O44" s="64">
        <f t="shared" ref="O44" si="8">SUM(O36:O43)</f>
        <v>4281249.4553100001</v>
      </c>
    </row>
    <row r="45" spans="1:15" s="15" customFormat="1" ht="17.25" customHeight="1" x14ac:dyDescent="0.2">
      <c r="A45" s="72"/>
      <c r="B45" s="88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2"/>
    </row>
    <row r="46" spans="1:15" ht="15.75" customHeight="1" x14ac:dyDescent="0.2">
      <c r="A46" s="23" t="s">
        <v>82</v>
      </c>
      <c r="B46" s="79"/>
      <c r="C46" s="79"/>
      <c r="D46" s="79"/>
      <c r="E46" s="79"/>
      <c r="F46" s="79"/>
      <c r="G46" s="74"/>
      <c r="H46" s="79"/>
      <c r="I46" s="79"/>
      <c r="J46" s="75"/>
      <c r="K46" s="89"/>
      <c r="L46" s="89"/>
      <c r="M46" s="79"/>
      <c r="N46" s="79"/>
      <c r="O46" s="90"/>
    </row>
  </sheetData>
  <mergeCells count="2">
    <mergeCell ref="A1:N1"/>
    <mergeCell ref="A2:N2"/>
  </mergeCells>
  <printOptions horizontalCentered="1"/>
  <pageMargins left="0.25" right="0.5" top="0.38" bottom="0.36" header="0.25" footer="0.25"/>
  <pageSetup paperSize="9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2"/>
  <cols>
    <col min="1" max="1" width="41.28515625" style="72" bestFit="1" customWidth="1"/>
    <col min="2" max="2" width="9.5703125" style="76" customWidth="1"/>
    <col min="3" max="3" width="1.5703125" style="76" hidden="1" customWidth="1"/>
    <col min="4" max="4" width="8.85546875" style="76" customWidth="1"/>
    <col min="5" max="5" width="8.7109375" style="76" customWidth="1"/>
    <col min="6" max="6" width="11.28515625" style="76" customWidth="1"/>
    <col min="7" max="7" width="9.42578125" style="76" customWidth="1"/>
    <col min="8" max="8" width="2.7109375" style="76" hidden="1" customWidth="1"/>
    <col min="9" max="9" width="11" style="76" customWidth="1"/>
    <col min="10" max="10" width="11.28515625" style="76" customWidth="1"/>
    <col min="11" max="11" width="10.28515625" style="76" customWidth="1"/>
    <col min="12" max="12" width="10.85546875" style="77" customWidth="1"/>
    <col min="13" max="13" width="10.28515625" style="77" customWidth="1"/>
    <col min="14" max="14" width="10.7109375" style="76" customWidth="1"/>
    <col min="15" max="15" width="9.7109375" style="76" customWidth="1"/>
    <col min="16" max="16" width="11.140625" style="76" customWidth="1"/>
    <col min="17" max="17" width="15.42578125" style="78" customWidth="1"/>
    <col min="18" max="256" width="9.140625" style="1"/>
    <col min="257" max="257" width="31.140625" style="1" customWidth="1"/>
    <col min="258" max="258" width="9.5703125" style="1" customWidth="1"/>
    <col min="259" max="259" width="0" style="1" hidden="1" customWidth="1"/>
    <col min="260" max="260" width="8.85546875" style="1" customWidth="1"/>
    <col min="261" max="261" width="8.7109375" style="1" customWidth="1"/>
    <col min="262" max="262" width="11.28515625" style="1" customWidth="1"/>
    <col min="263" max="263" width="9.42578125" style="1" customWidth="1"/>
    <col min="264" max="264" width="0" style="1" hidden="1" customWidth="1"/>
    <col min="265" max="265" width="11" style="1" customWidth="1"/>
    <col min="266" max="266" width="11.28515625" style="1" customWidth="1"/>
    <col min="267" max="267" width="10.28515625" style="1" customWidth="1"/>
    <col min="268" max="268" width="10.85546875" style="1" customWidth="1"/>
    <col min="269" max="269" width="10.28515625" style="1" customWidth="1"/>
    <col min="270" max="270" width="10.7109375" style="1" customWidth="1"/>
    <col min="271" max="271" width="9.7109375" style="1" customWidth="1"/>
    <col min="272" max="272" width="11.140625" style="1" customWidth="1"/>
    <col min="273" max="273" width="15.42578125" style="1" customWidth="1"/>
    <col min="274" max="512" width="9.140625" style="1"/>
    <col min="513" max="513" width="31.140625" style="1" customWidth="1"/>
    <col min="514" max="514" width="9.5703125" style="1" customWidth="1"/>
    <col min="515" max="515" width="0" style="1" hidden="1" customWidth="1"/>
    <col min="516" max="516" width="8.85546875" style="1" customWidth="1"/>
    <col min="517" max="517" width="8.7109375" style="1" customWidth="1"/>
    <col min="518" max="518" width="11.28515625" style="1" customWidth="1"/>
    <col min="519" max="519" width="9.42578125" style="1" customWidth="1"/>
    <col min="520" max="520" width="0" style="1" hidden="1" customWidth="1"/>
    <col min="521" max="521" width="11" style="1" customWidth="1"/>
    <col min="522" max="522" width="11.28515625" style="1" customWidth="1"/>
    <col min="523" max="523" width="10.28515625" style="1" customWidth="1"/>
    <col min="524" max="524" width="10.85546875" style="1" customWidth="1"/>
    <col min="525" max="525" width="10.28515625" style="1" customWidth="1"/>
    <col min="526" max="526" width="10.7109375" style="1" customWidth="1"/>
    <col min="527" max="527" width="9.7109375" style="1" customWidth="1"/>
    <col min="528" max="528" width="11.140625" style="1" customWidth="1"/>
    <col min="529" max="529" width="15.42578125" style="1" customWidth="1"/>
    <col min="530" max="768" width="9.140625" style="1"/>
    <col min="769" max="769" width="31.140625" style="1" customWidth="1"/>
    <col min="770" max="770" width="9.5703125" style="1" customWidth="1"/>
    <col min="771" max="771" width="0" style="1" hidden="1" customWidth="1"/>
    <col min="772" max="772" width="8.85546875" style="1" customWidth="1"/>
    <col min="773" max="773" width="8.7109375" style="1" customWidth="1"/>
    <col min="774" max="774" width="11.28515625" style="1" customWidth="1"/>
    <col min="775" max="775" width="9.42578125" style="1" customWidth="1"/>
    <col min="776" max="776" width="0" style="1" hidden="1" customWidth="1"/>
    <col min="777" max="777" width="11" style="1" customWidth="1"/>
    <col min="778" max="778" width="11.28515625" style="1" customWidth="1"/>
    <col min="779" max="779" width="10.28515625" style="1" customWidth="1"/>
    <col min="780" max="780" width="10.85546875" style="1" customWidth="1"/>
    <col min="781" max="781" width="10.28515625" style="1" customWidth="1"/>
    <col min="782" max="782" width="10.7109375" style="1" customWidth="1"/>
    <col min="783" max="783" width="9.7109375" style="1" customWidth="1"/>
    <col min="784" max="784" width="11.140625" style="1" customWidth="1"/>
    <col min="785" max="785" width="15.42578125" style="1" customWidth="1"/>
    <col min="786" max="1024" width="9.140625" style="1"/>
    <col min="1025" max="1025" width="31.140625" style="1" customWidth="1"/>
    <col min="1026" max="1026" width="9.5703125" style="1" customWidth="1"/>
    <col min="1027" max="1027" width="0" style="1" hidden="1" customWidth="1"/>
    <col min="1028" max="1028" width="8.85546875" style="1" customWidth="1"/>
    <col min="1029" max="1029" width="8.7109375" style="1" customWidth="1"/>
    <col min="1030" max="1030" width="11.28515625" style="1" customWidth="1"/>
    <col min="1031" max="1031" width="9.42578125" style="1" customWidth="1"/>
    <col min="1032" max="1032" width="0" style="1" hidden="1" customWidth="1"/>
    <col min="1033" max="1033" width="11" style="1" customWidth="1"/>
    <col min="1034" max="1034" width="11.28515625" style="1" customWidth="1"/>
    <col min="1035" max="1035" width="10.28515625" style="1" customWidth="1"/>
    <col min="1036" max="1036" width="10.85546875" style="1" customWidth="1"/>
    <col min="1037" max="1037" width="10.28515625" style="1" customWidth="1"/>
    <col min="1038" max="1038" width="10.7109375" style="1" customWidth="1"/>
    <col min="1039" max="1039" width="9.7109375" style="1" customWidth="1"/>
    <col min="1040" max="1040" width="11.140625" style="1" customWidth="1"/>
    <col min="1041" max="1041" width="15.42578125" style="1" customWidth="1"/>
    <col min="1042" max="1280" width="9.140625" style="1"/>
    <col min="1281" max="1281" width="31.140625" style="1" customWidth="1"/>
    <col min="1282" max="1282" width="9.5703125" style="1" customWidth="1"/>
    <col min="1283" max="1283" width="0" style="1" hidden="1" customWidth="1"/>
    <col min="1284" max="1284" width="8.85546875" style="1" customWidth="1"/>
    <col min="1285" max="1285" width="8.7109375" style="1" customWidth="1"/>
    <col min="1286" max="1286" width="11.28515625" style="1" customWidth="1"/>
    <col min="1287" max="1287" width="9.42578125" style="1" customWidth="1"/>
    <col min="1288" max="1288" width="0" style="1" hidden="1" customWidth="1"/>
    <col min="1289" max="1289" width="11" style="1" customWidth="1"/>
    <col min="1290" max="1290" width="11.28515625" style="1" customWidth="1"/>
    <col min="1291" max="1291" width="10.28515625" style="1" customWidth="1"/>
    <col min="1292" max="1292" width="10.85546875" style="1" customWidth="1"/>
    <col min="1293" max="1293" width="10.28515625" style="1" customWidth="1"/>
    <col min="1294" max="1294" width="10.7109375" style="1" customWidth="1"/>
    <col min="1295" max="1295" width="9.7109375" style="1" customWidth="1"/>
    <col min="1296" max="1296" width="11.140625" style="1" customWidth="1"/>
    <col min="1297" max="1297" width="15.42578125" style="1" customWidth="1"/>
    <col min="1298" max="1536" width="9.140625" style="1"/>
    <col min="1537" max="1537" width="31.140625" style="1" customWidth="1"/>
    <col min="1538" max="1538" width="9.5703125" style="1" customWidth="1"/>
    <col min="1539" max="1539" width="0" style="1" hidden="1" customWidth="1"/>
    <col min="1540" max="1540" width="8.85546875" style="1" customWidth="1"/>
    <col min="1541" max="1541" width="8.7109375" style="1" customWidth="1"/>
    <col min="1542" max="1542" width="11.28515625" style="1" customWidth="1"/>
    <col min="1543" max="1543" width="9.42578125" style="1" customWidth="1"/>
    <col min="1544" max="1544" width="0" style="1" hidden="1" customWidth="1"/>
    <col min="1545" max="1545" width="11" style="1" customWidth="1"/>
    <col min="1546" max="1546" width="11.28515625" style="1" customWidth="1"/>
    <col min="1547" max="1547" width="10.28515625" style="1" customWidth="1"/>
    <col min="1548" max="1548" width="10.85546875" style="1" customWidth="1"/>
    <col min="1549" max="1549" width="10.28515625" style="1" customWidth="1"/>
    <col min="1550" max="1550" width="10.7109375" style="1" customWidth="1"/>
    <col min="1551" max="1551" width="9.7109375" style="1" customWidth="1"/>
    <col min="1552" max="1552" width="11.140625" style="1" customWidth="1"/>
    <col min="1553" max="1553" width="15.42578125" style="1" customWidth="1"/>
    <col min="1554" max="1792" width="9.140625" style="1"/>
    <col min="1793" max="1793" width="31.140625" style="1" customWidth="1"/>
    <col min="1794" max="1794" width="9.5703125" style="1" customWidth="1"/>
    <col min="1795" max="1795" width="0" style="1" hidden="1" customWidth="1"/>
    <col min="1796" max="1796" width="8.85546875" style="1" customWidth="1"/>
    <col min="1797" max="1797" width="8.7109375" style="1" customWidth="1"/>
    <col min="1798" max="1798" width="11.28515625" style="1" customWidth="1"/>
    <col min="1799" max="1799" width="9.42578125" style="1" customWidth="1"/>
    <col min="1800" max="1800" width="0" style="1" hidden="1" customWidth="1"/>
    <col min="1801" max="1801" width="11" style="1" customWidth="1"/>
    <col min="1802" max="1802" width="11.28515625" style="1" customWidth="1"/>
    <col min="1803" max="1803" width="10.28515625" style="1" customWidth="1"/>
    <col min="1804" max="1804" width="10.85546875" style="1" customWidth="1"/>
    <col min="1805" max="1805" width="10.28515625" style="1" customWidth="1"/>
    <col min="1806" max="1806" width="10.7109375" style="1" customWidth="1"/>
    <col min="1807" max="1807" width="9.7109375" style="1" customWidth="1"/>
    <col min="1808" max="1808" width="11.140625" style="1" customWidth="1"/>
    <col min="1809" max="1809" width="15.42578125" style="1" customWidth="1"/>
    <col min="1810" max="2048" width="9.140625" style="1"/>
    <col min="2049" max="2049" width="31.140625" style="1" customWidth="1"/>
    <col min="2050" max="2050" width="9.5703125" style="1" customWidth="1"/>
    <col min="2051" max="2051" width="0" style="1" hidden="1" customWidth="1"/>
    <col min="2052" max="2052" width="8.85546875" style="1" customWidth="1"/>
    <col min="2053" max="2053" width="8.7109375" style="1" customWidth="1"/>
    <col min="2054" max="2054" width="11.28515625" style="1" customWidth="1"/>
    <col min="2055" max="2055" width="9.42578125" style="1" customWidth="1"/>
    <col min="2056" max="2056" width="0" style="1" hidden="1" customWidth="1"/>
    <col min="2057" max="2057" width="11" style="1" customWidth="1"/>
    <col min="2058" max="2058" width="11.28515625" style="1" customWidth="1"/>
    <col min="2059" max="2059" width="10.28515625" style="1" customWidth="1"/>
    <col min="2060" max="2060" width="10.85546875" style="1" customWidth="1"/>
    <col min="2061" max="2061" width="10.28515625" style="1" customWidth="1"/>
    <col min="2062" max="2062" width="10.7109375" style="1" customWidth="1"/>
    <col min="2063" max="2063" width="9.7109375" style="1" customWidth="1"/>
    <col min="2064" max="2064" width="11.140625" style="1" customWidth="1"/>
    <col min="2065" max="2065" width="15.42578125" style="1" customWidth="1"/>
    <col min="2066" max="2304" width="9.140625" style="1"/>
    <col min="2305" max="2305" width="31.140625" style="1" customWidth="1"/>
    <col min="2306" max="2306" width="9.5703125" style="1" customWidth="1"/>
    <col min="2307" max="2307" width="0" style="1" hidden="1" customWidth="1"/>
    <col min="2308" max="2308" width="8.85546875" style="1" customWidth="1"/>
    <col min="2309" max="2309" width="8.7109375" style="1" customWidth="1"/>
    <col min="2310" max="2310" width="11.28515625" style="1" customWidth="1"/>
    <col min="2311" max="2311" width="9.42578125" style="1" customWidth="1"/>
    <col min="2312" max="2312" width="0" style="1" hidden="1" customWidth="1"/>
    <col min="2313" max="2313" width="11" style="1" customWidth="1"/>
    <col min="2314" max="2314" width="11.28515625" style="1" customWidth="1"/>
    <col min="2315" max="2315" width="10.28515625" style="1" customWidth="1"/>
    <col min="2316" max="2316" width="10.85546875" style="1" customWidth="1"/>
    <col min="2317" max="2317" width="10.28515625" style="1" customWidth="1"/>
    <col min="2318" max="2318" width="10.7109375" style="1" customWidth="1"/>
    <col min="2319" max="2319" width="9.7109375" style="1" customWidth="1"/>
    <col min="2320" max="2320" width="11.140625" style="1" customWidth="1"/>
    <col min="2321" max="2321" width="15.42578125" style="1" customWidth="1"/>
    <col min="2322" max="2560" width="9.140625" style="1"/>
    <col min="2561" max="2561" width="31.140625" style="1" customWidth="1"/>
    <col min="2562" max="2562" width="9.5703125" style="1" customWidth="1"/>
    <col min="2563" max="2563" width="0" style="1" hidden="1" customWidth="1"/>
    <col min="2564" max="2564" width="8.85546875" style="1" customWidth="1"/>
    <col min="2565" max="2565" width="8.7109375" style="1" customWidth="1"/>
    <col min="2566" max="2566" width="11.28515625" style="1" customWidth="1"/>
    <col min="2567" max="2567" width="9.42578125" style="1" customWidth="1"/>
    <col min="2568" max="2568" width="0" style="1" hidden="1" customWidth="1"/>
    <col min="2569" max="2569" width="11" style="1" customWidth="1"/>
    <col min="2570" max="2570" width="11.28515625" style="1" customWidth="1"/>
    <col min="2571" max="2571" width="10.28515625" style="1" customWidth="1"/>
    <col min="2572" max="2572" width="10.85546875" style="1" customWidth="1"/>
    <col min="2573" max="2573" width="10.28515625" style="1" customWidth="1"/>
    <col min="2574" max="2574" width="10.7109375" style="1" customWidth="1"/>
    <col min="2575" max="2575" width="9.7109375" style="1" customWidth="1"/>
    <col min="2576" max="2576" width="11.140625" style="1" customWidth="1"/>
    <col min="2577" max="2577" width="15.42578125" style="1" customWidth="1"/>
    <col min="2578" max="2816" width="9.140625" style="1"/>
    <col min="2817" max="2817" width="31.140625" style="1" customWidth="1"/>
    <col min="2818" max="2818" width="9.5703125" style="1" customWidth="1"/>
    <col min="2819" max="2819" width="0" style="1" hidden="1" customWidth="1"/>
    <col min="2820" max="2820" width="8.85546875" style="1" customWidth="1"/>
    <col min="2821" max="2821" width="8.7109375" style="1" customWidth="1"/>
    <col min="2822" max="2822" width="11.28515625" style="1" customWidth="1"/>
    <col min="2823" max="2823" width="9.42578125" style="1" customWidth="1"/>
    <col min="2824" max="2824" width="0" style="1" hidden="1" customWidth="1"/>
    <col min="2825" max="2825" width="11" style="1" customWidth="1"/>
    <col min="2826" max="2826" width="11.28515625" style="1" customWidth="1"/>
    <col min="2827" max="2827" width="10.28515625" style="1" customWidth="1"/>
    <col min="2828" max="2828" width="10.85546875" style="1" customWidth="1"/>
    <col min="2829" max="2829" width="10.28515625" style="1" customWidth="1"/>
    <col min="2830" max="2830" width="10.7109375" style="1" customWidth="1"/>
    <col min="2831" max="2831" width="9.7109375" style="1" customWidth="1"/>
    <col min="2832" max="2832" width="11.140625" style="1" customWidth="1"/>
    <col min="2833" max="2833" width="15.42578125" style="1" customWidth="1"/>
    <col min="2834" max="3072" width="9.140625" style="1"/>
    <col min="3073" max="3073" width="31.140625" style="1" customWidth="1"/>
    <col min="3074" max="3074" width="9.5703125" style="1" customWidth="1"/>
    <col min="3075" max="3075" width="0" style="1" hidden="1" customWidth="1"/>
    <col min="3076" max="3076" width="8.85546875" style="1" customWidth="1"/>
    <col min="3077" max="3077" width="8.7109375" style="1" customWidth="1"/>
    <col min="3078" max="3078" width="11.28515625" style="1" customWidth="1"/>
    <col min="3079" max="3079" width="9.42578125" style="1" customWidth="1"/>
    <col min="3080" max="3080" width="0" style="1" hidden="1" customWidth="1"/>
    <col min="3081" max="3081" width="11" style="1" customWidth="1"/>
    <col min="3082" max="3082" width="11.28515625" style="1" customWidth="1"/>
    <col min="3083" max="3083" width="10.28515625" style="1" customWidth="1"/>
    <col min="3084" max="3084" width="10.85546875" style="1" customWidth="1"/>
    <col min="3085" max="3085" width="10.28515625" style="1" customWidth="1"/>
    <col min="3086" max="3086" width="10.7109375" style="1" customWidth="1"/>
    <col min="3087" max="3087" width="9.7109375" style="1" customWidth="1"/>
    <col min="3088" max="3088" width="11.140625" style="1" customWidth="1"/>
    <col min="3089" max="3089" width="15.42578125" style="1" customWidth="1"/>
    <col min="3090" max="3328" width="9.140625" style="1"/>
    <col min="3329" max="3329" width="31.140625" style="1" customWidth="1"/>
    <col min="3330" max="3330" width="9.5703125" style="1" customWidth="1"/>
    <col min="3331" max="3331" width="0" style="1" hidden="1" customWidth="1"/>
    <col min="3332" max="3332" width="8.85546875" style="1" customWidth="1"/>
    <col min="3333" max="3333" width="8.7109375" style="1" customWidth="1"/>
    <col min="3334" max="3334" width="11.28515625" style="1" customWidth="1"/>
    <col min="3335" max="3335" width="9.42578125" style="1" customWidth="1"/>
    <col min="3336" max="3336" width="0" style="1" hidden="1" customWidth="1"/>
    <col min="3337" max="3337" width="11" style="1" customWidth="1"/>
    <col min="3338" max="3338" width="11.28515625" style="1" customWidth="1"/>
    <col min="3339" max="3339" width="10.28515625" style="1" customWidth="1"/>
    <col min="3340" max="3340" width="10.85546875" style="1" customWidth="1"/>
    <col min="3341" max="3341" width="10.28515625" style="1" customWidth="1"/>
    <col min="3342" max="3342" width="10.7109375" style="1" customWidth="1"/>
    <col min="3343" max="3343" width="9.7109375" style="1" customWidth="1"/>
    <col min="3344" max="3344" width="11.140625" style="1" customWidth="1"/>
    <col min="3345" max="3345" width="15.42578125" style="1" customWidth="1"/>
    <col min="3346" max="3584" width="9.140625" style="1"/>
    <col min="3585" max="3585" width="31.140625" style="1" customWidth="1"/>
    <col min="3586" max="3586" width="9.5703125" style="1" customWidth="1"/>
    <col min="3587" max="3587" width="0" style="1" hidden="1" customWidth="1"/>
    <col min="3588" max="3588" width="8.85546875" style="1" customWidth="1"/>
    <col min="3589" max="3589" width="8.7109375" style="1" customWidth="1"/>
    <col min="3590" max="3590" width="11.28515625" style="1" customWidth="1"/>
    <col min="3591" max="3591" width="9.42578125" style="1" customWidth="1"/>
    <col min="3592" max="3592" width="0" style="1" hidden="1" customWidth="1"/>
    <col min="3593" max="3593" width="11" style="1" customWidth="1"/>
    <col min="3594" max="3594" width="11.28515625" style="1" customWidth="1"/>
    <col min="3595" max="3595" width="10.28515625" style="1" customWidth="1"/>
    <col min="3596" max="3596" width="10.85546875" style="1" customWidth="1"/>
    <col min="3597" max="3597" width="10.28515625" style="1" customWidth="1"/>
    <col min="3598" max="3598" width="10.7109375" style="1" customWidth="1"/>
    <col min="3599" max="3599" width="9.7109375" style="1" customWidth="1"/>
    <col min="3600" max="3600" width="11.140625" style="1" customWidth="1"/>
    <col min="3601" max="3601" width="15.42578125" style="1" customWidth="1"/>
    <col min="3602" max="3840" width="9.140625" style="1"/>
    <col min="3841" max="3841" width="31.140625" style="1" customWidth="1"/>
    <col min="3842" max="3842" width="9.5703125" style="1" customWidth="1"/>
    <col min="3843" max="3843" width="0" style="1" hidden="1" customWidth="1"/>
    <col min="3844" max="3844" width="8.85546875" style="1" customWidth="1"/>
    <col min="3845" max="3845" width="8.7109375" style="1" customWidth="1"/>
    <col min="3846" max="3846" width="11.28515625" style="1" customWidth="1"/>
    <col min="3847" max="3847" width="9.42578125" style="1" customWidth="1"/>
    <col min="3848" max="3848" width="0" style="1" hidden="1" customWidth="1"/>
    <col min="3849" max="3849" width="11" style="1" customWidth="1"/>
    <col min="3850" max="3850" width="11.28515625" style="1" customWidth="1"/>
    <col min="3851" max="3851" width="10.28515625" style="1" customWidth="1"/>
    <col min="3852" max="3852" width="10.85546875" style="1" customWidth="1"/>
    <col min="3853" max="3853" width="10.28515625" style="1" customWidth="1"/>
    <col min="3854" max="3854" width="10.7109375" style="1" customWidth="1"/>
    <col min="3855" max="3855" width="9.7109375" style="1" customWidth="1"/>
    <col min="3856" max="3856" width="11.140625" style="1" customWidth="1"/>
    <col min="3857" max="3857" width="15.42578125" style="1" customWidth="1"/>
    <col min="3858" max="4096" width="9.140625" style="1"/>
    <col min="4097" max="4097" width="31.140625" style="1" customWidth="1"/>
    <col min="4098" max="4098" width="9.5703125" style="1" customWidth="1"/>
    <col min="4099" max="4099" width="0" style="1" hidden="1" customWidth="1"/>
    <col min="4100" max="4100" width="8.85546875" style="1" customWidth="1"/>
    <col min="4101" max="4101" width="8.7109375" style="1" customWidth="1"/>
    <col min="4102" max="4102" width="11.28515625" style="1" customWidth="1"/>
    <col min="4103" max="4103" width="9.42578125" style="1" customWidth="1"/>
    <col min="4104" max="4104" width="0" style="1" hidden="1" customWidth="1"/>
    <col min="4105" max="4105" width="11" style="1" customWidth="1"/>
    <col min="4106" max="4106" width="11.28515625" style="1" customWidth="1"/>
    <col min="4107" max="4107" width="10.28515625" style="1" customWidth="1"/>
    <col min="4108" max="4108" width="10.85546875" style="1" customWidth="1"/>
    <col min="4109" max="4109" width="10.28515625" style="1" customWidth="1"/>
    <col min="4110" max="4110" width="10.7109375" style="1" customWidth="1"/>
    <col min="4111" max="4111" width="9.7109375" style="1" customWidth="1"/>
    <col min="4112" max="4112" width="11.140625" style="1" customWidth="1"/>
    <col min="4113" max="4113" width="15.42578125" style="1" customWidth="1"/>
    <col min="4114" max="4352" width="9.140625" style="1"/>
    <col min="4353" max="4353" width="31.140625" style="1" customWidth="1"/>
    <col min="4354" max="4354" width="9.5703125" style="1" customWidth="1"/>
    <col min="4355" max="4355" width="0" style="1" hidden="1" customWidth="1"/>
    <col min="4356" max="4356" width="8.85546875" style="1" customWidth="1"/>
    <col min="4357" max="4357" width="8.7109375" style="1" customWidth="1"/>
    <col min="4358" max="4358" width="11.28515625" style="1" customWidth="1"/>
    <col min="4359" max="4359" width="9.42578125" style="1" customWidth="1"/>
    <col min="4360" max="4360" width="0" style="1" hidden="1" customWidth="1"/>
    <col min="4361" max="4361" width="11" style="1" customWidth="1"/>
    <col min="4362" max="4362" width="11.28515625" style="1" customWidth="1"/>
    <col min="4363" max="4363" width="10.28515625" style="1" customWidth="1"/>
    <col min="4364" max="4364" width="10.85546875" style="1" customWidth="1"/>
    <col min="4365" max="4365" width="10.28515625" style="1" customWidth="1"/>
    <col min="4366" max="4366" width="10.7109375" style="1" customWidth="1"/>
    <col min="4367" max="4367" width="9.7109375" style="1" customWidth="1"/>
    <col min="4368" max="4368" width="11.140625" style="1" customWidth="1"/>
    <col min="4369" max="4369" width="15.42578125" style="1" customWidth="1"/>
    <col min="4370" max="4608" width="9.140625" style="1"/>
    <col min="4609" max="4609" width="31.140625" style="1" customWidth="1"/>
    <col min="4610" max="4610" width="9.5703125" style="1" customWidth="1"/>
    <col min="4611" max="4611" width="0" style="1" hidden="1" customWidth="1"/>
    <col min="4612" max="4612" width="8.85546875" style="1" customWidth="1"/>
    <col min="4613" max="4613" width="8.7109375" style="1" customWidth="1"/>
    <col min="4614" max="4614" width="11.28515625" style="1" customWidth="1"/>
    <col min="4615" max="4615" width="9.42578125" style="1" customWidth="1"/>
    <col min="4616" max="4616" width="0" style="1" hidden="1" customWidth="1"/>
    <col min="4617" max="4617" width="11" style="1" customWidth="1"/>
    <col min="4618" max="4618" width="11.28515625" style="1" customWidth="1"/>
    <col min="4619" max="4619" width="10.28515625" style="1" customWidth="1"/>
    <col min="4620" max="4620" width="10.85546875" style="1" customWidth="1"/>
    <col min="4621" max="4621" width="10.28515625" style="1" customWidth="1"/>
    <col min="4622" max="4622" width="10.7109375" style="1" customWidth="1"/>
    <col min="4623" max="4623" width="9.7109375" style="1" customWidth="1"/>
    <col min="4624" max="4624" width="11.140625" style="1" customWidth="1"/>
    <col min="4625" max="4625" width="15.42578125" style="1" customWidth="1"/>
    <col min="4626" max="4864" width="9.140625" style="1"/>
    <col min="4865" max="4865" width="31.140625" style="1" customWidth="1"/>
    <col min="4866" max="4866" width="9.5703125" style="1" customWidth="1"/>
    <col min="4867" max="4867" width="0" style="1" hidden="1" customWidth="1"/>
    <col min="4868" max="4868" width="8.85546875" style="1" customWidth="1"/>
    <col min="4869" max="4869" width="8.7109375" style="1" customWidth="1"/>
    <col min="4870" max="4870" width="11.28515625" style="1" customWidth="1"/>
    <col min="4871" max="4871" width="9.42578125" style="1" customWidth="1"/>
    <col min="4872" max="4872" width="0" style="1" hidden="1" customWidth="1"/>
    <col min="4873" max="4873" width="11" style="1" customWidth="1"/>
    <col min="4874" max="4874" width="11.28515625" style="1" customWidth="1"/>
    <col min="4875" max="4875" width="10.28515625" style="1" customWidth="1"/>
    <col min="4876" max="4876" width="10.85546875" style="1" customWidth="1"/>
    <col min="4877" max="4877" width="10.28515625" style="1" customWidth="1"/>
    <col min="4878" max="4878" width="10.7109375" style="1" customWidth="1"/>
    <col min="4879" max="4879" width="9.7109375" style="1" customWidth="1"/>
    <col min="4880" max="4880" width="11.140625" style="1" customWidth="1"/>
    <col min="4881" max="4881" width="15.42578125" style="1" customWidth="1"/>
    <col min="4882" max="5120" width="9.140625" style="1"/>
    <col min="5121" max="5121" width="31.140625" style="1" customWidth="1"/>
    <col min="5122" max="5122" width="9.5703125" style="1" customWidth="1"/>
    <col min="5123" max="5123" width="0" style="1" hidden="1" customWidth="1"/>
    <col min="5124" max="5124" width="8.85546875" style="1" customWidth="1"/>
    <col min="5125" max="5125" width="8.7109375" style="1" customWidth="1"/>
    <col min="5126" max="5126" width="11.28515625" style="1" customWidth="1"/>
    <col min="5127" max="5127" width="9.42578125" style="1" customWidth="1"/>
    <col min="5128" max="5128" width="0" style="1" hidden="1" customWidth="1"/>
    <col min="5129" max="5129" width="11" style="1" customWidth="1"/>
    <col min="5130" max="5130" width="11.28515625" style="1" customWidth="1"/>
    <col min="5131" max="5131" width="10.28515625" style="1" customWidth="1"/>
    <col min="5132" max="5132" width="10.85546875" style="1" customWidth="1"/>
    <col min="5133" max="5133" width="10.28515625" style="1" customWidth="1"/>
    <col min="5134" max="5134" width="10.7109375" style="1" customWidth="1"/>
    <col min="5135" max="5135" width="9.7109375" style="1" customWidth="1"/>
    <col min="5136" max="5136" width="11.140625" style="1" customWidth="1"/>
    <col min="5137" max="5137" width="15.42578125" style="1" customWidth="1"/>
    <col min="5138" max="5376" width="9.140625" style="1"/>
    <col min="5377" max="5377" width="31.140625" style="1" customWidth="1"/>
    <col min="5378" max="5378" width="9.5703125" style="1" customWidth="1"/>
    <col min="5379" max="5379" width="0" style="1" hidden="1" customWidth="1"/>
    <col min="5380" max="5380" width="8.85546875" style="1" customWidth="1"/>
    <col min="5381" max="5381" width="8.7109375" style="1" customWidth="1"/>
    <col min="5382" max="5382" width="11.28515625" style="1" customWidth="1"/>
    <col min="5383" max="5383" width="9.42578125" style="1" customWidth="1"/>
    <col min="5384" max="5384" width="0" style="1" hidden="1" customWidth="1"/>
    <col min="5385" max="5385" width="11" style="1" customWidth="1"/>
    <col min="5386" max="5386" width="11.28515625" style="1" customWidth="1"/>
    <col min="5387" max="5387" width="10.28515625" style="1" customWidth="1"/>
    <col min="5388" max="5388" width="10.85546875" style="1" customWidth="1"/>
    <col min="5389" max="5389" width="10.28515625" style="1" customWidth="1"/>
    <col min="5390" max="5390" width="10.7109375" style="1" customWidth="1"/>
    <col min="5391" max="5391" width="9.7109375" style="1" customWidth="1"/>
    <col min="5392" max="5392" width="11.140625" style="1" customWidth="1"/>
    <col min="5393" max="5393" width="15.42578125" style="1" customWidth="1"/>
    <col min="5394" max="5632" width="9.140625" style="1"/>
    <col min="5633" max="5633" width="31.140625" style="1" customWidth="1"/>
    <col min="5634" max="5634" width="9.5703125" style="1" customWidth="1"/>
    <col min="5635" max="5635" width="0" style="1" hidden="1" customWidth="1"/>
    <col min="5636" max="5636" width="8.85546875" style="1" customWidth="1"/>
    <col min="5637" max="5637" width="8.7109375" style="1" customWidth="1"/>
    <col min="5638" max="5638" width="11.28515625" style="1" customWidth="1"/>
    <col min="5639" max="5639" width="9.42578125" style="1" customWidth="1"/>
    <col min="5640" max="5640" width="0" style="1" hidden="1" customWidth="1"/>
    <col min="5641" max="5641" width="11" style="1" customWidth="1"/>
    <col min="5642" max="5642" width="11.28515625" style="1" customWidth="1"/>
    <col min="5643" max="5643" width="10.28515625" style="1" customWidth="1"/>
    <col min="5644" max="5644" width="10.85546875" style="1" customWidth="1"/>
    <col min="5645" max="5645" width="10.28515625" style="1" customWidth="1"/>
    <col min="5646" max="5646" width="10.7109375" style="1" customWidth="1"/>
    <col min="5647" max="5647" width="9.7109375" style="1" customWidth="1"/>
    <col min="5648" max="5648" width="11.140625" style="1" customWidth="1"/>
    <col min="5649" max="5649" width="15.42578125" style="1" customWidth="1"/>
    <col min="5650" max="5888" width="9.140625" style="1"/>
    <col min="5889" max="5889" width="31.140625" style="1" customWidth="1"/>
    <col min="5890" max="5890" width="9.5703125" style="1" customWidth="1"/>
    <col min="5891" max="5891" width="0" style="1" hidden="1" customWidth="1"/>
    <col min="5892" max="5892" width="8.85546875" style="1" customWidth="1"/>
    <col min="5893" max="5893" width="8.7109375" style="1" customWidth="1"/>
    <col min="5894" max="5894" width="11.28515625" style="1" customWidth="1"/>
    <col min="5895" max="5895" width="9.42578125" style="1" customWidth="1"/>
    <col min="5896" max="5896" width="0" style="1" hidden="1" customWidth="1"/>
    <col min="5897" max="5897" width="11" style="1" customWidth="1"/>
    <col min="5898" max="5898" width="11.28515625" style="1" customWidth="1"/>
    <col min="5899" max="5899" width="10.28515625" style="1" customWidth="1"/>
    <col min="5900" max="5900" width="10.85546875" style="1" customWidth="1"/>
    <col min="5901" max="5901" width="10.28515625" style="1" customWidth="1"/>
    <col min="5902" max="5902" width="10.7109375" style="1" customWidth="1"/>
    <col min="5903" max="5903" width="9.7109375" style="1" customWidth="1"/>
    <col min="5904" max="5904" width="11.140625" style="1" customWidth="1"/>
    <col min="5905" max="5905" width="15.42578125" style="1" customWidth="1"/>
    <col min="5906" max="6144" width="9.140625" style="1"/>
    <col min="6145" max="6145" width="31.140625" style="1" customWidth="1"/>
    <col min="6146" max="6146" width="9.5703125" style="1" customWidth="1"/>
    <col min="6147" max="6147" width="0" style="1" hidden="1" customWidth="1"/>
    <col min="6148" max="6148" width="8.85546875" style="1" customWidth="1"/>
    <col min="6149" max="6149" width="8.7109375" style="1" customWidth="1"/>
    <col min="6150" max="6150" width="11.28515625" style="1" customWidth="1"/>
    <col min="6151" max="6151" width="9.42578125" style="1" customWidth="1"/>
    <col min="6152" max="6152" width="0" style="1" hidden="1" customWidth="1"/>
    <col min="6153" max="6153" width="11" style="1" customWidth="1"/>
    <col min="6154" max="6154" width="11.28515625" style="1" customWidth="1"/>
    <col min="6155" max="6155" width="10.28515625" style="1" customWidth="1"/>
    <col min="6156" max="6156" width="10.85546875" style="1" customWidth="1"/>
    <col min="6157" max="6157" width="10.28515625" style="1" customWidth="1"/>
    <col min="6158" max="6158" width="10.7109375" style="1" customWidth="1"/>
    <col min="6159" max="6159" width="9.7109375" style="1" customWidth="1"/>
    <col min="6160" max="6160" width="11.140625" style="1" customWidth="1"/>
    <col min="6161" max="6161" width="15.42578125" style="1" customWidth="1"/>
    <col min="6162" max="6400" width="9.140625" style="1"/>
    <col min="6401" max="6401" width="31.140625" style="1" customWidth="1"/>
    <col min="6402" max="6402" width="9.5703125" style="1" customWidth="1"/>
    <col min="6403" max="6403" width="0" style="1" hidden="1" customWidth="1"/>
    <col min="6404" max="6404" width="8.85546875" style="1" customWidth="1"/>
    <col min="6405" max="6405" width="8.7109375" style="1" customWidth="1"/>
    <col min="6406" max="6406" width="11.28515625" style="1" customWidth="1"/>
    <col min="6407" max="6407" width="9.42578125" style="1" customWidth="1"/>
    <col min="6408" max="6408" width="0" style="1" hidden="1" customWidth="1"/>
    <col min="6409" max="6409" width="11" style="1" customWidth="1"/>
    <col min="6410" max="6410" width="11.28515625" style="1" customWidth="1"/>
    <col min="6411" max="6411" width="10.28515625" style="1" customWidth="1"/>
    <col min="6412" max="6412" width="10.85546875" style="1" customWidth="1"/>
    <col min="6413" max="6413" width="10.28515625" style="1" customWidth="1"/>
    <col min="6414" max="6414" width="10.7109375" style="1" customWidth="1"/>
    <col min="6415" max="6415" width="9.7109375" style="1" customWidth="1"/>
    <col min="6416" max="6416" width="11.140625" style="1" customWidth="1"/>
    <col min="6417" max="6417" width="15.42578125" style="1" customWidth="1"/>
    <col min="6418" max="6656" width="9.140625" style="1"/>
    <col min="6657" max="6657" width="31.140625" style="1" customWidth="1"/>
    <col min="6658" max="6658" width="9.5703125" style="1" customWidth="1"/>
    <col min="6659" max="6659" width="0" style="1" hidden="1" customWidth="1"/>
    <col min="6660" max="6660" width="8.85546875" style="1" customWidth="1"/>
    <col min="6661" max="6661" width="8.7109375" style="1" customWidth="1"/>
    <col min="6662" max="6662" width="11.28515625" style="1" customWidth="1"/>
    <col min="6663" max="6663" width="9.42578125" style="1" customWidth="1"/>
    <col min="6664" max="6664" width="0" style="1" hidden="1" customWidth="1"/>
    <col min="6665" max="6665" width="11" style="1" customWidth="1"/>
    <col min="6666" max="6666" width="11.28515625" style="1" customWidth="1"/>
    <col min="6667" max="6667" width="10.28515625" style="1" customWidth="1"/>
    <col min="6668" max="6668" width="10.85546875" style="1" customWidth="1"/>
    <col min="6669" max="6669" width="10.28515625" style="1" customWidth="1"/>
    <col min="6670" max="6670" width="10.7109375" style="1" customWidth="1"/>
    <col min="6671" max="6671" width="9.7109375" style="1" customWidth="1"/>
    <col min="6672" max="6672" width="11.140625" style="1" customWidth="1"/>
    <col min="6673" max="6673" width="15.42578125" style="1" customWidth="1"/>
    <col min="6674" max="6912" width="9.140625" style="1"/>
    <col min="6913" max="6913" width="31.140625" style="1" customWidth="1"/>
    <col min="6914" max="6914" width="9.5703125" style="1" customWidth="1"/>
    <col min="6915" max="6915" width="0" style="1" hidden="1" customWidth="1"/>
    <col min="6916" max="6916" width="8.85546875" style="1" customWidth="1"/>
    <col min="6917" max="6917" width="8.7109375" style="1" customWidth="1"/>
    <col min="6918" max="6918" width="11.28515625" style="1" customWidth="1"/>
    <col min="6919" max="6919" width="9.42578125" style="1" customWidth="1"/>
    <col min="6920" max="6920" width="0" style="1" hidden="1" customWidth="1"/>
    <col min="6921" max="6921" width="11" style="1" customWidth="1"/>
    <col min="6922" max="6922" width="11.28515625" style="1" customWidth="1"/>
    <col min="6923" max="6923" width="10.28515625" style="1" customWidth="1"/>
    <col min="6924" max="6924" width="10.85546875" style="1" customWidth="1"/>
    <col min="6925" max="6925" width="10.28515625" style="1" customWidth="1"/>
    <col min="6926" max="6926" width="10.7109375" style="1" customWidth="1"/>
    <col min="6927" max="6927" width="9.7109375" style="1" customWidth="1"/>
    <col min="6928" max="6928" width="11.140625" style="1" customWidth="1"/>
    <col min="6929" max="6929" width="15.42578125" style="1" customWidth="1"/>
    <col min="6930" max="7168" width="9.140625" style="1"/>
    <col min="7169" max="7169" width="31.140625" style="1" customWidth="1"/>
    <col min="7170" max="7170" width="9.5703125" style="1" customWidth="1"/>
    <col min="7171" max="7171" width="0" style="1" hidden="1" customWidth="1"/>
    <col min="7172" max="7172" width="8.85546875" style="1" customWidth="1"/>
    <col min="7173" max="7173" width="8.7109375" style="1" customWidth="1"/>
    <col min="7174" max="7174" width="11.28515625" style="1" customWidth="1"/>
    <col min="7175" max="7175" width="9.42578125" style="1" customWidth="1"/>
    <col min="7176" max="7176" width="0" style="1" hidden="1" customWidth="1"/>
    <col min="7177" max="7177" width="11" style="1" customWidth="1"/>
    <col min="7178" max="7178" width="11.28515625" style="1" customWidth="1"/>
    <col min="7179" max="7179" width="10.28515625" style="1" customWidth="1"/>
    <col min="7180" max="7180" width="10.85546875" style="1" customWidth="1"/>
    <col min="7181" max="7181" width="10.28515625" style="1" customWidth="1"/>
    <col min="7182" max="7182" width="10.7109375" style="1" customWidth="1"/>
    <col min="7183" max="7183" width="9.7109375" style="1" customWidth="1"/>
    <col min="7184" max="7184" width="11.140625" style="1" customWidth="1"/>
    <col min="7185" max="7185" width="15.42578125" style="1" customWidth="1"/>
    <col min="7186" max="7424" width="9.140625" style="1"/>
    <col min="7425" max="7425" width="31.140625" style="1" customWidth="1"/>
    <col min="7426" max="7426" width="9.5703125" style="1" customWidth="1"/>
    <col min="7427" max="7427" width="0" style="1" hidden="1" customWidth="1"/>
    <col min="7428" max="7428" width="8.85546875" style="1" customWidth="1"/>
    <col min="7429" max="7429" width="8.7109375" style="1" customWidth="1"/>
    <col min="7430" max="7430" width="11.28515625" style="1" customWidth="1"/>
    <col min="7431" max="7431" width="9.42578125" style="1" customWidth="1"/>
    <col min="7432" max="7432" width="0" style="1" hidden="1" customWidth="1"/>
    <col min="7433" max="7433" width="11" style="1" customWidth="1"/>
    <col min="7434" max="7434" width="11.28515625" style="1" customWidth="1"/>
    <col min="7435" max="7435" width="10.28515625" style="1" customWidth="1"/>
    <col min="7436" max="7436" width="10.85546875" style="1" customWidth="1"/>
    <col min="7437" max="7437" width="10.28515625" style="1" customWidth="1"/>
    <col min="7438" max="7438" width="10.7109375" style="1" customWidth="1"/>
    <col min="7439" max="7439" width="9.7109375" style="1" customWidth="1"/>
    <col min="7440" max="7440" width="11.140625" style="1" customWidth="1"/>
    <col min="7441" max="7441" width="15.42578125" style="1" customWidth="1"/>
    <col min="7442" max="7680" width="9.140625" style="1"/>
    <col min="7681" max="7681" width="31.140625" style="1" customWidth="1"/>
    <col min="7682" max="7682" width="9.5703125" style="1" customWidth="1"/>
    <col min="7683" max="7683" width="0" style="1" hidden="1" customWidth="1"/>
    <col min="7684" max="7684" width="8.85546875" style="1" customWidth="1"/>
    <col min="7685" max="7685" width="8.7109375" style="1" customWidth="1"/>
    <col min="7686" max="7686" width="11.28515625" style="1" customWidth="1"/>
    <col min="7687" max="7687" width="9.42578125" style="1" customWidth="1"/>
    <col min="7688" max="7688" width="0" style="1" hidden="1" customWidth="1"/>
    <col min="7689" max="7689" width="11" style="1" customWidth="1"/>
    <col min="7690" max="7690" width="11.28515625" style="1" customWidth="1"/>
    <col min="7691" max="7691" width="10.28515625" style="1" customWidth="1"/>
    <col min="7692" max="7692" width="10.85546875" style="1" customWidth="1"/>
    <col min="7693" max="7693" width="10.28515625" style="1" customWidth="1"/>
    <col min="7694" max="7694" width="10.7109375" style="1" customWidth="1"/>
    <col min="7695" max="7695" width="9.7109375" style="1" customWidth="1"/>
    <col min="7696" max="7696" width="11.140625" style="1" customWidth="1"/>
    <col min="7697" max="7697" width="15.42578125" style="1" customWidth="1"/>
    <col min="7698" max="7936" width="9.140625" style="1"/>
    <col min="7937" max="7937" width="31.140625" style="1" customWidth="1"/>
    <col min="7938" max="7938" width="9.5703125" style="1" customWidth="1"/>
    <col min="7939" max="7939" width="0" style="1" hidden="1" customWidth="1"/>
    <col min="7940" max="7940" width="8.85546875" style="1" customWidth="1"/>
    <col min="7941" max="7941" width="8.7109375" style="1" customWidth="1"/>
    <col min="7942" max="7942" width="11.28515625" style="1" customWidth="1"/>
    <col min="7943" max="7943" width="9.42578125" style="1" customWidth="1"/>
    <col min="7944" max="7944" width="0" style="1" hidden="1" customWidth="1"/>
    <col min="7945" max="7945" width="11" style="1" customWidth="1"/>
    <col min="7946" max="7946" width="11.28515625" style="1" customWidth="1"/>
    <col min="7947" max="7947" width="10.28515625" style="1" customWidth="1"/>
    <col min="7948" max="7948" width="10.85546875" style="1" customWidth="1"/>
    <col min="7949" max="7949" width="10.28515625" style="1" customWidth="1"/>
    <col min="7950" max="7950" width="10.7109375" style="1" customWidth="1"/>
    <col min="7951" max="7951" width="9.7109375" style="1" customWidth="1"/>
    <col min="7952" max="7952" width="11.140625" style="1" customWidth="1"/>
    <col min="7953" max="7953" width="15.42578125" style="1" customWidth="1"/>
    <col min="7954" max="8192" width="9.140625" style="1"/>
    <col min="8193" max="8193" width="31.140625" style="1" customWidth="1"/>
    <col min="8194" max="8194" width="9.5703125" style="1" customWidth="1"/>
    <col min="8195" max="8195" width="0" style="1" hidden="1" customWidth="1"/>
    <col min="8196" max="8196" width="8.85546875" style="1" customWidth="1"/>
    <col min="8197" max="8197" width="8.7109375" style="1" customWidth="1"/>
    <col min="8198" max="8198" width="11.28515625" style="1" customWidth="1"/>
    <col min="8199" max="8199" width="9.42578125" style="1" customWidth="1"/>
    <col min="8200" max="8200" width="0" style="1" hidden="1" customWidth="1"/>
    <col min="8201" max="8201" width="11" style="1" customWidth="1"/>
    <col min="8202" max="8202" width="11.28515625" style="1" customWidth="1"/>
    <col min="8203" max="8203" width="10.28515625" style="1" customWidth="1"/>
    <col min="8204" max="8204" width="10.85546875" style="1" customWidth="1"/>
    <col min="8205" max="8205" width="10.28515625" style="1" customWidth="1"/>
    <col min="8206" max="8206" width="10.7109375" style="1" customWidth="1"/>
    <col min="8207" max="8207" width="9.7109375" style="1" customWidth="1"/>
    <col min="8208" max="8208" width="11.140625" style="1" customWidth="1"/>
    <col min="8209" max="8209" width="15.42578125" style="1" customWidth="1"/>
    <col min="8210" max="8448" width="9.140625" style="1"/>
    <col min="8449" max="8449" width="31.140625" style="1" customWidth="1"/>
    <col min="8450" max="8450" width="9.5703125" style="1" customWidth="1"/>
    <col min="8451" max="8451" width="0" style="1" hidden="1" customWidth="1"/>
    <col min="8452" max="8452" width="8.85546875" style="1" customWidth="1"/>
    <col min="8453" max="8453" width="8.7109375" style="1" customWidth="1"/>
    <col min="8454" max="8454" width="11.28515625" style="1" customWidth="1"/>
    <col min="8455" max="8455" width="9.42578125" style="1" customWidth="1"/>
    <col min="8456" max="8456" width="0" style="1" hidden="1" customWidth="1"/>
    <col min="8457" max="8457" width="11" style="1" customWidth="1"/>
    <col min="8458" max="8458" width="11.28515625" style="1" customWidth="1"/>
    <col min="8459" max="8459" width="10.28515625" style="1" customWidth="1"/>
    <col min="8460" max="8460" width="10.85546875" style="1" customWidth="1"/>
    <col min="8461" max="8461" width="10.28515625" style="1" customWidth="1"/>
    <col min="8462" max="8462" width="10.7109375" style="1" customWidth="1"/>
    <col min="8463" max="8463" width="9.7109375" style="1" customWidth="1"/>
    <col min="8464" max="8464" width="11.140625" style="1" customWidth="1"/>
    <col min="8465" max="8465" width="15.42578125" style="1" customWidth="1"/>
    <col min="8466" max="8704" width="9.140625" style="1"/>
    <col min="8705" max="8705" width="31.140625" style="1" customWidth="1"/>
    <col min="8706" max="8706" width="9.5703125" style="1" customWidth="1"/>
    <col min="8707" max="8707" width="0" style="1" hidden="1" customWidth="1"/>
    <col min="8708" max="8708" width="8.85546875" style="1" customWidth="1"/>
    <col min="8709" max="8709" width="8.7109375" style="1" customWidth="1"/>
    <col min="8710" max="8710" width="11.28515625" style="1" customWidth="1"/>
    <col min="8711" max="8711" width="9.42578125" style="1" customWidth="1"/>
    <col min="8712" max="8712" width="0" style="1" hidden="1" customWidth="1"/>
    <col min="8713" max="8713" width="11" style="1" customWidth="1"/>
    <col min="8714" max="8714" width="11.28515625" style="1" customWidth="1"/>
    <col min="8715" max="8715" width="10.28515625" style="1" customWidth="1"/>
    <col min="8716" max="8716" width="10.85546875" style="1" customWidth="1"/>
    <col min="8717" max="8717" width="10.28515625" style="1" customWidth="1"/>
    <col min="8718" max="8718" width="10.7109375" style="1" customWidth="1"/>
    <col min="8719" max="8719" width="9.7109375" style="1" customWidth="1"/>
    <col min="8720" max="8720" width="11.140625" style="1" customWidth="1"/>
    <col min="8721" max="8721" width="15.42578125" style="1" customWidth="1"/>
    <col min="8722" max="8960" width="9.140625" style="1"/>
    <col min="8961" max="8961" width="31.140625" style="1" customWidth="1"/>
    <col min="8962" max="8962" width="9.5703125" style="1" customWidth="1"/>
    <col min="8963" max="8963" width="0" style="1" hidden="1" customWidth="1"/>
    <col min="8964" max="8964" width="8.85546875" style="1" customWidth="1"/>
    <col min="8965" max="8965" width="8.7109375" style="1" customWidth="1"/>
    <col min="8966" max="8966" width="11.28515625" style="1" customWidth="1"/>
    <col min="8967" max="8967" width="9.42578125" style="1" customWidth="1"/>
    <col min="8968" max="8968" width="0" style="1" hidden="1" customWidth="1"/>
    <col min="8969" max="8969" width="11" style="1" customWidth="1"/>
    <col min="8970" max="8970" width="11.28515625" style="1" customWidth="1"/>
    <col min="8971" max="8971" width="10.28515625" style="1" customWidth="1"/>
    <col min="8972" max="8972" width="10.85546875" style="1" customWidth="1"/>
    <col min="8973" max="8973" width="10.28515625" style="1" customWidth="1"/>
    <col min="8974" max="8974" width="10.7109375" style="1" customWidth="1"/>
    <col min="8975" max="8975" width="9.7109375" style="1" customWidth="1"/>
    <col min="8976" max="8976" width="11.140625" style="1" customWidth="1"/>
    <col min="8977" max="8977" width="15.42578125" style="1" customWidth="1"/>
    <col min="8978" max="9216" width="9.140625" style="1"/>
    <col min="9217" max="9217" width="31.140625" style="1" customWidth="1"/>
    <col min="9218" max="9218" width="9.5703125" style="1" customWidth="1"/>
    <col min="9219" max="9219" width="0" style="1" hidden="1" customWidth="1"/>
    <col min="9220" max="9220" width="8.85546875" style="1" customWidth="1"/>
    <col min="9221" max="9221" width="8.7109375" style="1" customWidth="1"/>
    <col min="9222" max="9222" width="11.28515625" style="1" customWidth="1"/>
    <col min="9223" max="9223" width="9.42578125" style="1" customWidth="1"/>
    <col min="9224" max="9224" width="0" style="1" hidden="1" customWidth="1"/>
    <col min="9225" max="9225" width="11" style="1" customWidth="1"/>
    <col min="9226" max="9226" width="11.28515625" style="1" customWidth="1"/>
    <col min="9227" max="9227" width="10.28515625" style="1" customWidth="1"/>
    <col min="9228" max="9228" width="10.85546875" style="1" customWidth="1"/>
    <col min="9229" max="9229" width="10.28515625" style="1" customWidth="1"/>
    <col min="9230" max="9230" width="10.7109375" style="1" customWidth="1"/>
    <col min="9231" max="9231" width="9.7109375" style="1" customWidth="1"/>
    <col min="9232" max="9232" width="11.140625" style="1" customWidth="1"/>
    <col min="9233" max="9233" width="15.42578125" style="1" customWidth="1"/>
    <col min="9234" max="9472" width="9.140625" style="1"/>
    <col min="9473" max="9473" width="31.140625" style="1" customWidth="1"/>
    <col min="9474" max="9474" width="9.5703125" style="1" customWidth="1"/>
    <col min="9475" max="9475" width="0" style="1" hidden="1" customWidth="1"/>
    <col min="9476" max="9476" width="8.85546875" style="1" customWidth="1"/>
    <col min="9477" max="9477" width="8.7109375" style="1" customWidth="1"/>
    <col min="9478" max="9478" width="11.28515625" style="1" customWidth="1"/>
    <col min="9479" max="9479" width="9.42578125" style="1" customWidth="1"/>
    <col min="9480" max="9480" width="0" style="1" hidden="1" customWidth="1"/>
    <col min="9481" max="9481" width="11" style="1" customWidth="1"/>
    <col min="9482" max="9482" width="11.28515625" style="1" customWidth="1"/>
    <col min="9483" max="9483" width="10.28515625" style="1" customWidth="1"/>
    <col min="9484" max="9484" width="10.85546875" style="1" customWidth="1"/>
    <col min="9485" max="9485" width="10.28515625" style="1" customWidth="1"/>
    <col min="9486" max="9486" width="10.7109375" style="1" customWidth="1"/>
    <col min="9487" max="9487" width="9.7109375" style="1" customWidth="1"/>
    <col min="9488" max="9488" width="11.140625" style="1" customWidth="1"/>
    <col min="9489" max="9489" width="15.42578125" style="1" customWidth="1"/>
    <col min="9490" max="9728" width="9.140625" style="1"/>
    <col min="9729" max="9729" width="31.140625" style="1" customWidth="1"/>
    <col min="9730" max="9730" width="9.5703125" style="1" customWidth="1"/>
    <col min="9731" max="9731" width="0" style="1" hidden="1" customWidth="1"/>
    <col min="9732" max="9732" width="8.85546875" style="1" customWidth="1"/>
    <col min="9733" max="9733" width="8.7109375" style="1" customWidth="1"/>
    <col min="9734" max="9734" width="11.28515625" style="1" customWidth="1"/>
    <col min="9735" max="9735" width="9.42578125" style="1" customWidth="1"/>
    <col min="9736" max="9736" width="0" style="1" hidden="1" customWidth="1"/>
    <col min="9737" max="9737" width="11" style="1" customWidth="1"/>
    <col min="9738" max="9738" width="11.28515625" style="1" customWidth="1"/>
    <col min="9739" max="9739" width="10.28515625" style="1" customWidth="1"/>
    <col min="9740" max="9740" width="10.85546875" style="1" customWidth="1"/>
    <col min="9741" max="9741" width="10.28515625" style="1" customWidth="1"/>
    <col min="9742" max="9742" width="10.7109375" style="1" customWidth="1"/>
    <col min="9743" max="9743" width="9.7109375" style="1" customWidth="1"/>
    <col min="9744" max="9744" width="11.140625" style="1" customWidth="1"/>
    <col min="9745" max="9745" width="15.42578125" style="1" customWidth="1"/>
    <col min="9746" max="9984" width="9.140625" style="1"/>
    <col min="9985" max="9985" width="31.140625" style="1" customWidth="1"/>
    <col min="9986" max="9986" width="9.5703125" style="1" customWidth="1"/>
    <col min="9987" max="9987" width="0" style="1" hidden="1" customWidth="1"/>
    <col min="9988" max="9988" width="8.85546875" style="1" customWidth="1"/>
    <col min="9989" max="9989" width="8.7109375" style="1" customWidth="1"/>
    <col min="9990" max="9990" width="11.28515625" style="1" customWidth="1"/>
    <col min="9991" max="9991" width="9.42578125" style="1" customWidth="1"/>
    <col min="9992" max="9992" width="0" style="1" hidden="1" customWidth="1"/>
    <col min="9993" max="9993" width="11" style="1" customWidth="1"/>
    <col min="9994" max="9994" width="11.28515625" style="1" customWidth="1"/>
    <col min="9995" max="9995" width="10.28515625" style="1" customWidth="1"/>
    <col min="9996" max="9996" width="10.85546875" style="1" customWidth="1"/>
    <col min="9997" max="9997" width="10.28515625" style="1" customWidth="1"/>
    <col min="9998" max="9998" width="10.7109375" style="1" customWidth="1"/>
    <col min="9999" max="9999" width="9.7109375" style="1" customWidth="1"/>
    <col min="10000" max="10000" width="11.140625" style="1" customWidth="1"/>
    <col min="10001" max="10001" width="15.42578125" style="1" customWidth="1"/>
    <col min="10002" max="10240" width="9.140625" style="1"/>
    <col min="10241" max="10241" width="31.140625" style="1" customWidth="1"/>
    <col min="10242" max="10242" width="9.5703125" style="1" customWidth="1"/>
    <col min="10243" max="10243" width="0" style="1" hidden="1" customWidth="1"/>
    <col min="10244" max="10244" width="8.85546875" style="1" customWidth="1"/>
    <col min="10245" max="10245" width="8.7109375" style="1" customWidth="1"/>
    <col min="10246" max="10246" width="11.28515625" style="1" customWidth="1"/>
    <col min="10247" max="10247" width="9.42578125" style="1" customWidth="1"/>
    <col min="10248" max="10248" width="0" style="1" hidden="1" customWidth="1"/>
    <col min="10249" max="10249" width="11" style="1" customWidth="1"/>
    <col min="10250" max="10250" width="11.28515625" style="1" customWidth="1"/>
    <col min="10251" max="10251" width="10.28515625" style="1" customWidth="1"/>
    <col min="10252" max="10252" width="10.85546875" style="1" customWidth="1"/>
    <col min="10253" max="10253" width="10.28515625" style="1" customWidth="1"/>
    <col min="10254" max="10254" width="10.7109375" style="1" customWidth="1"/>
    <col min="10255" max="10255" width="9.7109375" style="1" customWidth="1"/>
    <col min="10256" max="10256" width="11.140625" style="1" customWidth="1"/>
    <col min="10257" max="10257" width="15.42578125" style="1" customWidth="1"/>
    <col min="10258" max="10496" width="9.140625" style="1"/>
    <col min="10497" max="10497" width="31.140625" style="1" customWidth="1"/>
    <col min="10498" max="10498" width="9.5703125" style="1" customWidth="1"/>
    <col min="10499" max="10499" width="0" style="1" hidden="1" customWidth="1"/>
    <col min="10500" max="10500" width="8.85546875" style="1" customWidth="1"/>
    <col min="10501" max="10501" width="8.7109375" style="1" customWidth="1"/>
    <col min="10502" max="10502" width="11.28515625" style="1" customWidth="1"/>
    <col min="10503" max="10503" width="9.42578125" style="1" customWidth="1"/>
    <col min="10504" max="10504" width="0" style="1" hidden="1" customWidth="1"/>
    <col min="10505" max="10505" width="11" style="1" customWidth="1"/>
    <col min="10506" max="10506" width="11.28515625" style="1" customWidth="1"/>
    <col min="10507" max="10507" width="10.28515625" style="1" customWidth="1"/>
    <col min="10508" max="10508" width="10.85546875" style="1" customWidth="1"/>
    <col min="10509" max="10509" width="10.28515625" style="1" customWidth="1"/>
    <col min="10510" max="10510" width="10.7109375" style="1" customWidth="1"/>
    <col min="10511" max="10511" width="9.7109375" style="1" customWidth="1"/>
    <col min="10512" max="10512" width="11.140625" style="1" customWidth="1"/>
    <col min="10513" max="10513" width="15.42578125" style="1" customWidth="1"/>
    <col min="10514" max="10752" width="9.140625" style="1"/>
    <col min="10753" max="10753" width="31.140625" style="1" customWidth="1"/>
    <col min="10754" max="10754" width="9.5703125" style="1" customWidth="1"/>
    <col min="10755" max="10755" width="0" style="1" hidden="1" customWidth="1"/>
    <col min="10756" max="10756" width="8.85546875" style="1" customWidth="1"/>
    <col min="10757" max="10757" width="8.7109375" style="1" customWidth="1"/>
    <col min="10758" max="10758" width="11.28515625" style="1" customWidth="1"/>
    <col min="10759" max="10759" width="9.42578125" style="1" customWidth="1"/>
    <col min="10760" max="10760" width="0" style="1" hidden="1" customWidth="1"/>
    <col min="10761" max="10761" width="11" style="1" customWidth="1"/>
    <col min="10762" max="10762" width="11.28515625" style="1" customWidth="1"/>
    <col min="10763" max="10763" width="10.28515625" style="1" customWidth="1"/>
    <col min="10764" max="10764" width="10.85546875" style="1" customWidth="1"/>
    <col min="10765" max="10765" width="10.28515625" style="1" customWidth="1"/>
    <col min="10766" max="10766" width="10.7109375" style="1" customWidth="1"/>
    <col min="10767" max="10767" width="9.7109375" style="1" customWidth="1"/>
    <col min="10768" max="10768" width="11.140625" style="1" customWidth="1"/>
    <col min="10769" max="10769" width="15.42578125" style="1" customWidth="1"/>
    <col min="10770" max="11008" width="9.140625" style="1"/>
    <col min="11009" max="11009" width="31.140625" style="1" customWidth="1"/>
    <col min="11010" max="11010" width="9.5703125" style="1" customWidth="1"/>
    <col min="11011" max="11011" width="0" style="1" hidden="1" customWidth="1"/>
    <col min="11012" max="11012" width="8.85546875" style="1" customWidth="1"/>
    <col min="11013" max="11013" width="8.7109375" style="1" customWidth="1"/>
    <col min="11014" max="11014" width="11.28515625" style="1" customWidth="1"/>
    <col min="11015" max="11015" width="9.42578125" style="1" customWidth="1"/>
    <col min="11016" max="11016" width="0" style="1" hidden="1" customWidth="1"/>
    <col min="11017" max="11017" width="11" style="1" customWidth="1"/>
    <col min="11018" max="11018" width="11.28515625" style="1" customWidth="1"/>
    <col min="11019" max="11019" width="10.28515625" style="1" customWidth="1"/>
    <col min="11020" max="11020" width="10.85546875" style="1" customWidth="1"/>
    <col min="11021" max="11021" width="10.28515625" style="1" customWidth="1"/>
    <col min="11022" max="11022" width="10.7109375" style="1" customWidth="1"/>
    <col min="11023" max="11023" width="9.7109375" style="1" customWidth="1"/>
    <col min="11024" max="11024" width="11.140625" style="1" customWidth="1"/>
    <col min="11025" max="11025" width="15.42578125" style="1" customWidth="1"/>
    <col min="11026" max="11264" width="9.140625" style="1"/>
    <col min="11265" max="11265" width="31.140625" style="1" customWidth="1"/>
    <col min="11266" max="11266" width="9.5703125" style="1" customWidth="1"/>
    <col min="11267" max="11267" width="0" style="1" hidden="1" customWidth="1"/>
    <col min="11268" max="11268" width="8.85546875" style="1" customWidth="1"/>
    <col min="11269" max="11269" width="8.7109375" style="1" customWidth="1"/>
    <col min="11270" max="11270" width="11.28515625" style="1" customWidth="1"/>
    <col min="11271" max="11271" width="9.42578125" style="1" customWidth="1"/>
    <col min="11272" max="11272" width="0" style="1" hidden="1" customWidth="1"/>
    <col min="11273" max="11273" width="11" style="1" customWidth="1"/>
    <col min="11274" max="11274" width="11.28515625" style="1" customWidth="1"/>
    <col min="11275" max="11275" width="10.28515625" style="1" customWidth="1"/>
    <col min="11276" max="11276" width="10.85546875" style="1" customWidth="1"/>
    <col min="11277" max="11277" width="10.28515625" style="1" customWidth="1"/>
    <col min="11278" max="11278" width="10.7109375" style="1" customWidth="1"/>
    <col min="11279" max="11279" width="9.7109375" style="1" customWidth="1"/>
    <col min="11280" max="11280" width="11.140625" style="1" customWidth="1"/>
    <col min="11281" max="11281" width="15.42578125" style="1" customWidth="1"/>
    <col min="11282" max="11520" width="9.140625" style="1"/>
    <col min="11521" max="11521" width="31.140625" style="1" customWidth="1"/>
    <col min="11522" max="11522" width="9.5703125" style="1" customWidth="1"/>
    <col min="11523" max="11523" width="0" style="1" hidden="1" customWidth="1"/>
    <col min="11524" max="11524" width="8.85546875" style="1" customWidth="1"/>
    <col min="11525" max="11525" width="8.7109375" style="1" customWidth="1"/>
    <col min="11526" max="11526" width="11.28515625" style="1" customWidth="1"/>
    <col min="11527" max="11527" width="9.42578125" style="1" customWidth="1"/>
    <col min="11528" max="11528" width="0" style="1" hidden="1" customWidth="1"/>
    <col min="11529" max="11529" width="11" style="1" customWidth="1"/>
    <col min="11530" max="11530" width="11.28515625" style="1" customWidth="1"/>
    <col min="11531" max="11531" width="10.28515625" style="1" customWidth="1"/>
    <col min="11532" max="11532" width="10.85546875" style="1" customWidth="1"/>
    <col min="11533" max="11533" width="10.28515625" style="1" customWidth="1"/>
    <col min="11534" max="11534" width="10.7109375" style="1" customWidth="1"/>
    <col min="11535" max="11535" width="9.7109375" style="1" customWidth="1"/>
    <col min="11536" max="11536" width="11.140625" style="1" customWidth="1"/>
    <col min="11537" max="11537" width="15.42578125" style="1" customWidth="1"/>
    <col min="11538" max="11776" width="9.140625" style="1"/>
    <col min="11777" max="11777" width="31.140625" style="1" customWidth="1"/>
    <col min="11778" max="11778" width="9.5703125" style="1" customWidth="1"/>
    <col min="11779" max="11779" width="0" style="1" hidden="1" customWidth="1"/>
    <col min="11780" max="11780" width="8.85546875" style="1" customWidth="1"/>
    <col min="11781" max="11781" width="8.7109375" style="1" customWidth="1"/>
    <col min="11782" max="11782" width="11.28515625" style="1" customWidth="1"/>
    <col min="11783" max="11783" width="9.42578125" style="1" customWidth="1"/>
    <col min="11784" max="11784" width="0" style="1" hidden="1" customWidth="1"/>
    <col min="11785" max="11785" width="11" style="1" customWidth="1"/>
    <col min="11786" max="11786" width="11.28515625" style="1" customWidth="1"/>
    <col min="11787" max="11787" width="10.28515625" style="1" customWidth="1"/>
    <col min="11788" max="11788" width="10.85546875" style="1" customWidth="1"/>
    <col min="11789" max="11789" width="10.28515625" style="1" customWidth="1"/>
    <col min="11790" max="11790" width="10.7109375" style="1" customWidth="1"/>
    <col min="11791" max="11791" width="9.7109375" style="1" customWidth="1"/>
    <col min="11792" max="11792" width="11.140625" style="1" customWidth="1"/>
    <col min="11793" max="11793" width="15.42578125" style="1" customWidth="1"/>
    <col min="11794" max="12032" width="9.140625" style="1"/>
    <col min="12033" max="12033" width="31.140625" style="1" customWidth="1"/>
    <col min="12034" max="12034" width="9.5703125" style="1" customWidth="1"/>
    <col min="12035" max="12035" width="0" style="1" hidden="1" customWidth="1"/>
    <col min="12036" max="12036" width="8.85546875" style="1" customWidth="1"/>
    <col min="12037" max="12037" width="8.7109375" style="1" customWidth="1"/>
    <col min="12038" max="12038" width="11.28515625" style="1" customWidth="1"/>
    <col min="12039" max="12039" width="9.42578125" style="1" customWidth="1"/>
    <col min="12040" max="12040" width="0" style="1" hidden="1" customWidth="1"/>
    <col min="12041" max="12041" width="11" style="1" customWidth="1"/>
    <col min="12042" max="12042" width="11.28515625" style="1" customWidth="1"/>
    <col min="12043" max="12043" width="10.28515625" style="1" customWidth="1"/>
    <col min="12044" max="12044" width="10.85546875" style="1" customWidth="1"/>
    <col min="12045" max="12045" width="10.28515625" style="1" customWidth="1"/>
    <col min="12046" max="12046" width="10.7109375" style="1" customWidth="1"/>
    <col min="12047" max="12047" width="9.7109375" style="1" customWidth="1"/>
    <col min="12048" max="12048" width="11.140625" style="1" customWidth="1"/>
    <col min="12049" max="12049" width="15.42578125" style="1" customWidth="1"/>
    <col min="12050" max="12288" width="9.140625" style="1"/>
    <col min="12289" max="12289" width="31.140625" style="1" customWidth="1"/>
    <col min="12290" max="12290" width="9.5703125" style="1" customWidth="1"/>
    <col min="12291" max="12291" width="0" style="1" hidden="1" customWidth="1"/>
    <col min="12292" max="12292" width="8.85546875" style="1" customWidth="1"/>
    <col min="12293" max="12293" width="8.7109375" style="1" customWidth="1"/>
    <col min="12294" max="12294" width="11.28515625" style="1" customWidth="1"/>
    <col min="12295" max="12295" width="9.42578125" style="1" customWidth="1"/>
    <col min="12296" max="12296" width="0" style="1" hidden="1" customWidth="1"/>
    <col min="12297" max="12297" width="11" style="1" customWidth="1"/>
    <col min="12298" max="12298" width="11.28515625" style="1" customWidth="1"/>
    <col min="12299" max="12299" width="10.28515625" style="1" customWidth="1"/>
    <col min="12300" max="12300" width="10.85546875" style="1" customWidth="1"/>
    <col min="12301" max="12301" width="10.28515625" style="1" customWidth="1"/>
    <col min="12302" max="12302" width="10.7109375" style="1" customWidth="1"/>
    <col min="12303" max="12303" width="9.7109375" style="1" customWidth="1"/>
    <col min="12304" max="12304" width="11.140625" style="1" customWidth="1"/>
    <col min="12305" max="12305" width="15.42578125" style="1" customWidth="1"/>
    <col min="12306" max="12544" width="9.140625" style="1"/>
    <col min="12545" max="12545" width="31.140625" style="1" customWidth="1"/>
    <col min="12546" max="12546" width="9.5703125" style="1" customWidth="1"/>
    <col min="12547" max="12547" width="0" style="1" hidden="1" customWidth="1"/>
    <col min="12548" max="12548" width="8.85546875" style="1" customWidth="1"/>
    <col min="12549" max="12549" width="8.7109375" style="1" customWidth="1"/>
    <col min="12550" max="12550" width="11.28515625" style="1" customWidth="1"/>
    <col min="12551" max="12551" width="9.42578125" style="1" customWidth="1"/>
    <col min="12552" max="12552" width="0" style="1" hidden="1" customWidth="1"/>
    <col min="12553" max="12553" width="11" style="1" customWidth="1"/>
    <col min="12554" max="12554" width="11.28515625" style="1" customWidth="1"/>
    <col min="12555" max="12555" width="10.28515625" style="1" customWidth="1"/>
    <col min="12556" max="12556" width="10.85546875" style="1" customWidth="1"/>
    <col min="12557" max="12557" width="10.28515625" style="1" customWidth="1"/>
    <col min="12558" max="12558" width="10.7109375" style="1" customWidth="1"/>
    <col min="12559" max="12559" width="9.7109375" style="1" customWidth="1"/>
    <col min="12560" max="12560" width="11.140625" style="1" customWidth="1"/>
    <col min="12561" max="12561" width="15.42578125" style="1" customWidth="1"/>
    <col min="12562" max="12800" width="9.140625" style="1"/>
    <col min="12801" max="12801" width="31.140625" style="1" customWidth="1"/>
    <col min="12802" max="12802" width="9.5703125" style="1" customWidth="1"/>
    <col min="12803" max="12803" width="0" style="1" hidden="1" customWidth="1"/>
    <col min="12804" max="12804" width="8.85546875" style="1" customWidth="1"/>
    <col min="12805" max="12805" width="8.7109375" style="1" customWidth="1"/>
    <col min="12806" max="12806" width="11.28515625" style="1" customWidth="1"/>
    <col min="12807" max="12807" width="9.42578125" style="1" customWidth="1"/>
    <col min="12808" max="12808" width="0" style="1" hidden="1" customWidth="1"/>
    <col min="12809" max="12809" width="11" style="1" customWidth="1"/>
    <col min="12810" max="12810" width="11.28515625" style="1" customWidth="1"/>
    <col min="12811" max="12811" width="10.28515625" style="1" customWidth="1"/>
    <col min="12812" max="12812" width="10.85546875" style="1" customWidth="1"/>
    <col min="12813" max="12813" width="10.28515625" style="1" customWidth="1"/>
    <col min="12814" max="12814" width="10.7109375" style="1" customWidth="1"/>
    <col min="12815" max="12815" width="9.7109375" style="1" customWidth="1"/>
    <col min="12816" max="12816" width="11.140625" style="1" customWidth="1"/>
    <col min="12817" max="12817" width="15.42578125" style="1" customWidth="1"/>
    <col min="12818" max="13056" width="9.140625" style="1"/>
    <col min="13057" max="13057" width="31.140625" style="1" customWidth="1"/>
    <col min="13058" max="13058" width="9.5703125" style="1" customWidth="1"/>
    <col min="13059" max="13059" width="0" style="1" hidden="1" customWidth="1"/>
    <col min="13060" max="13060" width="8.85546875" style="1" customWidth="1"/>
    <col min="13061" max="13061" width="8.7109375" style="1" customWidth="1"/>
    <col min="13062" max="13062" width="11.28515625" style="1" customWidth="1"/>
    <col min="13063" max="13063" width="9.42578125" style="1" customWidth="1"/>
    <col min="13064" max="13064" width="0" style="1" hidden="1" customWidth="1"/>
    <col min="13065" max="13065" width="11" style="1" customWidth="1"/>
    <col min="13066" max="13066" width="11.28515625" style="1" customWidth="1"/>
    <col min="13067" max="13067" width="10.28515625" style="1" customWidth="1"/>
    <col min="13068" max="13068" width="10.85546875" style="1" customWidth="1"/>
    <col min="13069" max="13069" width="10.28515625" style="1" customWidth="1"/>
    <col min="13070" max="13070" width="10.7109375" style="1" customWidth="1"/>
    <col min="13071" max="13071" width="9.7109375" style="1" customWidth="1"/>
    <col min="13072" max="13072" width="11.140625" style="1" customWidth="1"/>
    <col min="13073" max="13073" width="15.42578125" style="1" customWidth="1"/>
    <col min="13074" max="13312" width="9.140625" style="1"/>
    <col min="13313" max="13313" width="31.140625" style="1" customWidth="1"/>
    <col min="13314" max="13314" width="9.5703125" style="1" customWidth="1"/>
    <col min="13315" max="13315" width="0" style="1" hidden="1" customWidth="1"/>
    <col min="13316" max="13316" width="8.85546875" style="1" customWidth="1"/>
    <col min="13317" max="13317" width="8.7109375" style="1" customWidth="1"/>
    <col min="13318" max="13318" width="11.28515625" style="1" customWidth="1"/>
    <col min="13319" max="13319" width="9.42578125" style="1" customWidth="1"/>
    <col min="13320" max="13320" width="0" style="1" hidden="1" customWidth="1"/>
    <col min="13321" max="13321" width="11" style="1" customWidth="1"/>
    <col min="13322" max="13322" width="11.28515625" style="1" customWidth="1"/>
    <col min="13323" max="13323" width="10.28515625" style="1" customWidth="1"/>
    <col min="13324" max="13324" width="10.85546875" style="1" customWidth="1"/>
    <col min="13325" max="13325" width="10.28515625" style="1" customWidth="1"/>
    <col min="13326" max="13326" width="10.7109375" style="1" customWidth="1"/>
    <col min="13327" max="13327" width="9.7109375" style="1" customWidth="1"/>
    <col min="13328" max="13328" width="11.140625" style="1" customWidth="1"/>
    <col min="13329" max="13329" width="15.42578125" style="1" customWidth="1"/>
    <col min="13330" max="13568" width="9.140625" style="1"/>
    <col min="13569" max="13569" width="31.140625" style="1" customWidth="1"/>
    <col min="13570" max="13570" width="9.5703125" style="1" customWidth="1"/>
    <col min="13571" max="13571" width="0" style="1" hidden="1" customWidth="1"/>
    <col min="13572" max="13572" width="8.85546875" style="1" customWidth="1"/>
    <col min="13573" max="13573" width="8.7109375" style="1" customWidth="1"/>
    <col min="13574" max="13574" width="11.28515625" style="1" customWidth="1"/>
    <col min="13575" max="13575" width="9.42578125" style="1" customWidth="1"/>
    <col min="13576" max="13576" width="0" style="1" hidden="1" customWidth="1"/>
    <col min="13577" max="13577" width="11" style="1" customWidth="1"/>
    <col min="13578" max="13578" width="11.28515625" style="1" customWidth="1"/>
    <col min="13579" max="13579" width="10.28515625" style="1" customWidth="1"/>
    <col min="13580" max="13580" width="10.85546875" style="1" customWidth="1"/>
    <col min="13581" max="13581" width="10.28515625" style="1" customWidth="1"/>
    <col min="13582" max="13582" width="10.7109375" style="1" customWidth="1"/>
    <col min="13583" max="13583" width="9.7109375" style="1" customWidth="1"/>
    <col min="13584" max="13584" width="11.140625" style="1" customWidth="1"/>
    <col min="13585" max="13585" width="15.42578125" style="1" customWidth="1"/>
    <col min="13586" max="13824" width="9.140625" style="1"/>
    <col min="13825" max="13825" width="31.140625" style="1" customWidth="1"/>
    <col min="13826" max="13826" width="9.5703125" style="1" customWidth="1"/>
    <col min="13827" max="13827" width="0" style="1" hidden="1" customWidth="1"/>
    <col min="13828" max="13828" width="8.85546875" style="1" customWidth="1"/>
    <col min="13829" max="13829" width="8.7109375" style="1" customWidth="1"/>
    <col min="13830" max="13830" width="11.28515625" style="1" customWidth="1"/>
    <col min="13831" max="13831" width="9.42578125" style="1" customWidth="1"/>
    <col min="13832" max="13832" width="0" style="1" hidden="1" customWidth="1"/>
    <col min="13833" max="13833" width="11" style="1" customWidth="1"/>
    <col min="13834" max="13834" width="11.28515625" style="1" customWidth="1"/>
    <col min="13835" max="13835" width="10.28515625" style="1" customWidth="1"/>
    <col min="13836" max="13836" width="10.85546875" style="1" customWidth="1"/>
    <col min="13837" max="13837" width="10.28515625" style="1" customWidth="1"/>
    <col min="13838" max="13838" width="10.7109375" style="1" customWidth="1"/>
    <col min="13839" max="13839" width="9.7109375" style="1" customWidth="1"/>
    <col min="13840" max="13840" width="11.140625" style="1" customWidth="1"/>
    <col min="13841" max="13841" width="15.42578125" style="1" customWidth="1"/>
    <col min="13842" max="14080" width="9.140625" style="1"/>
    <col min="14081" max="14081" width="31.140625" style="1" customWidth="1"/>
    <col min="14082" max="14082" width="9.5703125" style="1" customWidth="1"/>
    <col min="14083" max="14083" width="0" style="1" hidden="1" customWidth="1"/>
    <col min="14084" max="14084" width="8.85546875" style="1" customWidth="1"/>
    <col min="14085" max="14085" width="8.7109375" style="1" customWidth="1"/>
    <col min="14086" max="14086" width="11.28515625" style="1" customWidth="1"/>
    <col min="14087" max="14087" width="9.42578125" style="1" customWidth="1"/>
    <col min="14088" max="14088" width="0" style="1" hidden="1" customWidth="1"/>
    <col min="14089" max="14089" width="11" style="1" customWidth="1"/>
    <col min="14090" max="14090" width="11.28515625" style="1" customWidth="1"/>
    <col min="14091" max="14091" width="10.28515625" style="1" customWidth="1"/>
    <col min="14092" max="14092" width="10.85546875" style="1" customWidth="1"/>
    <col min="14093" max="14093" width="10.28515625" style="1" customWidth="1"/>
    <col min="14094" max="14094" width="10.7109375" style="1" customWidth="1"/>
    <col min="14095" max="14095" width="9.7109375" style="1" customWidth="1"/>
    <col min="14096" max="14096" width="11.140625" style="1" customWidth="1"/>
    <col min="14097" max="14097" width="15.42578125" style="1" customWidth="1"/>
    <col min="14098" max="14336" width="9.140625" style="1"/>
    <col min="14337" max="14337" width="31.140625" style="1" customWidth="1"/>
    <col min="14338" max="14338" width="9.5703125" style="1" customWidth="1"/>
    <col min="14339" max="14339" width="0" style="1" hidden="1" customWidth="1"/>
    <col min="14340" max="14340" width="8.85546875" style="1" customWidth="1"/>
    <col min="14341" max="14341" width="8.7109375" style="1" customWidth="1"/>
    <col min="14342" max="14342" width="11.28515625" style="1" customWidth="1"/>
    <col min="14343" max="14343" width="9.42578125" style="1" customWidth="1"/>
    <col min="14344" max="14344" width="0" style="1" hidden="1" customWidth="1"/>
    <col min="14345" max="14345" width="11" style="1" customWidth="1"/>
    <col min="14346" max="14346" width="11.28515625" style="1" customWidth="1"/>
    <col min="14347" max="14347" width="10.28515625" style="1" customWidth="1"/>
    <col min="14348" max="14348" width="10.85546875" style="1" customWidth="1"/>
    <col min="14349" max="14349" width="10.28515625" style="1" customWidth="1"/>
    <col min="14350" max="14350" width="10.7109375" style="1" customWidth="1"/>
    <col min="14351" max="14351" width="9.7109375" style="1" customWidth="1"/>
    <col min="14352" max="14352" width="11.140625" style="1" customWidth="1"/>
    <col min="14353" max="14353" width="15.42578125" style="1" customWidth="1"/>
    <col min="14354" max="14592" width="9.140625" style="1"/>
    <col min="14593" max="14593" width="31.140625" style="1" customWidth="1"/>
    <col min="14594" max="14594" width="9.5703125" style="1" customWidth="1"/>
    <col min="14595" max="14595" width="0" style="1" hidden="1" customWidth="1"/>
    <col min="14596" max="14596" width="8.85546875" style="1" customWidth="1"/>
    <col min="14597" max="14597" width="8.7109375" style="1" customWidth="1"/>
    <col min="14598" max="14598" width="11.28515625" style="1" customWidth="1"/>
    <col min="14599" max="14599" width="9.42578125" style="1" customWidth="1"/>
    <col min="14600" max="14600" width="0" style="1" hidden="1" customWidth="1"/>
    <col min="14601" max="14601" width="11" style="1" customWidth="1"/>
    <col min="14602" max="14602" width="11.28515625" style="1" customWidth="1"/>
    <col min="14603" max="14603" width="10.28515625" style="1" customWidth="1"/>
    <col min="14604" max="14604" width="10.85546875" style="1" customWidth="1"/>
    <col min="14605" max="14605" width="10.28515625" style="1" customWidth="1"/>
    <col min="14606" max="14606" width="10.7109375" style="1" customWidth="1"/>
    <col min="14607" max="14607" width="9.7109375" style="1" customWidth="1"/>
    <col min="14608" max="14608" width="11.140625" style="1" customWidth="1"/>
    <col min="14609" max="14609" width="15.42578125" style="1" customWidth="1"/>
    <col min="14610" max="14848" width="9.140625" style="1"/>
    <col min="14849" max="14849" width="31.140625" style="1" customWidth="1"/>
    <col min="14850" max="14850" width="9.5703125" style="1" customWidth="1"/>
    <col min="14851" max="14851" width="0" style="1" hidden="1" customWidth="1"/>
    <col min="14852" max="14852" width="8.85546875" style="1" customWidth="1"/>
    <col min="14853" max="14853" width="8.7109375" style="1" customWidth="1"/>
    <col min="14854" max="14854" width="11.28515625" style="1" customWidth="1"/>
    <col min="14855" max="14855" width="9.42578125" style="1" customWidth="1"/>
    <col min="14856" max="14856" width="0" style="1" hidden="1" customWidth="1"/>
    <col min="14857" max="14857" width="11" style="1" customWidth="1"/>
    <col min="14858" max="14858" width="11.28515625" style="1" customWidth="1"/>
    <col min="14859" max="14859" width="10.28515625" style="1" customWidth="1"/>
    <col min="14860" max="14860" width="10.85546875" style="1" customWidth="1"/>
    <col min="14861" max="14861" width="10.28515625" style="1" customWidth="1"/>
    <col min="14862" max="14862" width="10.7109375" style="1" customWidth="1"/>
    <col min="14863" max="14863" width="9.7109375" style="1" customWidth="1"/>
    <col min="14864" max="14864" width="11.140625" style="1" customWidth="1"/>
    <col min="14865" max="14865" width="15.42578125" style="1" customWidth="1"/>
    <col min="14866" max="15104" width="9.140625" style="1"/>
    <col min="15105" max="15105" width="31.140625" style="1" customWidth="1"/>
    <col min="15106" max="15106" width="9.5703125" style="1" customWidth="1"/>
    <col min="15107" max="15107" width="0" style="1" hidden="1" customWidth="1"/>
    <col min="15108" max="15108" width="8.85546875" style="1" customWidth="1"/>
    <col min="15109" max="15109" width="8.7109375" style="1" customWidth="1"/>
    <col min="15110" max="15110" width="11.28515625" style="1" customWidth="1"/>
    <col min="15111" max="15111" width="9.42578125" style="1" customWidth="1"/>
    <col min="15112" max="15112" width="0" style="1" hidden="1" customWidth="1"/>
    <col min="15113" max="15113" width="11" style="1" customWidth="1"/>
    <col min="15114" max="15114" width="11.28515625" style="1" customWidth="1"/>
    <col min="15115" max="15115" width="10.28515625" style="1" customWidth="1"/>
    <col min="15116" max="15116" width="10.85546875" style="1" customWidth="1"/>
    <col min="15117" max="15117" width="10.28515625" style="1" customWidth="1"/>
    <col min="15118" max="15118" width="10.7109375" style="1" customWidth="1"/>
    <col min="15119" max="15119" width="9.7109375" style="1" customWidth="1"/>
    <col min="15120" max="15120" width="11.140625" style="1" customWidth="1"/>
    <col min="15121" max="15121" width="15.42578125" style="1" customWidth="1"/>
    <col min="15122" max="15360" width="9.140625" style="1"/>
    <col min="15361" max="15361" width="31.140625" style="1" customWidth="1"/>
    <col min="15362" max="15362" width="9.5703125" style="1" customWidth="1"/>
    <col min="15363" max="15363" width="0" style="1" hidden="1" customWidth="1"/>
    <col min="15364" max="15364" width="8.85546875" style="1" customWidth="1"/>
    <col min="15365" max="15365" width="8.7109375" style="1" customWidth="1"/>
    <col min="15366" max="15366" width="11.28515625" style="1" customWidth="1"/>
    <col min="15367" max="15367" width="9.42578125" style="1" customWidth="1"/>
    <col min="15368" max="15368" width="0" style="1" hidden="1" customWidth="1"/>
    <col min="15369" max="15369" width="11" style="1" customWidth="1"/>
    <col min="15370" max="15370" width="11.28515625" style="1" customWidth="1"/>
    <col min="15371" max="15371" width="10.28515625" style="1" customWidth="1"/>
    <col min="15372" max="15372" width="10.85546875" style="1" customWidth="1"/>
    <col min="15373" max="15373" width="10.28515625" style="1" customWidth="1"/>
    <col min="15374" max="15374" width="10.7109375" style="1" customWidth="1"/>
    <col min="15375" max="15375" width="9.7109375" style="1" customWidth="1"/>
    <col min="15376" max="15376" width="11.140625" style="1" customWidth="1"/>
    <col min="15377" max="15377" width="15.42578125" style="1" customWidth="1"/>
    <col min="15378" max="15616" width="9.140625" style="1"/>
    <col min="15617" max="15617" width="31.140625" style="1" customWidth="1"/>
    <col min="15618" max="15618" width="9.5703125" style="1" customWidth="1"/>
    <col min="15619" max="15619" width="0" style="1" hidden="1" customWidth="1"/>
    <col min="15620" max="15620" width="8.85546875" style="1" customWidth="1"/>
    <col min="15621" max="15621" width="8.7109375" style="1" customWidth="1"/>
    <col min="15622" max="15622" width="11.28515625" style="1" customWidth="1"/>
    <col min="15623" max="15623" width="9.42578125" style="1" customWidth="1"/>
    <col min="15624" max="15624" width="0" style="1" hidden="1" customWidth="1"/>
    <col min="15625" max="15625" width="11" style="1" customWidth="1"/>
    <col min="15626" max="15626" width="11.28515625" style="1" customWidth="1"/>
    <col min="15627" max="15627" width="10.28515625" style="1" customWidth="1"/>
    <col min="15628" max="15628" width="10.85546875" style="1" customWidth="1"/>
    <col min="15629" max="15629" width="10.28515625" style="1" customWidth="1"/>
    <col min="15630" max="15630" width="10.7109375" style="1" customWidth="1"/>
    <col min="15631" max="15631" width="9.7109375" style="1" customWidth="1"/>
    <col min="15632" max="15632" width="11.140625" style="1" customWidth="1"/>
    <col min="15633" max="15633" width="15.42578125" style="1" customWidth="1"/>
    <col min="15634" max="15872" width="9.140625" style="1"/>
    <col min="15873" max="15873" width="31.140625" style="1" customWidth="1"/>
    <col min="15874" max="15874" width="9.5703125" style="1" customWidth="1"/>
    <col min="15875" max="15875" width="0" style="1" hidden="1" customWidth="1"/>
    <col min="15876" max="15876" width="8.85546875" style="1" customWidth="1"/>
    <col min="15877" max="15877" width="8.7109375" style="1" customWidth="1"/>
    <col min="15878" max="15878" width="11.28515625" style="1" customWidth="1"/>
    <col min="15879" max="15879" width="9.42578125" style="1" customWidth="1"/>
    <col min="15880" max="15880" width="0" style="1" hidden="1" customWidth="1"/>
    <col min="15881" max="15881" width="11" style="1" customWidth="1"/>
    <col min="15882" max="15882" width="11.28515625" style="1" customWidth="1"/>
    <col min="15883" max="15883" width="10.28515625" style="1" customWidth="1"/>
    <col min="15884" max="15884" width="10.85546875" style="1" customWidth="1"/>
    <col min="15885" max="15885" width="10.28515625" style="1" customWidth="1"/>
    <col min="15886" max="15886" width="10.7109375" style="1" customWidth="1"/>
    <col min="15887" max="15887" width="9.7109375" style="1" customWidth="1"/>
    <col min="15888" max="15888" width="11.140625" style="1" customWidth="1"/>
    <col min="15889" max="15889" width="15.42578125" style="1" customWidth="1"/>
    <col min="15890" max="16128" width="9.140625" style="1"/>
    <col min="16129" max="16129" width="31.140625" style="1" customWidth="1"/>
    <col min="16130" max="16130" width="9.5703125" style="1" customWidth="1"/>
    <col min="16131" max="16131" width="0" style="1" hidden="1" customWidth="1"/>
    <col min="16132" max="16132" width="8.85546875" style="1" customWidth="1"/>
    <col min="16133" max="16133" width="8.7109375" style="1" customWidth="1"/>
    <col min="16134" max="16134" width="11.28515625" style="1" customWidth="1"/>
    <col min="16135" max="16135" width="9.42578125" style="1" customWidth="1"/>
    <col min="16136" max="16136" width="0" style="1" hidden="1" customWidth="1"/>
    <col min="16137" max="16137" width="11" style="1" customWidth="1"/>
    <col min="16138" max="16138" width="11.28515625" style="1" customWidth="1"/>
    <col min="16139" max="16139" width="10.28515625" style="1" customWidth="1"/>
    <col min="16140" max="16140" width="10.85546875" style="1" customWidth="1"/>
    <col min="16141" max="16141" width="10.28515625" style="1" customWidth="1"/>
    <col min="16142" max="16142" width="10.7109375" style="1" customWidth="1"/>
    <col min="16143" max="16143" width="9.7109375" style="1" customWidth="1"/>
    <col min="16144" max="16144" width="11.140625" style="1" customWidth="1"/>
    <col min="16145" max="16145" width="15.42578125" style="1" customWidth="1"/>
    <col min="16146" max="16384" width="9.140625" style="1"/>
  </cols>
  <sheetData>
    <row r="1" spans="1:17" s="41" customFormat="1" ht="20.100000000000001" customHeight="1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91"/>
    </row>
    <row r="2" spans="1:17" s="41" customFormat="1" ht="20.100000000000001" customHeight="1" x14ac:dyDescent="0.25">
      <c r="A2" s="250" t="s">
        <v>39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92"/>
    </row>
    <row r="3" spans="1:17" ht="20.25" customHeight="1" x14ac:dyDescent="0.2">
      <c r="A3" s="79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93" t="s">
        <v>31</v>
      </c>
    </row>
    <row r="4" spans="1:17" ht="28.5" customHeight="1" x14ac:dyDescent="0.2">
      <c r="A4" s="44"/>
      <c r="B4" s="94" t="s">
        <v>40</v>
      </c>
      <c r="C4" s="95"/>
      <c r="D4" s="95" t="s">
        <v>33</v>
      </c>
      <c r="E4" s="95" t="s">
        <v>4</v>
      </c>
      <c r="F4" s="95" t="s">
        <v>5</v>
      </c>
      <c r="G4" s="95" t="s">
        <v>6</v>
      </c>
      <c r="H4" s="96"/>
      <c r="I4" s="97" t="s">
        <v>7</v>
      </c>
      <c r="J4" s="95" t="s">
        <v>9</v>
      </c>
      <c r="K4" s="95" t="s">
        <v>35</v>
      </c>
      <c r="L4" s="95" t="s">
        <v>11</v>
      </c>
      <c r="M4" s="95" t="s">
        <v>36</v>
      </c>
      <c r="N4" s="95" t="s">
        <v>12</v>
      </c>
      <c r="O4" s="95" t="s">
        <v>13</v>
      </c>
      <c r="P4" s="95" t="s">
        <v>14</v>
      </c>
      <c r="Q4" s="49" t="s">
        <v>15</v>
      </c>
    </row>
    <row r="5" spans="1:17" s="2" customFormat="1" ht="24" customHeight="1" x14ac:dyDescent="0.2">
      <c r="A5" s="82" t="s">
        <v>16</v>
      </c>
      <c r="B5" s="98"/>
      <c r="C5" s="99"/>
      <c r="D5" s="99"/>
      <c r="E5" s="100"/>
      <c r="F5" s="99"/>
      <c r="G5" s="99"/>
      <c r="H5" s="99"/>
      <c r="I5" s="99"/>
      <c r="J5" s="99"/>
      <c r="K5" s="99"/>
      <c r="L5" s="99"/>
      <c r="M5" s="101"/>
      <c r="N5" s="99"/>
      <c r="O5" s="99"/>
      <c r="P5" s="102"/>
      <c r="Q5" s="54"/>
    </row>
    <row r="6" spans="1:17" s="3" customFormat="1" ht="27" customHeight="1" x14ac:dyDescent="0.2">
      <c r="A6" s="83" t="s">
        <v>17</v>
      </c>
      <c r="B6" s="103">
        <v>165549.54199999999</v>
      </c>
      <c r="C6" s="104"/>
      <c r="D6" s="55">
        <v>0</v>
      </c>
      <c r="E6" s="55">
        <v>385.73</v>
      </c>
      <c r="F6" s="55">
        <v>187.357</v>
      </c>
      <c r="G6" s="55">
        <v>46737</v>
      </c>
      <c r="H6" s="55"/>
      <c r="I6" s="55">
        <v>565.11300000000006</v>
      </c>
      <c r="J6" s="55">
        <v>122953.10400000001</v>
      </c>
      <c r="K6" s="105">
        <v>296090</v>
      </c>
      <c r="L6" s="55">
        <v>1056.9069999999999</v>
      </c>
      <c r="M6" s="55">
        <v>1163</v>
      </c>
      <c r="N6" s="55">
        <v>47390.355000000003</v>
      </c>
      <c r="O6" s="55">
        <v>1873.3530000000001</v>
      </c>
      <c r="P6" s="55">
        <v>636747</v>
      </c>
      <c r="Q6" s="57">
        <f>SUM(B6:P6)</f>
        <v>1320698.4610000001</v>
      </c>
    </row>
    <row r="7" spans="1:17" s="3" customFormat="1" ht="17.25" customHeight="1" x14ac:dyDescent="0.2">
      <c r="A7" s="83" t="s">
        <v>18</v>
      </c>
      <c r="B7" s="103">
        <v>0</v>
      </c>
      <c r="C7" s="55"/>
      <c r="D7" s="55">
        <v>0</v>
      </c>
      <c r="E7" s="55">
        <v>219.292</v>
      </c>
      <c r="F7" s="55">
        <v>5519.6869999999999</v>
      </c>
      <c r="G7" s="55">
        <v>6394</v>
      </c>
      <c r="H7" s="55"/>
      <c r="I7" s="55">
        <v>736.64200000000005</v>
      </c>
      <c r="J7" s="55">
        <v>34857.241000000002</v>
      </c>
      <c r="K7" s="105">
        <v>55011</v>
      </c>
      <c r="L7" s="55">
        <v>6761.78</v>
      </c>
      <c r="M7" s="55">
        <v>2312</v>
      </c>
      <c r="N7" s="55">
        <v>26626.691999999999</v>
      </c>
      <c r="O7" s="55">
        <v>11342.189</v>
      </c>
      <c r="P7" s="55">
        <v>85740</v>
      </c>
      <c r="Q7" s="57">
        <f t="shared" ref="Q7:Q13" si="0">SUM(B7:P7)</f>
        <v>235520.52300000002</v>
      </c>
    </row>
    <row r="8" spans="1:17" s="3" customFormat="1" ht="21" customHeight="1" x14ac:dyDescent="0.2">
      <c r="A8" s="83" t="s">
        <v>19</v>
      </c>
      <c r="B8" s="103">
        <v>0</v>
      </c>
      <c r="C8" s="55"/>
      <c r="D8" s="106">
        <v>33317</v>
      </c>
      <c r="E8" s="55">
        <v>1037</v>
      </c>
      <c r="F8" s="55">
        <v>372.524</v>
      </c>
      <c r="G8" s="55">
        <v>1109</v>
      </c>
      <c r="H8" s="55"/>
      <c r="I8" s="55">
        <v>573.14499999999998</v>
      </c>
      <c r="J8" s="55">
        <v>0</v>
      </c>
      <c r="K8" s="105">
        <v>0</v>
      </c>
      <c r="L8" s="55">
        <v>24996.063999999998</v>
      </c>
      <c r="M8" s="55">
        <v>0</v>
      </c>
      <c r="N8" s="55">
        <v>18.798999999999999</v>
      </c>
      <c r="O8" s="55">
        <v>0</v>
      </c>
      <c r="P8" s="55">
        <v>0</v>
      </c>
      <c r="Q8" s="57">
        <f t="shared" si="0"/>
        <v>61423.531999999992</v>
      </c>
    </row>
    <row r="9" spans="1:17" s="3" customFormat="1" ht="21" customHeight="1" x14ac:dyDescent="0.2">
      <c r="A9" s="83" t="s">
        <v>20</v>
      </c>
      <c r="B9" s="103">
        <v>0</v>
      </c>
      <c r="C9" s="55"/>
      <c r="D9" s="55">
        <v>0</v>
      </c>
      <c r="E9" s="55">
        <v>2983.97</v>
      </c>
      <c r="F9" s="55">
        <v>160.58000000000001</v>
      </c>
      <c r="G9" s="55">
        <v>8769</v>
      </c>
      <c r="H9" s="55"/>
      <c r="I9" s="55">
        <v>553.45699999999999</v>
      </c>
      <c r="J9" s="55">
        <v>48046.485000000001</v>
      </c>
      <c r="K9" s="105">
        <v>135959</v>
      </c>
      <c r="L9" s="55">
        <v>1382.998</v>
      </c>
      <c r="M9" s="55">
        <v>1004</v>
      </c>
      <c r="N9" s="55">
        <v>89754.926999999996</v>
      </c>
      <c r="O9" s="55">
        <v>3648.67</v>
      </c>
      <c r="P9" s="55">
        <v>60888</v>
      </c>
      <c r="Q9" s="57">
        <f t="shared" si="0"/>
        <v>353151.087</v>
      </c>
    </row>
    <row r="10" spans="1:17" s="3" customFormat="1" ht="21" customHeight="1" x14ac:dyDescent="0.2">
      <c r="A10" s="83" t="s">
        <v>21</v>
      </c>
      <c r="B10" s="103">
        <v>0</v>
      </c>
      <c r="C10" s="55"/>
      <c r="D10" s="55">
        <v>0</v>
      </c>
      <c r="E10" s="55">
        <v>362.01</v>
      </c>
      <c r="F10" s="55">
        <v>323.166</v>
      </c>
      <c r="G10" s="55">
        <v>2968</v>
      </c>
      <c r="H10" s="55"/>
      <c r="I10" s="55">
        <v>1897.7829999999999</v>
      </c>
      <c r="J10" s="55">
        <v>10457.278</v>
      </c>
      <c r="K10" s="105">
        <v>66329</v>
      </c>
      <c r="L10" s="55">
        <v>15700.295</v>
      </c>
      <c r="M10" s="55">
        <v>1338</v>
      </c>
      <c r="N10" s="55">
        <v>10174.86</v>
      </c>
      <c r="O10" s="55">
        <v>758.89499999999998</v>
      </c>
      <c r="P10" s="55">
        <v>149768</v>
      </c>
      <c r="Q10" s="57">
        <f t="shared" si="0"/>
        <v>260077.28700000001</v>
      </c>
    </row>
    <row r="11" spans="1:17" s="3" customFormat="1" ht="17.25" customHeight="1" x14ac:dyDescent="0.2">
      <c r="A11" s="83" t="s">
        <v>22</v>
      </c>
      <c r="B11" s="103">
        <v>0</v>
      </c>
      <c r="C11" s="55"/>
      <c r="D11" s="55">
        <v>0</v>
      </c>
      <c r="E11" s="55">
        <v>147378.99100000001</v>
      </c>
      <c r="F11" s="55">
        <v>51272.042999999998</v>
      </c>
      <c r="G11" s="55">
        <v>149412</v>
      </c>
      <c r="H11" s="55"/>
      <c r="I11" s="55">
        <v>171290.70600000001</v>
      </c>
      <c r="J11" s="55">
        <v>201436.024</v>
      </c>
      <c r="K11" s="105">
        <v>774129</v>
      </c>
      <c r="L11" s="55">
        <v>243974.924</v>
      </c>
      <c r="M11" s="55">
        <v>228222</v>
      </c>
      <c r="N11" s="55">
        <v>238621.95199999999</v>
      </c>
      <c r="O11" s="55">
        <v>155874.334</v>
      </c>
      <c r="P11" s="55">
        <v>336786</v>
      </c>
      <c r="Q11" s="57">
        <f t="shared" si="0"/>
        <v>2698397.9739999999</v>
      </c>
    </row>
    <row r="12" spans="1:17" s="3" customFormat="1" ht="17.25" customHeight="1" x14ac:dyDescent="0.2">
      <c r="A12" s="83" t="s">
        <v>23</v>
      </c>
      <c r="B12" s="103">
        <v>0</v>
      </c>
      <c r="C12" s="55"/>
      <c r="D12" s="55">
        <v>0</v>
      </c>
      <c r="E12" s="55">
        <v>2566.4929999999999</v>
      </c>
      <c r="F12" s="55">
        <v>776.72900000000004</v>
      </c>
      <c r="G12" s="55">
        <v>21323</v>
      </c>
      <c r="H12" s="55"/>
      <c r="I12" s="55">
        <v>4275.6909999999998</v>
      </c>
      <c r="J12" s="55">
        <v>215030.93299999999</v>
      </c>
      <c r="K12" s="105">
        <v>168670</v>
      </c>
      <c r="L12" s="55">
        <v>85799.570999999996</v>
      </c>
      <c r="M12" s="55">
        <v>7863</v>
      </c>
      <c r="N12" s="55">
        <v>69168.051999999996</v>
      </c>
      <c r="O12" s="55">
        <v>28829.414000000001</v>
      </c>
      <c r="P12" s="55">
        <v>319463</v>
      </c>
      <c r="Q12" s="57">
        <f t="shared" si="0"/>
        <v>923765.88300000003</v>
      </c>
    </row>
    <row r="13" spans="1:17" s="3" customFormat="1" ht="17.25" customHeight="1" x14ac:dyDescent="0.2">
      <c r="A13" s="121" t="s">
        <v>24</v>
      </c>
      <c r="B13" s="107">
        <v>0</v>
      </c>
      <c r="C13" s="59"/>
      <c r="D13" s="59">
        <v>0</v>
      </c>
      <c r="E13" s="59">
        <v>305.32499999999999</v>
      </c>
      <c r="F13" s="59">
        <v>373.745</v>
      </c>
      <c r="G13" s="59">
        <v>4291</v>
      </c>
      <c r="H13" s="59"/>
      <c r="I13" s="59">
        <v>1131.2909999999999</v>
      </c>
      <c r="J13" s="59">
        <v>106564.163</v>
      </c>
      <c r="K13" s="108">
        <v>43801</v>
      </c>
      <c r="L13" s="59">
        <v>1332.3530000000001</v>
      </c>
      <c r="M13" s="59">
        <v>153</v>
      </c>
      <c r="N13" s="59">
        <v>80841.884000000005</v>
      </c>
      <c r="O13" s="59">
        <v>1523.1679999999999</v>
      </c>
      <c r="P13" s="59">
        <v>89906</v>
      </c>
      <c r="Q13" s="61">
        <f t="shared" si="0"/>
        <v>330222.929</v>
      </c>
    </row>
    <row r="14" spans="1:17" s="3" customFormat="1" ht="20.25" customHeight="1" x14ac:dyDescent="0.2">
      <c r="A14" s="84" t="s">
        <v>25</v>
      </c>
      <c r="B14" s="109">
        <f>SUM(B6:B13)</f>
        <v>165549.54199999999</v>
      </c>
      <c r="C14" s="63"/>
      <c r="D14" s="63">
        <f>SUM(D6:D13)</f>
        <v>33317</v>
      </c>
      <c r="E14" s="110">
        <f>SUM(E6:E13)</f>
        <v>155238.81100000002</v>
      </c>
      <c r="F14" s="63">
        <f t="shared" ref="F14:Q14" si="1">SUM(F6:F13)</f>
        <v>58985.830999999998</v>
      </c>
      <c r="G14" s="62">
        <f>SUM(G6:G13)</f>
        <v>241003</v>
      </c>
      <c r="H14" s="62"/>
      <c r="I14" s="63">
        <f t="shared" si="1"/>
        <v>181023.82800000001</v>
      </c>
      <c r="J14" s="63">
        <f t="shared" si="1"/>
        <v>739345.22799999989</v>
      </c>
      <c r="K14" s="110">
        <f t="shared" si="1"/>
        <v>1539989</v>
      </c>
      <c r="L14" s="63">
        <f t="shared" si="1"/>
        <v>381004.89199999999</v>
      </c>
      <c r="M14" s="111">
        <f>SUM(M6:M13)</f>
        <v>242055</v>
      </c>
      <c r="N14" s="63">
        <f t="shared" si="1"/>
        <v>562597.52099999995</v>
      </c>
      <c r="O14" s="63">
        <f t="shared" si="1"/>
        <v>203850.02299999999</v>
      </c>
      <c r="P14" s="110">
        <f>SUM(P6:P13)</f>
        <v>1679298</v>
      </c>
      <c r="Q14" s="64">
        <f t="shared" si="1"/>
        <v>6183257.6760000009</v>
      </c>
    </row>
    <row r="15" spans="1:17" s="15" customFormat="1" ht="17.25" customHeight="1" x14ac:dyDescent="0.2">
      <c r="A15" s="82" t="s">
        <v>26</v>
      </c>
      <c r="B15" s="98"/>
      <c r="C15" s="99"/>
      <c r="D15" s="99"/>
      <c r="E15" s="100"/>
      <c r="F15" s="99"/>
      <c r="G15" s="99"/>
      <c r="H15" s="99"/>
      <c r="I15" s="99"/>
      <c r="J15" s="99"/>
      <c r="K15" s="99"/>
      <c r="L15" s="99"/>
      <c r="M15" s="101"/>
      <c r="N15" s="99"/>
      <c r="O15" s="99"/>
      <c r="P15" s="102"/>
      <c r="Q15" s="54"/>
    </row>
    <row r="16" spans="1:17" s="3" customFormat="1" ht="27" customHeight="1" x14ac:dyDescent="0.2">
      <c r="A16" s="83" t="s">
        <v>17</v>
      </c>
      <c r="B16" s="103">
        <v>16669.157999999999</v>
      </c>
      <c r="C16" s="104"/>
      <c r="D16" s="55">
        <v>0</v>
      </c>
      <c r="E16" s="55">
        <v>0</v>
      </c>
      <c r="F16" s="55">
        <v>148.21600000000001</v>
      </c>
      <c r="G16" s="55">
        <v>31025</v>
      </c>
      <c r="H16" s="55"/>
      <c r="I16" s="55">
        <v>405.28699999999998</v>
      </c>
      <c r="J16" s="55">
        <v>67615.100000000006</v>
      </c>
      <c r="K16" s="105">
        <v>29375</v>
      </c>
      <c r="L16" s="55">
        <v>0</v>
      </c>
      <c r="M16" s="55">
        <v>735</v>
      </c>
      <c r="N16" s="55">
        <v>16804.076000000001</v>
      </c>
      <c r="O16" s="55">
        <v>1400.8155899999999</v>
      </c>
      <c r="P16" s="55">
        <v>355748</v>
      </c>
      <c r="Q16" s="57">
        <f>SUM(B16:P16)</f>
        <v>519925.65259000001</v>
      </c>
    </row>
    <row r="17" spans="1:17" s="3" customFormat="1" ht="17.25" customHeight="1" x14ac:dyDescent="0.2">
      <c r="A17" s="83" t="s">
        <v>18</v>
      </c>
      <c r="B17" s="103">
        <v>0</v>
      </c>
      <c r="C17" s="55"/>
      <c r="D17" s="55">
        <v>0</v>
      </c>
      <c r="E17" s="55">
        <v>158.65</v>
      </c>
      <c r="F17" s="55">
        <v>4021.76</v>
      </c>
      <c r="G17" s="55">
        <v>5433</v>
      </c>
      <c r="H17" s="55"/>
      <c r="I17" s="55">
        <v>673.13099999999997</v>
      </c>
      <c r="J17" s="55">
        <v>25255.788</v>
      </c>
      <c r="K17" s="105">
        <v>37459</v>
      </c>
      <c r="L17" s="55">
        <v>736.11800000000005</v>
      </c>
      <c r="M17" s="55">
        <v>2257</v>
      </c>
      <c r="N17" s="55">
        <v>23553.823</v>
      </c>
      <c r="O17" s="55">
        <v>9832.3039499999995</v>
      </c>
      <c r="P17" s="55">
        <v>80503</v>
      </c>
      <c r="Q17" s="57">
        <f t="shared" ref="Q17:Q23" si="2">SUM(B17:P17)</f>
        <v>189883.57394999999</v>
      </c>
    </row>
    <row r="18" spans="1:17" s="3" customFormat="1" ht="17.25" customHeight="1" x14ac:dyDescent="0.2">
      <c r="A18" s="83" t="s">
        <v>19</v>
      </c>
      <c r="B18" s="103">
        <v>0</v>
      </c>
      <c r="C18" s="55"/>
      <c r="D18" s="106">
        <v>22479</v>
      </c>
      <c r="E18" s="55">
        <v>319.35000000000002</v>
      </c>
      <c r="F18" s="55">
        <v>214.078</v>
      </c>
      <c r="G18" s="55">
        <v>1076</v>
      </c>
      <c r="H18" s="55"/>
      <c r="I18" s="55">
        <v>552.12</v>
      </c>
      <c r="J18" s="55">
        <v>0</v>
      </c>
      <c r="K18" s="105">
        <v>0</v>
      </c>
      <c r="L18" s="55">
        <v>9352.9869999999992</v>
      </c>
      <c r="M18" s="55">
        <v>0</v>
      </c>
      <c r="N18" s="55">
        <v>0</v>
      </c>
      <c r="O18" s="55">
        <v>0</v>
      </c>
      <c r="P18" s="55">
        <v>0</v>
      </c>
      <c r="Q18" s="57">
        <f t="shared" si="2"/>
        <v>33993.534999999996</v>
      </c>
    </row>
    <row r="19" spans="1:17" s="3" customFormat="1" ht="17.25" customHeight="1" x14ac:dyDescent="0.2">
      <c r="A19" s="83" t="s">
        <v>20</v>
      </c>
      <c r="B19" s="103">
        <v>0</v>
      </c>
      <c r="C19" s="55"/>
      <c r="D19" s="55">
        <v>0</v>
      </c>
      <c r="E19" s="55">
        <v>1685.7339999999999</v>
      </c>
      <c r="F19" s="55">
        <v>0</v>
      </c>
      <c r="G19" s="55">
        <v>7060</v>
      </c>
      <c r="H19" s="55"/>
      <c r="I19" s="55">
        <v>34.773000000000003</v>
      </c>
      <c r="J19" s="55">
        <v>28455.31</v>
      </c>
      <c r="K19" s="105">
        <v>77847</v>
      </c>
      <c r="L19" s="55">
        <v>0</v>
      </c>
      <c r="M19" s="55">
        <v>30</v>
      </c>
      <c r="N19" s="55">
        <v>77499.851999999999</v>
      </c>
      <c r="O19" s="55">
        <v>795.37364000000002</v>
      </c>
      <c r="P19" s="55">
        <v>12836</v>
      </c>
      <c r="Q19" s="57">
        <f t="shared" si="2"/>
        <v>206244.04264</v>
      </c>
    </row>
    <row r="20" spans="1:17" s="3" customFormat="1" ht="17.25" customHeight="1" x14ac:dyDescent="0.2">
      <c r="A20" s="83" t="s">
        <v>21</v>
      </c>
      <c r="B20" s="103">
        <v>0</v>
      </c>
      <c r="C20" s="55"/>
      <c r="D20" s="55">
        <v>0</v>
      </c>
      <c r="E20" s="55">
        <v>156.75299999999999</v>
      </c>
      <c r="F20" s="55">
        <v>321.58</v>
      </c>
      <c r="G20" s="55">
        <v>2531</v>
      </c>
      <c r="H20" s="55"/>
      <c r="I20" s="55">
        <v>1716.1010000000001</v>
      </c>
      <c r="J20" s="55">
        <v>8301.98</v>
      </c>
      <c r="K20" s="105">
        <v>14940</v>
      </c>
      <c r="L20" s="55">
        <v>12503.43</v>
      </c>
      <c r="M20" s="55">
        <v>452</v>
      </c>
      <c r="N20" s="55">
        <v>5596.1260000000002</v>
      </c>
      <c r="O20" s="55">
        <v>725.56444999999997</v>
      </c>
      <c r="P20" s="55">
        <v>126585</v>
      </c>
      <c r="Q20" s="57">
        <f t="shared" si="2"/>
        <v>173829.53445000001</v>
      </c>
    </row>
    <row r="21" spans="1:17" s="3" customFormat="1" ht="17.25" customHeight="1" x14ac:dyDescent="0.2">
      <c r="A21" s="83" t="s">
        <v>22</v>
      </c>
      <c r="B21" s="103">
        <v>0</v>
      </c>
      <c r="C21" s="55"/>
      <c r="D21" s="55">
        <v>0</v>
      </c>
      <c r="E21" s="55">
        <v>5986.1130000000003</v>
      </c>
      <c r="F21" s="55">
        <v>2377.2240000000002</v>
      </c>
      <c r="G21" s="55">
        <v>106355</v>
      </c>
      <c r="H21" s="55"/>
      <c r="I21" s="55">
        <v>8167.7650000000003</v>
      </c>
      <c r="J21" s="55">
        <v>9653.7970000000005</v>
      </c>
      <c r="K21" s="105">
        <v>9645</v>
      </c>
      <c r="L21" s="55">
        <v>6751.7089999999998</v>
      </c>
      <c r="M21" s="55">
        <v>6307</v>
      </c>
      <c r="N21" s="55">
        <v>8054.9660000000003</v>
      </c>
      <c r="O21" s="55">
        <v>10480.95385</v>
      </c>
      <c r="P21" s="55">
        <v>15107</v>
      </c>
      <c r="Q21" s="57">
        <f t="shared" si="2"/>
        <v>188886.52785000001</v>
      </c>
    </row>
    <row r="22" spans="1:17" s="3" customFormat="1" ht="17.25" customHeight="1" x14ac:dyDescent="0.2">
      <c r="A22" s="83" t="s">
        <v>23</v>
      </c>
      <c r="B22" s="103">
        <v>0</v>
      </c>
      <c r="C22" s="55"/>
      <c r="D22" s="55">
        <v>0</v>
      </c>
      <c r="E22" s="55">
        <v>1806.729</v>
      </c>
      <c r="F22" s="55">
        <v>672.09199999999998</v>
      </c>
      <c r="G22" s="55">
        <v>18741</v>
      </c>
      <c r="H22" s="55"/>
      <c r="I22" s="55">
        <v>3712.2089999999998</v>
      </c>
      <c r="J22" s="55">
        <v>164384.62</v>
      </c>
      <c r="K22" s="105">
        <v>106030</v>
      </c>
      <c r="L22" s="55">
        <v>50960.474999999999</v>
      </c>
      <c r="M22" s="55">
        <v>5879</v>
      </c>
      <c r="N22" s="55">
        <v>59785.343999999997</v>
      </c>
      <c r="O22" s="55">
        <v>25921.892829999997</v>
      </c>
      <c r="P22" s="55">
        <v>241894</v>
      </c>
      <c r="Q22" s="57">
        <f t="shared" si="2"/>
        <v>679787.36182999995</v>
      </c>
    </row>
    <row r="23" spans="1:17" s="3" customFormat="1" ht="17.25" customHeight="1" x14ac:dyDescent="0.2">
      <c r="A23" s="121" t="s">
        <v>24</v>
      </c>
      <c r="B23" s="107">
        <v>0</v>
      </c>
      <c r="C23" s="59"/>
      <c r="D23" s="59">
        <v>0</v>
      </c>
      <c r="E23" s="59">
        <v>273.04399999999998</v>
      </c>
      <c r="F23" s="59">
        <v>356.21800000000002</v>
      </c>
      <c r="G23" s="59">
        <v>3909</v>
      </c>
      <c r="H23" s="59"/>
      <c r="I23" s="59">
        <v>863.05600000000004</v>
      </c>
      <c r="J23" s="59">
        <v>42547.226999999999</v>
      </c>
      <c r="K23" s="108">
        <v>15019</v>
      </c>
      <c r="L23" s="59">
        <v>0</v>
      </c>
      <c r="M23" s="59">
        <v>124</v>
      </c>
      <c r="N23" s="59">
        <v>79309.398000000001</v>
      </c>
      <c r="O23" s="59">
        <v>1237.7797499999999</v>
      </c>
      <c r="P23" s="59">
        <v>45441</v>
      </c>
      <c r="Q23" s="61">
        <f t="shared" si="2"/>
        <v>189079.72274999999</v>
      </c>
    </row>
    <row r="24" spans="1:17" s="3" customFormat="1" ht="20.25" customHeight="1" x14ac:dyDescent="0.2">
      <c r="A24" s="85" t="s">
        <v>25</v>
      </c>
      <c r="B24" s="112">
        <f>SUM(B16:B23)</f>
        <v>16669.157999999999</v>
      </c>
      <c r="C24" s="66"/>
      <c r="D24" s="66">
        <f>SUM(D16:D23)</f>
        <v>22479</v>
      </c>
      <c r="E24" s="113">
        <f>SUM(E16:E23)</f>
        <v>10386.373</v>
      </c>
      <c r="F24" s="65">
        <f t="shared" ref="F24:Q24" si="3">SUM(F16:F23)</f>
        <v>8111.1680000000006</v>
      </c>
      <c r="G24" s="113">
        <f t="shared" si="3"/>
        <v>176130</v>
      </c>
      <c r="H24" s="113"/>
      <c r="I24" s="65">
        <f t="shared" si="3"/>
        <v>16124.441999999999</v>
      </c>
      <c r="J24" s="65">
        <f t="shared" si="3"/>
        <v>346213.82199999999</v>
      </c>
      <c r="K24" s="65">
        <f t="shared" si="3"/>
        <v>290315</v>
      </c>
      <c r="L24" s="65">
        <f t="shared" si="3"/>
        <v>80304.718999999997</v>
      </c>
      <c r="M24" s="114">
        <f t="shared" si="3"/>
        <v>15784</v>
      </c>
      <c r="N24" s="65">
        <f t="shared" si="3"/>
        <v>270603.58499999996</v>
      </c>
      <c r="O24" s="65">
        <f t="shared" si="3"/>
        <v>50394.68406</v>
      </c>
      <c r="P24" s="113">
        <f t="shared" si="3"/>
        <v>878114</v>
      </c>
      <c r="Q24" s="61">
        <f t="shared" si="3"/>
        <v>2181629.9510599999</v>
      </c>
    </row>
    <row r="25" spans="1:17" s="15" customFormat="1" ht="17.25" customHeight="1" x14ac:dyDescent="0.2">
      <c r="A25" s="82" t="s">
        <v>27</v>
      </c>
      <c r="B25" s="98"/>
      <c r="C25" s="99"/>
      <c r="D25" s="99"/>
      <c r="E25" s="100"/>
      <c r="F25" s="99"/>
      <c r="G25" s="99"/>
      <c r="H25" s="99"/>
      <c r="I25" s="99"/>
      <c r="J25" s="99"/>
      <c r="K25" s="99"/>
      <c r="L25" s="99"/>
      <c r="M25" s="101"/>
      <c r="N25" s="99"/>
      <c r="O25" s="99"/>
      <c r="P25" s="102"/>
      <c r="Q25" s="54"/>
    </row>
    <row r="26" spans="1:17" s="3" customFormat="1" ht="30" customHeight="1" x14ac:dyDescent="0.2">
      <c r="A26" s="83" t="s">
        <v>17</v>
      </c>
      <c r="B26" s="103">
        <f>B6-B16</f>
        <v>148880.38399999999</v>
      </c>
      <c r="C26" s="104"/>
      <c r="D26" s="55">
        <v>0</v>
      </c>
      <c r="E26" s="55">
        <f t="shared" ref="E26:G33" si="4">E6-E16</f>
        <v>385.73</v>
      </c>
      <c r="F26" s="55">
        <f t="shared" si="4"/>
        <v>39.140999999999991</v>
      </c>
      <c r="G26" s="55">
        <f t="shared" si="4"/>
        <v>15712</v>
      </c>
      <c r="H26" s="55"/>
      <c r="I26" s="55">
        <f t="shared" ref="I26:P33" si="5">I6-I16</f>
        <v>159.82600000000008</v>
      </c>
      <c r="J26" s="55">
        <f t="shared" si="5"/>
        <v>55338.004000000001</v>
      </c>
      <c r="K26" s="105">
        <f t="shared" si="5"/>
        <v>266715</v>
      </c>
      <c r="L26" s="67">
        <f t="shared" si="5"/>
        <v>1056.9069999999999</v>
      </c>
      <c r="M26" s="55">
        <f t="shared" si="5"/>
        <v>428</v>
      </c>
      <c r="N26" s="55">
        <f t="shared" si="5"/>
        <v>30586.279000000002</v>
      </c>
      <c r="O26" s="55">
        <f t="shared" si="5"/>
        <v>472.53741000000014</v>
      </c>
      <c r="P26" s="55">
        <f t="shared" si="5"/>
        <v>280999</v>
      </c>
      <c r="Q26" s="57">
        <f>SUM(B26:P26)</f>
        <v>800772.80841000006</v>
      </c>
    </row>
    <row r="27" spans="1:17" s="3" customFormat="1" ht="17.25" customHeight="1" x14ac:dyDescent="0.2">
      <c r="A27" s="83" t="s">
        <v>18</v>
      </c>
      <c r="B27" s="103">
        <v>0</v>
      </c>
      <c r="C27" s="55"/>
      <c r="D27" s="55">
        <f t="shared" ref="D27:O27" si="6">D7-D17</f>
        <v>0</v>
      </c>
      <c r="E27" s="55">
        <f t="shared" si="6"/>
        <v>60.641999999999996</v>
      </c>
      <c r="F27" s="55">
        <f t="shared" si="6"/>
        <v>1497.9269999999997</v>
      </c>
      <c r="G27" s="55">
        <f t="shared" si="6"/>
        <v>961</v>
      </c>
      <c r="H27" s="55"/>
      <c r="I27" s="55">
        <f t="shared" si="6"/>
        <v>63.511000000000081</v>
      </c>
      <c r="J27" s="55">
        <f t="shared" si="6"/>
        <v>9601.4530000000013</v>
      </c>
      <c r="K27" s="55">
        <f t="shared" si="6"/>
        <v>17552</v>
      </c>
      <c r="L27" s="55">
        <f t="shared" si="6"/>
        <v>6025.6619999999994</v>
      </c>
      <c r="M27" s="55">
        <f t="shared" si="6"/>
        <v>55</v>
      </c>
      <c r="N27" s="55">
        <f t="shared" si="6"/>
        <v>3072.8689999999988</v>
      </c>
      <c r="O27" s="55">
        <f t="shared" si="6"/>
        <v>1509.8850500000008</v>
      </c>
      <c r="P27" s="55">
        <f t="shared" si="5"/>
        <v>5237</v>
      </c>
      <c r="Q27" s="57">
        <f t="shared" ref="Q27:Q33" si="7">SUM(B27:P27)</f>
        <v>45636.949049999996</v>
      </c>
    </row>
    <row r="28" spans="1:17" s="3" customFormat="1" ht="17.25" customHeight="1" x14ac:dyDescent="0.2">
      <c r="A28" s="83" t="s">
        <v>19</v>
      </c>
      <c r="B28" s="103">
        <v>0</v>
      </c>
      <c r="C28" s="55"/>
      <c r="D28" s="106">
        <f>D8-D18</f>
        <v>10838</v>
      </c>
      <c r="E28" s="55">
        <f t="shared" si="4"/>
        <v>717.65</v>
      </c>
      <c r="F28" s="55">
        <f t="shared" si="4"/>
        <v>158.446</v>
      </c>
      <c r="G28" s="55">
        <f t="shared" si="4"/>
        <v>33</v>
      </c>
      <c r="H28" s="55"/>
      <c r="I28" s="55">
        <f t="shared" si="5"/>
        <v>21.024999999999977</v>
      </c>
      <c r="J28" s="55">
        <f t="shared" si="5"/>
        <v>0</v>
      </c>
      <c r="K28" s="105">
        <f t="shared" si="5"/>
        <v>0</v>
      </c>
      <c r="L28" s="67">
        <f t="shared" si="5"/>
        <v>15643.076999999999</v>
      </c>
      <c r="M28" s="55">
        <f t="shared" si="5"/>
        <v>0</v>
      </c>
      <c r="N28" s="55">
        <f t="shared" si="5"/>
        <v>18.798999999999999</v>
      </c>
      <c r="O28" s="55">
        <f t="shared" si="5"/>
        <v>0</v>
      </c>
      <c r="P28" s="55">
        <f t="shared" si="5"/>
        <v>0</v>
      </c>
      <c r="Q28" s="57">
        <f t="shared" si="7"/>
        <v>27429.996999999996</v>
      </c>
    </row>
    <row r="29" spans="1:17" s="3" customFormat="1" ht="17.25" customHeight="1" x14ac:dyDescent="0.2">
      <c r="A29" s="83" t="s">
        <v>20</v>
      </c>
      <c r="B29" s="103">
        <v>0</v>
      </c>
      <c r="C29" s="55"/>
      <c r="D29" s="55">
        <v>0</v>
      </c>
      <c r="E29" s="55">
        <f t="shared" si="4"/>
        <v>1298.2359999999999</v>
      </c>
      <c r="F29" s="55">
        <f t="shared" si="4"/>
        <v>160.58000000000001</v>
      </c>
      <c r="G29" s="55">
        <f t="shared" si="4"/>
        <v>1709</v>
      </c>
      <c r="H29" s="55"/>
      <c r="I29" s="55">
        <f t="shared" si="5"/>
        <v>518.68399999999997</v>
      </c>
      <c r="J29" s="55">
        <f t="shared" si="5"/>
        <v>19591.174999999999</v>
      </c>
      <c r="K29" s="105">
        <f t="shared" si="5"/>
        <v>58112</v>
      </c>
      <c r="L29" s="67">
        <f t="shared" si="5"/>
        <v>1382.998</v>
      </c>
      <c r="M29" s="55">
        <f t="shared" si="5"/>
        <v>974</v>
      </c>
      <c r="N29" s="55">
        <f t="shared" si="5"/>
        <v>12255.074999999997</v>
      </c>
      <c r="O29" s="55">
        <f t="shared" si="5"/>
        <v>2853.2963600000003</v>
      </c>
      <c r="P29" s="55">
        <f t="shared" si="5"/>
        <v>48052</v>
      </c>
      <c r="Q29" s="57">
        <f t="shared" si="7"/>
        <v>146907.04436</v>
      </c>
    </row>
    <row r="30" spans="1:17" s="3" customFormat="1" ht="17.25" customHeight="1" x14ac:dyDescent="0.2">
      <c r="A30" s="83" t="s">
        <v>21</v>
      </c>
      <c r="B30" s="103">
        <v>0</v>
      </c>
      <c r="C30" s="55"/>
      <c r="D30" s="55">
        <v>0</v>
      </c>
      <c r="E30" s="55">
        <f t="shared" si="4"/>
        <v>205.25700000000001</v>
      </c>
      <c r="F30" s="55">
        <f t="shared" si="4"/>
        <v>1.5860000000000127</v>
      </c>
      <c r="G30" s="55">
        <f t="shared" si="4"/>
        <v>437</v>
      </c>
      <c r="H30" s="55"/>
      <c r="I30" s="55">
        <f t="shared" si="5"/>
        <v>181.68199999999979</v>
      </c>
      <c r="J30" s="55">
        <f t="shared" si="5"/>
        <v>2155.2980000000007</v>
      </c>
      <c r="K30" s="105">
        <f t="shared" si="5"/>
        <v>51389</v>
      </c>
      <c r="L30" s="67">
        <f t="shared" si="5"/>
        <v>3196.8649999999998</v>
      </c>
      <c r="M30" s="55">
        <f t="shared" si="5"/>
        <v>886</v>
      </c>
      <c r="N30" s="55">
        <f t="shared" si="5"/>
        <v>4578.7340000000004</v>
      </c>
      <c r="O30" s="55">
        <f t="shared" si="5"/>
        <v>33.330550000000017</v>
      </c>
      <c r="P30" s="55">
        <f t="shared" si="5"/>
        <v>23183</v>
      </c>
      <c r="Q30" s="57">
        <f t="shared" si="7"/>
        <v>86247.752550000005</v>
      </c>
    </row>
    <row r="31" spans="1:17" s="3" customFormat="1" ht="17.25" customHeight="1" x14ac:dyDescent="0.2">
      <c r="A31" s="83" t="s">
        <v>22</v>
      </c>
      <c r="B31" s="103">
        <v>0</v>
      </c>
      <c r="C31" s="55"/>
      <c r="D31" s="55">
        <v>0</v>
      </c>
      <c r="E31" s="55">
        <f t="shared" si="4"/>
        <v>141392.878</v>
      </c>
      <c r="F31" s="55">
        <f t="shared" si="4"/>
        <v>48894.818999999996</v>
      </c>
      <c r="G31" s="55">
        <f t="shared" si="4"/>
        <v>43057</v>
      </c>
      <c r="H31" s="55"/>
      <c r="I31" s="55">
        <f t="shared" si="5"/>
        <v>163122.94099999999</v>
      </c>
      <c r="J31" s="55">
        <f t="shared" si="5"/>
        <v>191782.22700000001</v>
      </c>
      <c r="K31" s="105">
        <f t="shared" si="5"/>
        <v>764484</v>
      </c>
      <c r="L31" s="67">
        <f t="shared" si="5"/>
        <v>237223.215</v>
      </c>
      <c r="M31" s="55">
        <f t="shared" si="5"/>
        <v>221915</v>
      </c>
      <c r="N31" s="55">
        <f t="shared" si="5"/>
        <v>230566.98599999998</v>
      </c>
      <c r="O31" s="55">
        <f t="shared" si="5"/>
        <v>145393.38015000001</v>
      </c>
      <c r="P31" s="55">
        <f t="shared" si="5"/>
        <v>321679</v>
      </c>
      <c r="Q31" s="57">
        <f t="shared" si="7"/>
        <v>2509511.4461500002</v>
      </c>
    </row>
    <row r="32" spans="1:17" s="3" customFormat="1" ht="17.25" customHeight="1" x14ac:dyDescent="0.2">
      <c r="A32" s="83" t="s">
        <v>23</v>
      </c>
      <c r="B32" s="103">
        <v>0</v>
      </c>
      <c r="C32" s="55"/>
      <c r="D32" s="55">
        <v>0</v>
      </c>
      <c r="E32" s="55">
        <f t="shared" si="4"/>
        <v>759.7639999999999</v>
      </c>
      <c r="F32" s="55">
        <f t="shared" si="4"/>
        <v>104.63700000000006</v>
      </c>
      <c r="G32" s="55">
        <f t="shared" si="4"/>
        <v>2582</v>
      </c>
      <c r="H32" s="55"/>
      <c r="I32" s="55">
        <f t="shared" si="5"/>
        <v>563.48199999999997</v>
      </c>
      <c r="J32" s="55">
        <f t="shared" si="5"/>
        <v>50646.312999999995</v>
      </c>
      <c r="K32" s="105">
        <f t="shared" si="5"/>
        <v>62640</v>
      </c>
      <c r="L32" s="67">
        <f t="shared" si="5"/>
        <v>34839.095999999998</v>
      </c>
      <c r="M32" s="55">
        <f t="shared" si="5"/>
        <v>1984</v>
      </c>
      <c r="N32" s="55">
        <f t="shared" si="5"/>
        <v>9382.7079999999987</v>
      </c>
      <c r="O32" s="55">
        <f t="shared" si="5"/>
        <v>2907.5211700000036</v>
      </c>
      <c r="P32" s="55">
        <f t="shared" si="5"/>
        <v>77569</v>
      </c>
      <c r="Q32" s="57">
        <f t="shared" si="7"/>
        <v>243978.52116999999</v>
      </c>
    </row>
    <row r="33" spans="1:17" s="3" customFormat="1" ht="17.25" customHeight="1" x14ac:dyDescent="0.2">
      <c r="A33" s="121" t="s">
        <v>24</v>
      </c>
      <c r="B33" s="107">
        <v>0</v>
      </c>
      <c r="C33" s="59"/>
      <c r="D33" s="59">
        <v>0</v>
      </c>
      <c r="E33" s="59">
        <f t="shared" si="4"/>
        <v>32.281000000000006</v>
      </c>
      <c r="F33" s="59">
        <f t="shared" si="4"/>
        <v>17.526999999999987</v>
      </c>
      <c r="G33" s="59">
        <f t="shared" si="4"/>
        <v>382</v>
      </c>
      <c r="H33" s="59"/>
      <c r="I33" s="59">
        <f t="shared" si="5"/>
        <v>268.2349999999999</v>
      </c>
      <c r="J33" s="59">
        <f t="shared" si="5"/>
        <v>64016.936000000002</v>
      </c>
      <c r="K33" s="108">
        <f t="shared" si="5"/>
        <v>28782</v>
      </c>
      <c r="L33" s="68">
        <f t="shared" si="5"/>
        <v>1332.3530000000001</v>
      </c>
      <c r="M33" s="59">
        <f t="shared" si="5"/>
        <v>29</v>
      </c>
      <c r="N33" s="59">
        <f t="shared" si="5"/>
        <v>1532.4860000000044</v>
      </c>
      <c r="O33" s="59">
        <f t="shared" si="5"/>
        <v>285.38824999999997</v>
      </c>
      <c r="P33" s="115">
        <f t="shared" si="5"/>
        <v>44465</v>
      </c>
      <c r="Q33" s="61">
        <f t="shared" si="7"/>
        <v>141143.20624999999</v>
      </c>
    </row>
    <row r="34" spans="1:17" s="3" customFormat="1" ht="20.25" customHeight="1" x14ac:dyDescent="0.2">
      <c r="A34" s="86" t="s">
        <v>25</v>
      </c>
      <c r="B34" s="116">
        <f>SUM(B26:B33)</f>
        <v>148880.38399999999</v>
      </c>
      <c r="C34" s="69"/>
      <c r="D34" s="69">
        <f>SUM(D26:D33)</f>
        <v>10838</v>
      </c>
      <c r="E34" s="117">
        <f>E14-E24</f>
        <v>144852.43800000002</v>
      </c>
      <c r="F34" s="69">
        <f t="shared" ref="F34:Q34" si="8">SUM(F26:F33)</f>
        <v>50874.663</v>
      </c>
      <c r="G34" s="117">
        <f>SUM(G26:G33)</f>
        <v>64873</v>
      </c>
      <c r="H34" s="117"/>
      <c r="I34" s="69">
        <f t="shared" si="8"/>
        <v>164899.38599999997</v>
      </c>
      <c r="J34" s="69">
        <f t="shared" si="8"/>
        <v>393131.40599999996</v>
      </c>
      <c r="K34" s="62">
        <f>SUM(K26:K33)</f>
        <v>1249674</v>
      </c>
      <c r="L34" s="69">
        <f t="shared" si="8"/>
        <v>300700.17300000001</v>
      </c>
      <c r="M34" s="69">
        <f t="shared" si="8"/>
        <v>226271</v>
      </c>
      <c r="N34" s="69">
        <f t="shared" si="8"/>
        <v>291993.93599999999</v>
      </c>
      <c r="O34" s="70">
        <f t="shared" si="8"/>
        <v>153455.33893999999</v>
      </c>
      <c r="P34" s="62">
        <f t="shared" si="8"/>
        <v>801184</v>
      </c>
      <c r="Q34" s="71">
        <f t="shared" si="8"/>
        <v>4001627.7249400001</v>
      </c>
    </row>
    <row r="35" spans="1:17" s="15" customFormat="1" ht="17.25" customHeight="1" x14ac:dyDescent="0.2">
      <c r="A35" s="82" t="s">
        <v>28</v>
      </c>
      <c r="B35" s="98"/>
      <c r="C35" s="99"/>
      <c r="D35" s="99"/>
      <c r="E35" s="100"/>
      <c r="F35" s="99"/>
      <c r="G35" s="99"/>
      <c r="H35" s="99"/>
      <c r="I35" s="99"/>
      <c r="J35" s="99"/>
      <c r="K35" s="99"/>
      <c r="L35" s="99"/>
      <c r="M35" s="101"/>
      <c r="N35" s="99"/>
      <c r="O35" s="99"/>
      <c r="P35" s="102"/>
      <c r="Q35" s="54"/>
    </row>
    <row r="36" spans="1:17" s="3" customFormat="1" ht="21" customHeight="1" x14ac:dyDescent="0.2">
      <c r="A36" s="83" t="s">
        <v>17</v>
      </c>
      <c r="B36" s="103">
        <v>146734.03899999999</v>
      </c>
      <c r="C36" s="104"/>
      <c r="D36" s="55">
        <v>0</v>
      </c>
      <c r="E36" s="55">
        <v>396.209</v>
      </c>
      <c r="F36" s="55">
        <v>80.887</v>
      </c>
      <c r="G36" s="55">
        <v>11096</v>
      </c>
      <c r="H36" s="55"/>
      <c r="I36" s="55">
        <v>156.93199999999999</v>
      </c>
      <c r="J36" s="55">
        <v>53409.254999999997</v>
      </c>
      <c r="K36" s="105">
        <v>253641</v>
      </c>
      <c r="L36" s="55">
        <v>1008.592</v>
      </c>
      <c r="M36" s="55">
        <v>279</v>
      </c>
      <c r="N36" s="55">
        <v>31612.633999999998</v>
      </c>
      <c r="O36" s="55">
        <v>423.43913000000015</v>
      </c>
      <c r="P36" s="55">
        <v>293315</v>
      </c>
      <c r="Q36" s="57">
        <f>SUM(B36:P36)</f>
        <v>792152.98713000002</v>
      </c>
    </row>
    <row r="37" spans="1:17" s="3" customFormat="1" ht="17.25" customHeight="1" x14ac:dyDescent="0.2">
      <c r="A37" s="83" t="s">
        <v>18</v>
      </c>
      <c r="B37" s="103">
        <v>0</v>
      </c>
      <c r="C37" s="55"/>
      <c r="D37" s="55">
        <v>0</v>
      </c>
      <c r="E37" s="55">
        <v>108.72799999999999</v>
      </c>
      <c r="F37" s="55">
        <v>984.96</v>
      </c>
      <c r="G37" s="55">
        <v>714</v>
      </c>
      <c r="H37" s="55"/>
      <c r="I37" s="55">
        <v>63.256</v>
      </c>
      <c r="J37" s="55">
        <v>5137.8159999999998</v>
      </c>
      <c r="K37" s="105">
        <v>19210</v>
      </c>
      <c r="L37" s="55">
        <v>6412.42</v>
      </c>
      <c r="M37" s="55">
        <v>100</v>
      </c>
      <c r="N37" s="55">
        <v>2926.636</v>
      </c>
      <c r="O37" s="55">
        <v>1291.6933800000008</v>
      </c>
      <c r="P37" s="55">
        <v>4731</v>
      </c>
      <c r="Q37" s="57">
        <f t="shared" ref="Q37:Q43" si="9">SUM(B37:P37)</f>
        <v>41680.509380000003</v>
      </c>
    </row>
    <row r="38" spans="1:17" s="3" customFormat="1" ht="17.25" customHeight="1" x14ac:dyDescent="0.2">
      <c r="A38" s="83" t="s">
        <v>19</v>
      </c>
      <c r="B38" s="103">
        <v>0</v>
      </c>
      <c r="C38" s="55"/>
      <c r="D38" s="106">
        <f>D34+1135-1726</f>
        <v>10247</v>
      </c>
      <c r="E38" s="55">
        <v>806.82500000000005</v>
      </c>
      <c r="F38" s="55">
        <v>166.72800000000001</v>
      </c>
      <c r="G38" s="55">
        <v>34</v>
      </c>
      <c r="H38" s="55"/>
      <c r="I38" s="55">
        <v>16.408000000000001</v>
      </c>
      <c r="J38" s="55">
        <v>0</v>
      </c>
      <c r="K38" s="105">
        <v>0</v>
      </c>
      <c r="L38" s="55">
        <v>18194.326000000001</v>
      </c>
      <c r="M38" s="55">
        <f>M28+1-1</f>
        <v>0</v>
      </c>
      <c r="N38" s="55">
        <v>18.965</v>
      </c>
      <c r="O38" s="55">
        <v>0</v>
      </c>
      <c r="P38" s="55">
        <v>0</v>
      </c>
      <c r="Q38" s="57">
        <f t="shared" si="9"/>
        <v>29484.252</v>
      </c>
    </row>
    <row r="39" spans="1:17" s="3" customFormat="1" ht="17.25" customHeight="1" x14ac:dyDescent="0.2">
      <c r="A39" s="83" t="s">
        <v>20</v>
      </c>
      <c r="B39" s="103">
        <v>0</v>
      </c>
      <c r="C39" s="55"/>
      <c r="D39" s="55">
        <v>0</v>
      </c>
      <c r="E39" s="55">
        <v>614.92100000000005</v>
      </c>
      <c r="F39" s="55">
        <v>393.02300000000002</v>
      </c>
      <c r="G39" s="55">
        <v>1267</v>
      </c>
      <c r="H39" s="55"/>
      <c r="I39" s="55">
        <v>530.12199999999996</v>
      </c>
      <c r="J39" s="55">
        <v>19785.64</v>
      </c>
      <c r="K39" s="105">
        <v>56806</v>
      </c>
      <c r="L39" s="55">
        <v>1351.9269999999999</v>
      </c>
      <c r="M39" s="55">
        <v>885</v>
      </c>
      <c r="N39" s="55">
        <v>15272.616</v>
      </c>
      <c r="O39" s="55">
        <v>2273.9867100000001</v>
      </c>
      <c r="P39" s="55">
        <v>40813</v>
      </c>
      <c r="Q39" s="57">
        <f t="shared" si="9"/>
        <v>139993.23570999998</v>
      </c>
    </row>
    <row r="40" spans="1:17" s="3" customFormat="1" ht="17.25" customHeight="1" x14ac:dyDescent="0.2">
      <c r="A40" s="83" t="s">
        <v>21</v>
      </c>
      <c r="B40" s="103">
        <v>0</v>
      </c>
      <c r="C40" s="55"/>
      <c r="D40" s="55">
        <v>0</v>
      </c>
      <c r="E40" s="55">
        <v>96.733000000000004</v>
      </c>
      <c r="F40" s="55">
        <v>76.924999999999997</v>
      </c>
      <c r="G40" s="55">
        <v>423</v>
      </c>
      <c r="H40" s="55"/>
      <c r="I40" s="55">
        <v>188.53299999999999</v>
      </c>
      <c r="J40" s="55">
        <v>566.68700000000001</v>
      </c>
      <c r="K40" s="105">
        <v>48970</v>
      </c>
      <c r="L40" s="55">
        <v>2128.89</v>
      </c>
      <c r="M40" s="55">
        <v>978</v>
      </c>
      <c r="N40" s="55">
        <v>4678.884</v>
      </c>
      <c r="O40" s="55">
        <v>63.27014000000004</v>
      </c>
      <c r="P40" s="55">
        <v>23776</v>
      </c>
      <c r="Q40" s="57">
        <f t="shared" si="9"/>
        <v>81946.922139999995</v>
      </c>
    </row>
    <row r="41" spans="1:17" s="3" customFormat="1" ht="17.25" customHeight="1" x14ac:dyDescent="0.2">
      <c r="A41" s="83" t="s">
        <v>22</v>
      </c>
      <c r="B41" s="103">
        <v>0</v>
      </c>
      <c r="C41" s="55"/>
      <c r="D41" s="55">
        <v>0</v>
      </c>
      <c r="E41" s="55">
        <v>133083.65700000001</v>
      </c>
      <c r="F41" s="55">
        <v>49862.116999999998</v>
      </c>
      <c r="G41" s="55">
        <v>28738</v>
      </c>
      <c r="H41" s="55"/>
      <c r="I41" s="55">
        <v>160146.527</v>
      </c>
      <c r="J41" s="55">
        <v>155143.51199999999</v>
      </c>
      <c r="K41" s="105">
        <v>739598</v>
      </c>
      <c r="L41" s="55">
        <v>240773.14199999999</v>
      </c>
      <c r="M41" s="55">
        <v>215957</v>
      </c>
      <c r="N41" s="55">
        <v>228462.935</v>
      </c>
      <c r="O41" s="55">
        <v>133268.45381000001</v>
      </c>
      <c r="P41" s="55">
        <v>301942</v>
      </c>
      <c r="Q41" s="57">
        <f t="shared" si="9"/>
        <v>2386975.3438100005</v>
      </c>
    </row>
    <row r="42" spans="1:17" s="3" customFormat="1" ht="17.25" customHeight="1" x14ac:dyDescent="0.2">
      <c r="A42" s="83" t="s">
        <v>23</v>
      </c>
      <c r="B42" s="103">
        <v>0</v>
      </c>
      <c r="C42" s="55"/>
      <c r="D42" s="55">
        <v>0</v>
      </c>
      <c r="E42" s="55">
        <v>659.65</v>
      </c>
      <c r="F42" s="55">
        <v>107.518</v>
      </c>
      <c r="G42" s="55">
        <v>1790</v>
      </c>
      <c r="H42" s="55"/>
      <c r="I42" s="55">
        <v>561.34699999999998</v>
      </c>
      <c r="J42" s="55">
        <v>43607.826000000001</v>
      </c>
      <c r="K42" s="105">
        <v>65685</v>
      </c>
      <c r="L42" s="55">
        <v>39879.576000000001</v>
      </c>
      <c r="M42" s="55">
        <v>1937</v>
      </c>
      <c r="N42" s="55">
        <v>6910.9089999999997</v>
      </c>
      <c r="O42" s="55">
        <v>3812.3448600000015</v>
      </c>
      <c r="P42" s="55">
        <v>77999</v>
      </c>
      <c r="Q42" s="57">
        <f t="shared" si="9"/>
        <v>242950.17086000001</v>
      </c>
    </row>
    <row r="43" spans="1:17" s="3" customFormat="1" ht="17.25" customHeight="1" x14ac:dyDescent="0.2">
      <c r="A43" s="121" t="s">
        <v>24</v>
      </c>
      <c r="B43" s="107">
        <v>0</v>
      </c>
      <c r="C43" s="59"/>
      <c r="D43" s="59">
        <v>0</v>
      </c>
      <c r="E43" s="59">
        <v>-14.355</v>
      </c>
      <c r="F43" s="59">
        <v>61.865000000000002</v>
      </c>
      <c r="G43" s="55">
        <v>339</v>
      </c>
      <c r="H43" s="59"/>
      <c r="I43" s="59">
        <v>226.273</v>
      </c>
      <c r="J43" s="59">
        <v>64785.063999999998</v>
      </c>
      <c r="K43" s="108">
        <v>30477</v>
      </c>
      <c r="L43" s="55">
        <v>1973.133</v>
      </c>
      <c r="M43" s="59">
        <v>25</v>
      </c>
      <c r="N43" s="59">
        <v>1494.155</v>
      </c>
      <c r="O43" s="59">
        <v>374.63688999999999</v>
      </c>
      <c r="P43" s="59">
        <v>45766</v>
      </c>
      <c r="Q43" s="61">
        <f t="shared" si="9"/>
        <v>145507.77189</v>
      </c>
    </row>
    <row r="44" spans="1:17" s="3" customFormat="1" ht="20.25" customHeight="1" x14ac:dyDescent="0.2">
      <c r="A44" s="87" t="s">
        <v>25</v>
      </c>
      <c r="B44" s="118">
        <f>SUM(B36:B43)</f>
        <v>146734.03899999999</v>
      </c>
      <c r="C44" s="62"/>
      <c r="D44" s="62">
        <f>SUM(D36:D43)</f>
        <v>10247</v>
      </c>
      <c r="E44" s="119">
        <f>SUM(E36:E43)</f>
        <v>135752.36799999999</v>
      </c>
      <c r="F44" s="62">
        <f t="shared" ref="F44:Q44" si="10">SUM(F36:F43)</f>
        <v>51734.022999999994</v>
      </c>
      <c r="G44" s="62">
        <f t="shared" si="10"/>
        <v>44401</v>
      </c>
      <c r="H44" s="119"/>
      <c r="I44" s="62">
        <f t="shared" si="10"/>
        <v>161889.39799999999</v>
      </c>
      <c r="J44" s="62">
        <f t="shared" si="10"/>
        <v>342435.8</v>
      </c>
      <c r="K44" s="62">
        <f t="shared" si="10"/>
        <v>1214387</v>
      </c>
      <c r="L44" s="62">
        <f t="shared" si="10"/>
        <v>311722.00599999999</v>
      </c>
      <c r="M44" s="119">
        <f t="shared" si="10"/>
        <v>220161</v>
      </c>
      <c r="N44" s="62">
        <f t="shared" si="10"/>
        <v>291377.734</v>
      </c>
      <c r="O44" s="62">
        <f t="shared" si="10"/>
        <v>141507.82492000001</v>
      </c>
      <c r="P44" s="119">
        <f t="shared" si="10"/>
        <v>788342</v>
      </c>
      <c r="Q44" s="64">
        <f t="shared" si="10"/>
        <v>3860691.1929200003</v>
      </c>
    </row>
    <row r="45" spans="1:17" s="15" customFormat="1" ht="17.25" customHeight="1" x14ac:dyDescent="0.2">
      <c r="A45" s="72"/>
      <c r="B45" s="88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2"/>
    </row>
    <row r="46" spans="1:17" ht="15.75" customHeight="1" x14ac:dyDescent="0.2">
      <c r="A46" s="23" t="s">
        <v>82</v>
      </c>
      <c r="B46" s="79"/>
      <c r="C46" s="79"/>
      <c r="D46" s="79"/>
      <c r="E46" s="79"/>
      <c r="F46" s="79"/>
      <c r="G46" s="79"/>
      <c r="H46" s="74"/>
      <c r="I46" s="79"/>
      <c r="J46" s="79"/>
      <c r="K46" s="75"/>
      <c r="L46" s="89"/>
      <c r="M46" s="89"/>
      <c r="N46" s="79"/>
      <c r="O46" s="79"/>
      <c r="P46" s="120"/>
      <c r="Q46" s="90"/>
    </row>
  </sheetData>
  <mergeCells count="2">
    <mergeCell ref="A1:P1"/>
    <mergeCell ref="A2:P2"/>
  </mergeCells>
  <printOptions horizontalCentered="1"/>
  <pageMargins left="0.25" right="0.5" top="0.38" bottom="0.36" header="0.25" footer="0.25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zoomScale="90" zoomScaleNormal="90" workbookViewId="0">
      <pane xSplit="1" ySplit="4" topLeftCell="B26" activePane="bottomRight" state="frozen"/>
      <selection activeCell="I1" sqref="I1"/>
      <selection pane="topRight" activeCell="I1" sqref="I1"/>
      <selection pane="bottomLeft" activeCell="I1" sqref="I1"/>
      <selection pane="bottomRight" activeCell="I4" sqref="I4"/>
    </sheetView>
  </sheetViews>
  <sheetFormatPr defaultRowHeight="12.75" x14ac:dyDescent="0.2"/>
  <cols>
    <col min="1" max="1" width="43.5703125" style="72" bestFit="1" customWidth="1"/>
    <col min="2" max="2" width="9.5703125" style="76" customWidth="1"/>
    <col min="3" max="3" width="9.85546875" style="76" customWidth="1"/>
    <col min="4" max="4" width="8.85546875" style="76" customWidth="1"/>
    <col min="5" max="5" width="8.7109375" style="76" customWidth="1"/>
    <col min="6" max="6" width="11.28515625" style="76" customWidth="1"/>
    <col min="7" max="7" width="9.42578125" style="76" customWidth="1"/>
    <col min="8" max="8" width="11" style="76" customWidth="1"/>
    <col min="9" max="9" width="15.28515625" style="76" customWidth="1"/>
    <col min="10" max="10" width="10.28515625" style="76" customWidth="1"/>
    <col min="11" max="11" width="10.85546875" style="77" customWidth="1"/>
    <col min="12" max="12" width="10.28515625" style="77" customWidth="1"/>
    <col min="13" max="13" width="10.7109375" style="76" customWidth="1"/>
    <col min="14" max="14" width="9.7109375" style="76" customWidth="1"/>
    <col min="15" max="15" width="11.140625" style="76" customWidth="1"/>
    <col min="16" max="16" width="15.42578125" style="78" customWidth="1"/>
    <col min="17" max="17" width="4.85546875" style="1" customWidth="1"/>
    <col min="18" max="255" width="9.140625" style="1"/>
    <col min="256" max="256" width="31.140625" style="1" customWidth="1"/>
    <col min="257" max="257" width="9.5703125" style="1" customWidth="1"/>
    <col min="258" max="258" width="9.85546875" style="1" customWidth="1"/>
    <col min="259" max="259" width="8.85546875" style="1" customWidth="1"/>
    <col min="260" max="260" width="8.7109375" style="1" customWidth="1"/>
    <col min="261" max="261" width="11.28515625" style="1" customWidth="1"/>
    <col min="262" max="262" width="9.42578125" style="1" customWidth="1"/>
    <col min="263" max="263" width="2.7109375" style="1" customWidth="1"/>
    <col min="264" max="264" width="11" style="1" customWidth="1"/>
    <col min="265" max="265" width="11.28515625" style="1" customWidth="1"/>
    <col min="266" max="266" width="10.28515625" style="1" customWidth="1"/>
    <col min="267" max="267" width="10.85546875" style="1" customWidth="1"/>
    <col min="268" max="268" width="10.28515625" style="1" customWidth="1"/>
    <col min="269" max="269" width="10.7109375" style="1" customWidth="1"/>
    <col min="270" max="270" width="9.7109375" style="1" customWidth="1"/>
    <col min="271" max="271" width="11.140625" style="1" customWidth="1"/>
    <col min="272" max="272" width="15.42578125" style="1" customWidth="1"/>
    <col min="273" max="273" width="4.85546875" style="1" customWidth="1"/>
    <col min="274" max="511" width="9.140625" style="1"/>
    <col min="512" max="512" width="31.140625" style="1" customWidth="1"/>
    <col min="513" max="513" width="9.5703125" style="1" customWidth="1"/>
    <col min="514" max="514" width="9.85546875" style="1" customWidth="1"/>
    <col min="515" max="515" width="8.85546875" style="1" customWidth="1"/>
    <col min="516" max="516" width="8.7109375" style="1" customWidth="1"/>
    <col min="517" max="517" width="11.28515625" style="1" customWidth="1"/>
    <col min="518" max="518" width="9.42578125" style="1" customWidth="1"/>
    <col min="519" max="519" width="2.7109375" style="1" customWidth="1"/>
    <col min="520" max="520" width="11" style="1" customWidth="1"/>
    <col min="521" max="521" width="11.28515625" style="1" customWidth="1"/>
    <col min="522" max="522" width="10.28515625" style="1" customWidth="1"/>
    <col min="523" max="523" width="10.85546875" style="1" customWidth="1"/>
    <col min="524" max="524" width="10.28515625" style="1" customWidth="1"/>
    <col min="525" max="525" width="10.7109375" style="1" customWidth="1"/>
    <col min="526" max="526" width="9.7109375" style="1" customWidth="1"/>
    <col min="527" max="527" width="11.140625" style="1" customWidth="1"/>
    <col min="528" max="528" width="15.42578125" style="1" customWidth="1"/>
    <col min="529" max="529" width="4.85546875" style="1" customWidth="1"/>
    <col min="530" max="767" width="9.140625" style="1"/>
    <col min="768" max="768" width="31.140625" style="1" customWidth="1"/>
    <col min="769" max="769" width="9.5703125" style="1" customWidth="1"/>
    <col min="770" max="770" width="9.85546875" style="1" customWidth="1"/>
    <col min="771" max="771" width="8.85546875" style="1" customWidth="1"/>
    <col min="772" max="772" width="8.7109375" style="1" customWidth="1"/>
    <col min="773" max="773" width="11.28515625" style="1" customWidth="1"/>
    <col min="774" max="774" width="9.42578125" style="1" customWidth="1"/>
    <col min="775" max="775" width="2.7109375" style="1" customWidth="1"/>
    <col min="776" max="776" width="11" style="1" customWidth="1"/>
    <col min="777" max="777" width="11.28515625" style="1" customWidth="1"/>
    <col min="778" max="778" width="10.28515625" style="1" customWidth="1"/>
    <col min="779" max="779" width="10.85546875" style="1" customWidth="1"/>
    <col min="780" max="780" width="10.28515625" style="1" customWidth="1"/>
    <col min="781" max="781" width="10.7109375" style="1" customWidth="1"/>
    <col min="782" max="782" width="9.7109375" style="1" customWidth="1"/>
    <col min="783" max="783" width="11.140625" style="1" customWidth="1"/>
    <col min="784" max="784" width="15.42578125" style="1" customWidth="1"/>
    <col min="785" max="785" width="4.85546875" style="1" customWidth="1"/>
    <col min="786" max="1023" width="9.140625" style="1"/>
    <col min="1024" max="1024" width="31.140625" style="1" customWidth="1"/>
    <col min="1025" max="1025" width="9.5703125" style="1" customWidth="1"/>
    <col min="1026" max="1026" width="9.85546875" style="1" customWidth="1"/>
    <col min="1027" max="1027" width="8.85546875" style="1" customWidth="1"/>
    <col min="1028" max="1028" width="8.7109375" style="1" customWidth="1"/>
    <col min="1029" max="1029" width="11.28515625" style="1" customWidth="1"/>
    <col min="1030" max="1030" width="9.42578125" style="1" customWidth="1"/>
    <col min="1031" max="1031" width="2.7109375" style="1" customWidth="1"/>
    <col min="1032" max="1032" width="11" style="1" customWidth="1"/>
    <col min="1033" max="1033" width="11.28515625" style="1" customWidth="1"/>
    <col min="1034" max="1034" width="10.28515625" style="1" customWidth="1"/>
    <col min="1035" max="1035" width="10.85546875" style="1" customWidth="1"/>
    <col min="1036" max="1036" width="10.28515625" style="1" customWidth="1"/>
    <col min="1037" max="1037" width="10.7109375" style="1" customWidth="1"/>
    <col min="1038" max="1038" width="9.7109375" style="1" customWidth="1"/>
    <col min="1039" max="1039" width="11.140625" style="1" customWidth="1"/>
    <col min="1040" max="1040" width="15.42578125" style="1" customWidth="1"/>
    <col min="1041" max="1041" width="4.85546875" style="1" customWidth="1"/>
    <col min="1042" max="1279" width="9.140625" style="1"/>
    <col min="1280" max="1280" width="31.140625" style="1" customWidth="1"/>
    <col min="1281" max="1281" width="9.5703125" style="1" customWidth="1"/>
    <col min="1282" max="1282" width="9.85546875" style="1" customWidth="1"/>
    <col min="1283" max="1283" width="8.85546875" style="1" customWidth="1"/>
    <col min="1284" max="1284" width="8.7109375" style="1" customWidth="1"/>
    <col min="1285" max="1285" width="11.28515625" style="1" customWidth="1"/>
    <col min="1286" max="1286" width="9.42578125" style="1" customWidth="1"/>
    <col min="1287" max="1287" width="2.7109375" style="1" customWidth="1"/>
    <col min="1288" max="1288" width="11" style="1" customWidth="1"/>
    <col min="1289" max="1289" width="11.28515625" style="1" customWidth="1"/>
    <col min="1290" max="1290" width="10.28515625" style="1" customWidth="1"/>
    <col min="1291" max="1291" width="10.85546875" style="1" customWidth="1"/>
    <col min="1292" max="1292" width="10.28515625" style="1" customWidth="1"/>
    <col min="1293" max="1293" width="10.7109375" style="1" customWidth="1"/>
    <col min="1294" max="1294" width="9.7109375" style="1" customWidth="1"/>
    <col min="1295" max="1295" width="11.140625" style="1" customWidth="1"/>
    <col min="1296" max="1296" width="15.42578125" style="1" customWidth="1"/>
    <col min="1297" max="1297" width="4.85546875" style="1" customWidth="1"/>
    <col min="1298" max="1535" width="9.140625" style="1"/>
    <col min="1536" max="1536" width="31.140625" style="1" customWidth="1"/>
    <col min="1537" max="1537" width="9.5703125" style="1" customWidth="1"/>
    <col min="1538" max="1538" width="9.85546875" style="1" customWidth="1"/>
    <col min="1539" max="1539" width="8.85546875" style="1" customWidth="1"/>
    <col min="1540" max="1540" width="8.7109375" style="1" customWidth="1"/>
    <col min="1541" max="1541" width="11.28515625" style="1" customWidth="1"/>
    <col min="1542" max="1542" width="9.42578125" style="1" customWidth="1"/>
    <col min="1543" max="1543" width="2.7109375" style="1" customWidth="1"/>
    <col min="1544" max="1544" width="11" style="1" customWidth="1"/>
    <col min="1545" max="1545" width="11.28515625" style="1" customWidth="1"/>
    <col min="1546" max="1546" width="10.28515625" style="1" customWidth="1"/>
    <col min="1547" max="1547" width="10.85546875" style="1" customWidth="1"/>
    <col min="1548" max="1548" width="10.28515625" style="1" customWidth="1"/>
    <col min="1549" max="1549" width="10.7109375" style="1" customWidth="1"/>
    <col min="1550" max="1550" width="9.7109375" style="1" customWidth="1"/>
    <col min="1551" max="1551" width="11.140625" style="1" customWidth="1"/>
    <col min="1552" max="1552" width="15.42578125" style="1" customWidth="1"/>
    <col min="1553" max="1553" width="4.85546875" style="1" customWidth="1"/>
    <col min="1554" max="1791" width="9.140625" style="1"/>
    <col min="1792" max="1792" width="31.140625" style="1" customWidth="1"/>
    <col min="1793" max="1793" width="9.5703125" style="1" customWidth="1"/>
    <col min="1794" max="1794" width="9.85546875" style="1" customWidth="1"/>
    <col min="1795" max="1795" width="8.85546875" style="1" customWidth="1"/>
    <col min="1796" max="1796" width="8.7109375" style="1" customWidth="1"/>
    <col min="1797" max="1797" width="11.28515625" style="1" customWidth="1"/>
    <col min="1798" max="1798" width="9.42578125" style="1" customWidth="1"/>
    <col min="1799" max="1799" width="2.7109375" style="1" customWidth="1"/>
    <col min="1800" max="1800" width="11" style="1" customWidth="1"/>
    <col min="1801" max="1801" width="11.28515625" style="1" customWidth="1"/>
    <col min="1802" max="1802" width="10.28515625" style="1" customWidth="1"/>
    <col min="1803" max="1803" width="10.85546875" style="1" customWidth="1"/>
    <col min="1804" max="1804" width="10.28515625" style="1" customWidth="1"/>
    <col min="1805" max="1805" width="10.7109375" style="1" customWidth="1"/>
    <col min="1806" max="1806" width="9.7109375" style="1" customWidth="1"/>
    <col min="1807" max="1807" width="11.140625" style="1" customWidth="1"/>
    <col min="1808" max="1808" width="15.42578125" style="1" customWidth="1"/>
    <col min="1809" max="1809" width="4.85546875" style="1" customWidth="1"/>
    <col min="1810" max="2047" width="9.140625" style="1"/>
    <col min="2048" max="2048" width="31.140625" style="1" customWidth="1"/>
    <col min="2049" max="2049" width="9.5703125" style="1" customWidth="1"/>
    <col min="2050" max="2050" width="9.85546875" style="1" customWidth="1"/>
    <col min="2051" max="2051" width="8.85546875" style="1" customWidth="1"/>
    <col min="2052" max="2052" width="8.7109375" style="1" customWidth="1"/>
    <col min="2053" max="2053" width="11.28515625" style="1" customWidth="1"/>
    <col min="2054" max="2054" width="9.42578125" style="1" customWidth="1"/>
    <col min="2055" max="2055" width="2.7109375" style="1" customWidth="1"/>
    <col min="2056" max="2056" width="11" style="1" customWidth="1"/>
    <col min="2057" max="2057" width="11.28515625" style="1" customWidth="1"/>
    <col min="2058" max="2058" width="10.28515625" style="1" customWidth="1"/>
    <col min="2059" max="2059" width="10.85546875" style="1" customWidth="1"/>
    <col min="2060" max="2060" width="10.28515625" style="1" customWidth="1"/>
    <col min="2061" max="2061" width="10.7109375" style="1" customWidth="1"/>
    <col min="2062" max="2062" width="9.7109375" style="1" customWidth="1"/>
    <col min="2063" max="2063" width="11.140625" style="1" customWidth="1"/>
    <col min="2064" max="2064" width="15.42578125" style="1" customWidth="1"/>
    <col min="2065" max="2065" width="4.85546875" style="1" customWidth="1"/>
    <col min="2066" max="2303" width="9.140625" style="1"/>
    <col min="2304" max="2304" width="31.140625" style="1" customWidth="1"/>
    <col min="2305" max="2305" width="9.5703125" style="1" customWidth="1"/>
    <col min="2306" max="2306" width="9.85546875" style="1" customWidth="1"/>
    <col min="2307" max="2307" width="8.85546875" style="1" customWidth="1"/>
    <col min="2308" max="2308" width="8.7109375" style="1" customWidth="1"/>
    <col min="2309" max="2309" width="11.28515625" style="1" customWidth="1"/>
    <col min="2310" max="2310" width="9.42578125" style="1" customWidth="1"/>
    <col min="2311" max="2311" width="2.7109375" style="1" customWidth="1"/>
    <col min="2312" max="2312" width="11" style="1" customWidth="1"/>
    <col min="2313" max="2313" width="11.28515625" style="1" customWidth="1"/>
    <col min="2314" max="2314" width="10.28515625" style="1" customWidth="1"/>
    <col min="2315" max="2315" width="10.85546875" style="1" customWidth="1"/>
    <col min="2316" max="2316" width="10.28515625" style="1" customWidth="1"/>
    <col min="2317" max="2317" width="10.7109375" style="1" customWidth="1"/>
    <col min="2318" max="2318" width="9.7109375" style="1" customWidth="1"/>
    <col min="2319" max="2319" width="11.140625" style="1" customWidth="1"/>
    <col min="2320" max="2320" width="15.42578125" style="1" customWidth="1"/>
    <col min="2321" max="2321" width="4.85546875" style="1" customWidth="1"/>
    <col min="2322" max="2559" width="9.140625" style="1"/>
    <col min="2560" max="2560" width="31.140625" style="1" customWidth="1"/>
    <col min="2561" max="2561" width="9.5703125" style="1" customWidth="1"/>
    <col min="2562" max="2562" width="9.85546875" style="1" customWidth="1"/>
    <col min="2563" max="2563" width="8.85546875" style="1" customWidth="1"/>
    <col min="2564" max="2564" width="8.7109375" style="1" customWidth="1"/>
    <col min="2565" max="2565" width="11.28515625" style="1" customWidth="1"/>
    <col min="2566" max="2566" width="9.42578125" style="1" customWidth="1"/>
    <col min="2567" max="2567" width="2.7109375" style="1" customWidth="1"/>
    <col min="2568" max="2568" width="11" style="1" customWidth="1"/>
    <col min="2569" max="2569" width="11.28515625" style="1" customWidth="1"/>
    <col min="2570" max="2570" width="10.28515625" style="1" customWidth="1"/>
    <col min="2571" max="2571" width="10.85546875" style="1" customWidth="1"/>
    <col min="2572" max="2572" width="10.28515625" style="1" customWidth="1"/>
    <col min="2573" max="2573" width="10.7109375" style="1" customWidth="1"/>
    <col min="2574" max="2574" width="9.7109375" style="1" customWidth="1"/>
    <col min="2575" max="2575" width="11.140625" style="1" customWidth="1"/>
    <col min="2576" max="2576" width="15.42578125" style="1" customWidth="1"/>
    <col min="2577" max="2577" width="4.85546875" style="1" customWidth="1"/>
    <col min="2578" max="2815" width="9.140625" style="1"/>
    <col min="2816" max="2816" width="31.140625" style="1" customWidth="1"/>
    <col min="2817" max="2817" width="9.5703125" style="1" customWidth="1"/>
    <col min="2818" max="2818" width="9.85546875" style="1" customWidth="1"/>
    <col min="2819" max="2819" width="8.85546875" style="1" customWidth="1"/>
    <col min="2820" max="2820" width="8.7109375" style="1" customWidth="1"/>
    <col min="2821" max="2821" width="11.28515625" style="1" customWidth="1"/>
    <col min="2822" max="2822" width="9.42578125" style="1" customWidth="1"/>
    <col min="2823" max="2823" width="2.7109375" style="1" customWidth="1"/>
    <col min="2824" max="2824" width="11" style="1" customWidth="1"/>
    <col min="2825" max="2825" width="11.28515625" style="1" customWidth="1"/>
    <col min="2826" max="2826" width="10.28515625" style="1" customWidth="1"/>
    <col min="2827" max="2827" width="10.85546875" style="1" customWidth="1"/>
    <col min="2828" max="2828" width="10.28515625" style="1" customWidth="1"/>
    <col min="2829" max="2829" width="10.7109375" style="1" customWidth="1"/>
    <col min="2830" max="2830" width="9.7109375" style="1" customWidth="1"/>
    <col min="2831" max="2831" width="11.140625" style="1" customWidth="1"/>
    <col min="2832" max="2832" width="15.42578125" style="1" customWidth="1"/>
    <col min="2833" max="2833" width="4.85546875" style="1" customWidth="1"/>
    <col min="2834" max="3071" width="9.140625" style="1"/>
    <col min="3072" max="3072" width="31.140625" style="1" customWidth="1"/>
    <col min="3073" max="3073" width="9.5703125" style="1" customWidth="1"/>
    <col min="3074" max="3074" width="9.85546875" style="1" customWidth="1"/>
    <col min="3075" max="3075" width="8.85546875" style="1" customWidth="1"/>
    <col min="3076" max="3076" width="8.7109375" style="1" customWidth="1"/>
    <col min="3077" max="3077" width="11.28515625" style="1" customWidth="1"/>
    <col min="3078" max="3078" width="9.42578125" style="1" customWidth="1"/>
    <col min="3079" max="3079" width="2.7109375" style="1" customWidth="1"/>
    <col min="3080" max="3080" width="11" style="1" customWidth="1"/>
    <col min="3081" max="3081" width="11.28515625" style="1" customWidth="1"/>
    <col min="3082" max="3082" width="10.28515625" style="1" customWidth="1"/>
    <col min="3083" max="3083" width="10.85546875" style="1" customWidth="1"/>
    <col min="3084" max="3084" width="10.28515625" style="1" customWidth="1"/>
    <col min="3085" max="3085" width="10.7109375" style="1" customWidth="1"/>
    <col min="3086" max="3086" width="9.7109375" style="1" customWidth="1"/>
    <col min="3087" max="3087" width="11.140625" style="1" customWidth="1"/>
    <col min="3088" max="3088" width="15.42578125" style="1" customWidth="1"/>
    <col min="3089" max="3089" width="4.85546875" style="1" customWidth="1"/>
    <col min="3090" max="3327" width="9.140625" style="1"/>
    <col min="3328" max="3328" width="31.140625" style="1" customWidth="1"/>
    <col min="3329" max="3329" width="9.5703125" style="1" customWidth="1"/>
    <col min="3330" max="3330" width="9.85546875" style="1" customWidth="1"/>
    <col min="3331" max="3331" width="8.85546875" style="1" customWidth="1"/>
    <col min="3332" max="3332" width="8.7109375" style="1" customWidth="1"/>
    <col min="3333" max="3333" width="11.28515625" style="1" customWidth="1"/>
    <col min="3334" max="3334" width="9.42578125" style="1" customWidth="1"/>
    <col min="3335" max="3335" width="2.7109375" style="1" customWidth="1"/>
    <col min="3336" max="3336" width="11" style="1" customWidth="1"/>
    <col min="3337" max="3337" width="11.28515625" style="1" customWidth="1"/>
    <col min="3338" max="3338" width="10.28515625" style="1" customWidth="1"/>
    <col min="3339" max="3339" width="10.85546875" style="1" customWidth="1"/>
    <col min="3340" max="3340" width="10.28515625" style="1" customWidth="1"/>
    <col min="3341" max="3341" width="10.7109375" style="1" customWidth="1"/>
    <col min="3342" max="3342" width="9.7109375" style="1" customWidth="1"/>
    <col min="3343" max="3343" width="11.140625" style="1" customWidth="1"/>
    <col min="3344" max="3344" width="15.42578125" style="1" customWidth="1"/>
    <col min="3345" max="3345" width="4.85546875" style="1" customWidth="1"/>
    <col min="3346" max="3583" width="9.140625" style="1"/>
    <col min="3584" max="3584" width="31.140625" style="1" customWidth="1"/>
    <col min="3585" max="3585" width="9.5703125" style="1" customWidth="1"/>
    <col min="3586" max="3586" width="9.85546875" style="1" customWidth="1"/>
    <col min="3587" max="3587" width="8.85546875" style="1" customWidth="1"/>
    <col min="3588" max="3588" width="8.7109375" style="1" customWidth="1"/>
    <col min="3589" max="3589" width="11.28515625" style="1" customWidth="1"/>
    <col min="3590" max="3590" width="9.42578125" style="1" customWidth="1"/>
    <col min="3591" max="3591" width="2.7109375" style="1" customWidth="1"/>
    <col min="3592" max="3592" width="11" style="1" customWidth="1"/>
    <col min="3593" max="3593" width="11.28515625" style="1" customWidth="1"/>
    <col min="3594" max="3594" width="10.28515625" style="1" customWidth="1"/>
    <col min="3595" max="3595" width="10.85546875" style="1" customWidth="1"/>
    <col min="3596" max="3596" width="10.28515625" style="1" customWidth="1"/>
    <col min="3597" max="3597" width="10.7109375" style="1" customWidth="1"/>
    <col min="3598" max="3598" width="9.7109375" style="1" customWidth="1"/>
    <col min="3599" max="3599" width="11.140625" style="1" customWidth="1"/>
    <col min="3600" max="3600" width="15.42578125" style="1" customWidth="1"/>
    <col min="3601" max="3601" width="4.85546875" style="1" customWidth="1"/>
    <col min="3602" max="3839" width="9.140625" style="1"/>
    <col min="3840" max="3840" width="31.140625" style="1" customWidth="1"/>
    <col min="3841" max="3841" width="9.5703125" style="1" customWidth="1"/>
    <col min="3842" max="3842" width="9.85546875" style="1" customWidth="1"/>
    <col min="3843" max="3843" width="8.85546875" style="1" customWidth="1"/>
    <col min="3844" max="3844" width="8.7109375" style="1" customWidth="1"/>
    <col min="3845" max="3845" width="11.28515625" style="1" customWidth="1"/>
    <col min="3846" max="3846" width="9.42578125" style="1" customWidth="1"/>
    <col min="3847" max="3847" width="2.7109375" style="1" customWidth="1"/>
    <col min="3848" max="3848" width="11" style="1" customWidth="1"/>
    <col min="3849" max="3849" width="11.28515625" style="1" customWidth="1"/>
    <col min="3850" max="3850" width="10.28515625" style="1" customWidth="1"/>
    <col min="3851" max="3851" width="10.85546875" style="1" customWidth="1"/>
    <col min="3852" max="3852" width="10.28515625" style="1" customWidth="1"/>
    <col min="3853" max="3853" width="10.7109375" style="1" customWidth="1"/>
    <col min="3854" max="3854" width="9.7109375" style="1" customWidth="1"/>
    <col min="3855" max="3855" width="11.140625" style="1" customWidth="1"/>
    <col min="3856" max="3856" width="15.42578125" style="1" customWidth="1"/>
    <col min="3857" max="3857" width="4.85546875" style="1" customWidth="1"/>
    <col min="3858" max="4095" width="9.140625" style="1"/>
    <col min="4096" max="4096" width="31.140625" style="1" customWidth="1"/>
    <col min="4097" max="4097" width="9.5703125" style="1" customWidth="1"/>
    <col min="4098" max="4098" width="9.85546875" style="1" customWidth="1"/>
    <col min="4099" max="4099" width="8.85546875" style="1" customWidth="1"/>
    <col min="4100" max="4100" width="8.7109375" style="1" customWidth="1"/>
    <col min="4101" max="4101" width="11.28515625" style="1" customWidth="1"/>
    <col min="4102" max="4102" width="9.42578125" style="1" customWidth="1"/>
    <col min="4103" max="4103" width="2.7109375" style="1" customWidth="1"/>
    <col min="4104" max="4104" width="11" style="1" customWidth="1"/>
    <col min="4105" max="4105" width="11.28515625" style="1" customWidth="1"/>
    <col min="4106" max="4106" width="10.28515625" style="1" customWidth="1"/>
    <col min="4107" max="4107" width="10.85546875" style="1" customWidth="1"/>
    <col min="4108" max="4108" width="10.28515625" style="1" customWidth="1"/>
    <col min="4109" max="4109" width="10.7109375" style="1" customWidth="1"/>
    <col min="4110" max="4110" width="9.7109375" style="1" customWidth="1"/>
    <col min="4111" max="4111" width="11.140625" style="1" customWidth="1"/>
    <col min="4112" max="4112" width="15.42578125" style="1" customWidth="1"/>
    <col min="4113" max="4113" width="4.85546875" style="1" customWidth="1"/>
    <col min="4114" max="4351" width="9.140625" style="1"/>
    <col min="4352" max="4352" width="31.140625" style="1" customWidth="1"/>
    <col min="4353" max="4353" width="9.5703125" style="1" customWidth="1"/>
    <col min="4354" max="4354" width="9.85546875" style="1" customWidth="1"/>
    <col min="4355" max="4355" width="8.85546875" style="1" customWidth="1"/>
    <col min="4356" max="4356" width="8.7109375" style="1" customWidth="1"/>
    <col min="4357" max="4357" width="11.28515625" style="1" customWidth="1"/>
    <col min="4358" max="4358" width="9.42578125" style="1" customWidth="1"/>
    <col min="4359" max="4359" width="2.7109375" style="1" customWidth="1"/>
    <col min="4360" max="4360" width="11" style="1" customWidth="1"/>
    <col min="4361" max="4361" width="11.28515625" style="1" customWidth="1"/>
    <col min="4362" max="4362" width="10.28515625" style="1" customWidth="1"/>
    <col min="4363" max="4363" width="10.85546875" style="1" customWidth="1"/>
    <col min="4364" max="4364" width="10.28515625" style="1" customWidth="1"/>
    <col min="4365" max="4365" width="10.7109375" style="1" customWidth="1"/>
    <col min="4366" max="4366" width="9.7109375" style="1" customWidth="1"/>
    <col min="4367" max="4367" width="11.140625" style="1" customWidth="1"/>
    <col min="4368" max="4368" width="15.42578125" style="1" customWidth="1"/>
    <col min="4369" max="4369" width="4.85546875" style="1" customWidth="1"/>
    <col min="4370" max="4607" width="9.140625" style="1"/>
    <col min="4608" max="4608" width="31.140625" style="1" customWidth="1"/>
    <col min="4609" max="4609" width="9.5703125" style="1" customWidth="1"/>
    <col min="4610" max="4610" width="9.85546875" style="1" customWidth="1"/>
    <col min="4611" max="4611" width="8.85546875" style="1" customWidth="1"/>
    <col min="4612" max="4612" width="8.7109375" style="1" customWidth="1"/>
    <col min="4613" max="4613" width="11.28515625" style="1" customWidth="1"/>
    <col min="4614" max="4614" width="9.42578125" style="1" customWidth="1"/>
    <col min="4615" max="4615" width="2.7109375" style="1" customWidth="1"/>
    <col min="4616" max="4616" width="11" style="1" customWidth="1"/>
    <col min="4617" max="4617" width="11.28515625" style="1" customWidth="1"/>
    <col min="4618" max="4618" width="10.28515625" style="1" customWidth="1"/>
    <col min="4619" max="4619" width="10.85546875" style="1" customWidth="1"/>
    <col min="4620" max="4620" width="10.28515625" style="1" customWidth="1"/>
    <col min="4621" max="4621" width="10.7109375" style="1" customWidth="1"/>
    <col min="4622" max="4622" width="9.7109375" style="1" customWidth="1"/>
    <col min="4623" max="4623" width="11.140625" style="1" customWidth="1"/>
    <col min="4624" max="4624" width="15.42578125" style="1" customWidth="1"/>
    <col min="4625" max="4625" width="4.85546875" style="1" customWidth="1"/>
    <col min="4626" max="4863" width="9.140625" style="1"/>
    <col min="4864" max="4864" width="31.140625" style="1" customWidth="1"/>
    <col min="4865" max="4865" width="9.5703125" style="1" customWidth="1"/>
    <col min="4866" max="4866" width="9.85546875" style="1" customWidth="1"/>
    <col min="4867" max="4867" width="8.85546875" style="1" customWidth="1"/>
    <col min="4868" max="4868" width="8.7109375" style="1" customWidth="1"/>
    <col min="4869" max="4869" width="11.28515625" style="1" customWidth="1"/>
    <col min="4870" max="4870" width="9.42578125" style="1" customWidth="1"/>
    <col min="4871" max="4871" width="2.7109375" style="1" customWidth="1"/>
    <col min="4872" max="4872" width="11" style="1" customWidth="1"/>
    <col min="4873" max="4873" width="11.28515625" style="1" customWidth="1"/>
    <col min="4874" max="4874" width="10.28515625" style="1" customWidth="1"/>
    <col min="4875" max="4875" width="10.85546875" style="1" customWidth="1"/>
    <col min="4876" max="4876" width="10.28515625" style="1" customWidth="1"/>
    <col min="4877" max="4877" width="10.7109375" style="1" customWidth="1"/>
    <col min="4878" max="4878" width="9.7109375" style="1" customWidth="1"/>
    <col min="4879" max="4879" width="11.140625" style="1" customWidth="1"/>
    <col min="4880" max="4880" width="15.42578125" style="1" customWidth="1"/>
    <col min="4881" max="4881" width="4.85546875" style="1" customWidth="1"/>
    <col min="4882" max="5119" width="9.140625" style="1"/>
    <col min="5120" max="5120" width="31.140625" style="1" customWidth="1"/>
    <col min="5121" max="5121" width="9.5703125" style="1" customWidth="1"/>
    <col min="5122" max="5122" width="9.85546875" style="1" customWidth="1"/>
    <col min="5123" max="5123" width="8.85546875" style="1" customWidth="1"/>
    <col min="5124" max="5124" width="8.7109375" style="1" customWidth="1"/>
    <col min="5125" max="5125" width="11.28515625" style="1" customWidth="1"/>
    <col min="5126" max="5126" width="9.42578125" style="1" customWidth="1"/>
    <col min="5127" max="5127" width="2.7109375" style="1" customWidth="1"/>
    <col min="5128" max="5128" width="11" style="1" customWidth="1"/>
    <col min="5129" max="5129" width="11.28515625" style="1" customWidth="1"/>
    <col min="5130" max="5130" width="10.28515625" style="1" customWidth="1"/>
    <col min="5131" max="5131" width="10.85546875" style="1" customWidth="1"/>
    <col min="5132" max="5132" width="10.28515625" style="1" customWidth="1"/>
    <col min="5133" max="5133" width="10.7109375" style="1" customWidth="1"/>
    <col min="5134" max="5134" width="9.7109375" style="1" customWidth="1"/>
    <col min="5135" max="5135" width="11.140625" style="1" customWidth="1"/>
    <col min="5136" max="5136" width="15.42578125" style="1" customWidth="1"/>
    <col min="5137" max="5137" width="4.85546875" style="1" customWidth="1"/>
    <col min="5138" max="5375" width="9.140625" style="1"/>
    <col min="5376" max="5376" width="31.140625" style="1" customWidth="1"/>
    <col min="5377" max="5377" width="9.5703125" style="1" customWidth="1"/>
    <col min="5378" max="5378" width="9.85546875" style="1" customWidth="1"/>
    <col min="5379" max="5379" width="8.85546875" style="1" customWidth="1"/>
    <col min="5380" max="5380" width="8.7109375" style="1" customWidth="1"/>
    <col min="5381" max="5381" width="11.28515625" style="1" customWidth="1"/>
    <col min="5382" max="5382" width="9.42578125" style="1" customWidth="1"/>
    <col min="5383" max="5383" width="2.7109375" style="1" customWidth="1"/>
    <col min="5384" max="5384" width="11" style="1" customWidth="1"/>
    <col min="5385" max="5385" width="11.28515625" style="1" customWidth="1"/>
    <col min="5386" max="5386" width="10.28515625" style="1" customWidth="1"/>
    <col min="5387" max="5387" width="10.85546875" style="1" customWidth="1"/>
    <col min="5388" max="5388" width="10.28515625" style="1" customWidth="1"/>
    <col min="5389" max="5389" width="10.7109375" style="1" customWidth="1"/>
    <col min="5390" max="5390" width="9.7109375" style="1" customWidth="1"/>
    <col min="5391" max="5391" width="11.140625" style="1" customWidth="1"/>
    <col min="5392" max="5392" width="15.42578125" style="1" customWidth="1"/>
    <col min="5393" max="5393" width="4.85546875" style="1" customWidth="1"/>
    <col min="5394" max="5631" width="9.140625" style="1"/>
    <col min="5632" max="5632" width="31.140625" style="1" customWidth="1"/>
    <col min="5633" max="5633" width="9.5703125" style="1" customWidth="1"/>
    <col min="5634" max="5634" width="9.85546875" style="1" customWidth="1"/>
    <col min="5635" max="5635" width="8.85546875" style="1" customWidth="1"/>
    <col min="5636" max="5636" width="8.7109375" style="1" customWidth="1"/>
    <col min="5637" max="5637" width="11.28515625" style="1" customWidth="1"/>
    <col min="5638" max="5638" width="9.42578125" style="1" customWidth="1"/>
    <col min="5639" max="5639" width="2.7109375" style="1" customWidth="1"/>
    <col min="5640" max="5640" width="11" style="1" customWidth="1"/>
    <col min="5641" max="5641" width="11.28515625" style="1" customWidth="1"/>
    <col min="5642" max="5642" width="10.28515625" style="1" customWidth="1"/>
    <col min="5643" max="5643" width="10.85546875" style="1" customWidth="1"/>
    <col min="5644" max="5644" width="10.28515625" style="1" customWidth="1"/>
    <col min="5645" max="5645" width="10.7109375" style="1" customWidth="1"/>
    <col min="5646" max="5646" width="9.7109375" style="1" customWidth="1"/>
    <col min="5647" max="5647" width="11.140625" style="1" customWidth="1"/>
    <col min="5648" max="5648" width="15.42578125" style="1" customWidth="1"/>
    <col min="5649" max="5649" width="4.85546875" style="1" customWidth="1"/>
    <col min="5650" max="5887" width="9.140625" style="1"/>
    <col min="5888" max="5888" width="31.140625" style="1" customWidth="1"/>
    <col min="5889" max="5889" width="9.5703125" style="1" customWidth="1"/>
    <col min="5890" max="5890" width="9.85546875" style="1" customWidth="1"/>
    <col min="5891" max="5891" width="8.85546875" style="1" customWidth="1"/>
    <col min="5892" max="5892" width="8.7109375" style="1" customWidth="1"/>
    <col min="5893" max="5893" width="11.28515625" style="1" customWidth="1"/>
    <col min="5894" max="5894" width="9.42578125" style="1" customWidth="1"/>
    <col min="5895" max="5895" width="2.7109375" style="1" customWidth="1"/>
    <col min="5896" max="5896" width="11" style="1" customWidth="1"/>
    <col min="5897" max="5897" width="11.28515625" style="1" customWidth="1"/>
    <col min="5898" max="5898" width="10.28515625" style="1" customWidth="1"/>
    <col min="5899" max="5899" width="10.85546875" style="1" customWidth="1"/>
    <col min="5900" max="5900" width="10.28515625" style="1" customWidth="1"/>
    <col min="5901" max="5901" width="10.7109375" style="1" customWidth="1"/>
    <col min="5902" max="5902" width="9.7109375" style="1" customWidth="1"/>
    <col min="5903" max="5903" width="11.140625" style="1" customWidth="1"/>
    <col min="5904" max="5904" width="15.42578125" style="1" customWidth="1"/>
    <col min="5905" max="5905" width="4.85546875" style="1" customWidth="1"/>
    <col min="5906" max="6143" width="9.140625" style="1"/>
    <col min="6144" max="6144" width="31.140625" style="1" customWidth="1"/>
    <col min="6145" max="6145" width="9.5703125" style="1" customWidth="1"/>
    <col min="6146" max="6146" width="9.85546875" style="1" customWidth="1"/>
    <col min="6147" max="6147" width="8.85546875" style="1" customWidth="1"/>
    <col min="6148" max="6148" width="8.7109375" style="1" customWidth="1"/>
    <col min="6149" max="6149" width="11.28515625" style="1" customWidth="1"/>
    <col min="6150" max="6150" width="9.42578125" style="1" customWidth="1"/>
    <col min="6151" max="6151" width="2.7109375" style="1" customWidth="1"/>
    <col min="6152" max="6152" width="11" style="1" customWidth="1"/>
    <col min="6153" max="6153" width="11.28515625" style="1" customWidth="1"/>
    <col min="6154" max="6154" width="10.28515625" style="1" customWidth="1"/>
    <col min="6155" max="6155" width="10.85546875" style="1" customWidth="1"/>
    <col min="6156" max="6156" width="10.28515625" style="1" customWidth="1"/>
    <col min="6157" max="6157" width="10.7109375" style="1" customWidth="1"/>
    <col min="6158" max="6158" width="9.7109375" style="1" customWidth="1"/>
    <col min="6159" max="6159" width="11.140625" style="1" customWidth="1"/>
    <col min="6160" max="6160" width="15.42578125" style="1" customWidth="1"/>
    <col min="6161" max="6161" width="4.85546875" style="1" customWidth="1"/>
    <col min="6162" max="6399" width="9.140625" style="1"/>
    <col min="6400" max="6400" width="31.140625" style="1" customWidth="1"/>
    <col min="6401" max="6401" width="9.5703125" style="1" customWidth="1"/>
    <col min="6402" max="6402" width="9.85546875" style="1" customWidth="1"/>
    <col min="6403" max="6403" width="8.85546875" style="1" customWidth="1"/>
    <col min="6404" max="6404" width="8.7109375" style="1" customWidth="1"/>
    <col min="6405" max="6405" width="11.28515625" style="1" customWidth="1"/>
    <col min="6406" max="6406" width="9.42578125" style="1" customWidth="1"/>
    <col min="6407" max="6407" width="2.7109375" style="1" customWidth="1"/>
    <col min="6408" max="6408" width="11" style="1" customWidth="1"/>
    <col min="6409" max="6409" width="11.28515625" style="1" customWidth="1"/>
    <col min="6410" max="6410" width="10.28515625" style="1" customWidth="1"/>
    <col min="6411" max="6411" width="10.85546875" style="1" customWidth="1"/>
    <col min="6412" max="6412" width="10.28515625" style="1" customWidth="1"/>
    <col min="6413" max="6413" width="10.7109375" style="1" customWidth="1"/>
    <col min="6414" max="6414" width="9.7109375" style="1" customWidth="1"/>
    <col min="6415" max="6415" width="11.140625" style="1" customWidth="1"/>
    <col min="6416" max="6416" width="15.42578125" style="1" customWidth="1"/>
    <col min="6417" max="6417" width="4.85546875" style="1" customWidth="1"/>
    <col min="6418" max="6655" width="9.140625" style="1"/>
    <col min="6656" max="6656" width="31.140625" style="1" customWidth="1"/>
    <col min="6657" max="6657" width="9.5703125" style="1" customWidth="1"/>
    <col min="6658" max="6658" width="9.85546875" style="1" customWidth="1"/>
    <col min="6659" max="6659" width="8.85546875" style="1" customWidth="1"/>
    <col min="6660" max="6660" width="8.7109375" style="1" customWidth="1"/>
    <col min="6661" max="6661" width="11.28515625" style="1" customWidth="1"/>
    <col min="6662" max="6662" width="9.42578125" style="1" customWidth="1"/>
    <col min="6663" max="6663" width="2.7109375" style="1" customWidth="1"/>
    <col min="6664" max="6664" width="11" style="1" customWidth="1"/>
    <col min="6665" max="6665" width="11.28515625" style="1" customWidth="1"/>
    <col min="6666" max="6666" width="10.28515625" style="1" customWidth="1"/>
    <col min="6667" max="6667" width="10.85546875" style="1" customWidth="1"/>
    <col min="6668" max="6668" width="10.28515625" style="1" customWidth="1"/>
    <col min="6669" max="6669" width="10.7109375" style="1" customWidth="1"/>
    <col min="6670" max="6670" width="9.7109375" style="1" customWidth="1"/>
    <col min="6671" max="6671" width="11.140625" style="1" customWidth="1"/>
    <col min="6672" max="6672" width="15.42578125" style="1" customWidth="1"/>
    <col min="6673" max="6673" width="4.85546875" style="1" customWidth="1"/>
    <col min="6674" max="6911" width="9.140625" style="1"/>
    <col min="6912" max="6912" width="31.140625" style="1" customWidth="1"/>
    <col min="6913" max="6913" width="9.5703125" style="1" customWidth="1"/>
    <col min="6914" max="6914" width="9.85546875" style="1" customWidth="1"/>
    <col min="6915" max="6915" width="8.85546875" style="1" customWidth="1"/>
    <col min="6916" max="6916" width="8.7109375" style="1" customWidth="1"/>
    <col min="6917" max="6917" width="11.28515625" style="1" customWidth="1"/>
    <col min="6918" max="6918" width="9.42578125" style="1" customWidth="1"/>
    <col min="6919" max="6919" width="2.7109375" style="1" customWidth="1"/>
    <col min="6920" max="6920" width="11" style="1" customWidth="1"/>
    <col min="6921" max="6921" width="11.28515625" style="1" customWidth="1"/>
    <col min="6922" max="6922" width="10.28515625" style="1" customWidth="1"/>
    <col min="6923" max="6923" width="10.85546875" style="1" customWidth="1"/>
    <col min="6924" max="6924" width="10.28515625" style="1" customWidth="1"/>
    <col min="6925" max="6925" width="10.7109375" style="1" customWidth="1"/>
    <col min="6926" max="6926" width="9.7109375" style="1" customWidth="1"/>
    <col min="6927" max="6927" width="11.140625" style="1" customWidth="1"/>
    <col min="6928" max="6928" width="15.42578125" style="1" customWidth="1"/>
    <col min="6929" max="6929" width="4.85546875" style="1" customWidth="1"/>
    <col min="6930" max="7167" width="9.140625" style="1"/>
    <col min="7168" max="7168" width="31.140625" style="1" customWidth="1"/>
    <col min="7169" max="7169" width="9.5703125" style="1" customWidth="1"/>
    <col min="7170" max="7170" width="9.85546875" style="1" customWidth="1"/>
    <col min="7171" max="7171" width="8.85546875" style="1" customWidth="1"/>
    <col min="7172" max="7172" width="8.7109375" style="1" customWidth="1"/>
    <col min="7173" max="7173" width="11.28515625" style="1" customWidth="1"/>
    <col min="7174" max="7174" width="9.42578125" style="1" customWidth="1"/>
    <col min="7175" max="7175" width="2.7109375" style="1" customWidth="1"/>
    <col min="7176" max="7176" width="11" style="1" customWidth="1"/>
    <col min="7177" max="7177" width="11.28515625" style="1" customWidth="1"/>
    <col min="7178" max="7178" width="10.28515625" style="1" customWidth="1"/>
    <col min="7179" max="7179" width="10.85546875" style="1" customWidth="1"/>
    <col min="7180" max="7180" width="10.28515625" style="1" customWidth="1"/>
    <col min="7181" max="7181" width="10.7109375" style="1" customWidth="1"/>
    <col min="7182" max="7182" width="9.7109375" style="1" customWidth="1"/>
    <col min="7183" max="7183" width="11.140625" style="1" customWidth="1"/>
    <col min="7184" max="7184" width="15.42578125" style="1" customWidth="1"/>
    <col min="7185" max="7185" width="4.85546875" style="1" customWidth="1"/>
    <col min="7186" max="7423" width="9.140625" style="1"/>
    <col min="7424" max="7424" width="31.140625" style="1" customWidth="1"/>
    <col min="7425" max="7425" width="9.5703125" style="1" customWidth="1"/>
    <col min="7426" max="7426" width="9.85546875" style="1" customWidth="1"/>
    <col min="7427" max="7427" width="8.85546875" style="1" customWidth="1"/>
    <col min="7428" max="7428" width="8.7109375" style="1" customWidth="1"/>
    <col min="7429" max="7429" width="11.28515625" style="1" customWidth="1"/>
    <col min="7430" max="7430" width="9.42578125" style="1" customWidth="1"/>
    <col min="7431" max="7431" width="2.7109375" style="1" customWidth="1"/>
    <col min="7432" max="7432" width="11" style="1" customWidth="1"/>
    <col min="7433" max="7433" width="11.28515625" style="1" customWidth="1"/>
    <col min="7434" max="7434" width="10.28515625" style="1" customWidth="1"/>
    <col min="7435" max="7435" width="10.85546875" style="1" customWidth="1"/>
    <col min="7436" max="7436" width="10.28515625" style="1" customWidth="1"/>
    <col min="7437" max="7437" width="10.7109375" style="1" customWidth="1"/>
    <col min="7438" max="7438" width="9.7109375" style="1" customWidth="1"/>
    <col min="7439" max="7439" width="11.140625" style="1" customWidth="1"/>
    <col min="7440" max="7440" width="15.42578125" style="1" customWidth="1"/>
    <col min="7441" max="7441" width="4.85546875" style="1" customWidth="1"/>
    <col min="7442" max="7679" width="9.140625" style="1"/>
    <col min="7680" max="7680" width="31.140625" style="1" customWidth="1"/>
    <col min="7681" max="7681" width="9.5703125" style="1" customWidth="1"/>
    <col min="7682" max="7682" width="9.85546875" style="1" customWidth="1"/>
    <col min="7683" max="7683" width="8.85546875" style="1" customWidth="1"/>
    <col min="7684" max="7684" width="8.7109375" style="1" customWidth="1"/>
    <col min="7685" max="7685" width="11.28515625" style="1" customWidth="1"/>
    <col min="7686" max="7686" width="9.42578125" style="1" customWidth="1"/>
    <col min="7687" max="7687" width="2.7109375" style="1" customWidth="1"/>
    <col min="7688" max="7688" width="11" style="1" customWidth="1"/>
    <col min="7689" max="7689" width="11.28515625" style="1" customWidth="1"/>
    <col min="7690" max="7690" width="10.28515625" style="1" customWidth="1"/>
    <col min="7691" max="7691" width="10.85546875" style="1" customWidth="1"/>
    <col min="7692" max="7692" width="10.28515625" style="1" customWidth="1"/>
    <col min="7693" max="7693" width="10.7109375" style="1" customWidth="1"/>
    <col min="7694" max="7694" width="9.7109375" style="1" customWidth="1"/>
    <col min="7695" max="7695" width="11.140625" style="1" customWidth="1"/>
    <col min="7696" max="7696" width="15.42578125" style="1" customWidth="1"/>
    <col min="7697" max="7697" width="4.85546875" style="1" customWidth="1"/>
    <col min="7698" max="7935" width="9.140625" style="1"/>
    <col min="7936" max="7936" width="31.140625" style="1" customWidth="1"/>
    <col min="7937" max="7937" width="9.5703125" style="1" customWidth="1"/>
    <col min="7938" max="7938" width="9.85546875" style="1" customWidth="1"/>
    <col min="7939" max="7939" width="8.85546875" style="1" customWidth="1"/>
    <col min="7940" max="7940" width="8.7109375" style="1" customWidth="1"/>
    <col min="7941" max="7941" width="11.28515625" style="1" customWidth="1"/>
    <col min="7942" max="7942" width="9.42578125" style="1" customWidth="1"/>
    <col min="7943" max="7943" width="2.7109375" style="1" customWidth="1"/>
    <col min="7944" max="7944" width="11" style="1" customWidth="1"/>
    <col min="7945" max="7945" width="11.28515625" style="1" customWidth="1"/>
    <col min="7946" max="7946" width="10.28515625" style="1" customWidth="1"/>
    <col min="7947" max="7947" width="10.85546875" style="1" customWidth="1"/>
    <col min="7948" max="7948" width="10.28515625" style="1" customWidth="1"/>
    <col min="7949" max="7949" width="10.7109375" style="1" customWidth="1"/>
    <col min="7950" max="7950" width="9.7109375" style="1" customWidth="1"/>
    <col min="7951" max="7951" width="11.140625" style="1" customWidth="1"/>
    <col min="7952" max="7952" width="15.42578125" style="1" customWidth="1"/>
    <col min="7953" max="7953" width="4.85546875" style="1" customWidth="1"/>
    <col min="7954" max="8191" width="9.140625" style="1"/>
    <col min="8192" max="8192" width="31.140625" style="1" customWidth="1"/>
    <col min="8193" max="8193" width="9.5703125" style="1" customWidth="1"/>
    <col min="8194" max="8194" width="9.85546875" style="1" customWidth="1"/>
    <col min="8195" max="8195" width="8.85546875" style="1" customWidth="1"/>
    <col min="8196" max="8196" width="8.7109375" style="1" customWidth="1"/>
    <col min="8197" max="8197" width="11.28515625" style="1" customWidth="1"/>
    <col min="8198" max="8198" width="9.42578125" style="1" customWidth="1"/>
    <col min="8199" max="8199" width="2.7109375" style="1" customWidth="1"/>
    <col min="8200" max="8200" width="11" style="1" customWidth="1"/>
    <col min="8201" max="8201" width="11.28515625" style="1" customWidth="1"/>
    <col min="8202" max="8202" width="10.28515625" style="1" customWidth="1"/>
    <col min="8203" max="8203" width="10.85546875" style="1" customWidth="1"/>
    <col min="8204" max="8204" width="10.28515625" style="1" customWidth="1"/>
    <col min="8205" max="8205" width="10.7109375" style="1" customWidth="1"/>
    <col min="8206" max="8206" width="9.7109375" style="1" customWidth="1"/>
    <col min="8207" max="8207" width="11.140625" style="1" customWidth="1"/>
    <col min="8208" max="8208" width="15.42578125" style="1" customWidth="1"/>
    <col min="8209" max="8209" width="4.85546875" style="1" customWidth="1"/>
    <col min="8210" max="8447" width="9.140625" style="1"/>
    <col min="8448" max="8448" width="31.140625" style="1" customWidth="1"/>
    <col min="8449" max="8449" width="9.5703125" style="1" customWidth="1"/>
    <col min="8450" max="8450" width="9.85546875" style="1" customWidth="1"/>
    <col min="8451" max="8451" width="8.85546875" style="1" customWidth="1"/>
    <col min="8452" max="8452" width="8.7109375" style="1" customWidth="1"/>
    <col min="8453" max="8453" width="11.28515625" style="1" customWidth="1"/>
    <col min="8454" max="8454" width="9.42578125" style="1" customWidth="1"/>
    <col min="8455" max="8455" width="2.7109375" style="1" customWidth="1"/>
    <col min="8456" max="8456" width="11" style="1" customWidth="1"/>
    <col min="8457" max="8457" width="11.28515625" style="1" customWidth="1"/>
    <col min="8458" max="8458" width="10.28515625" style="1" customWidth="1"/>
    <col min="8459" max="8459" width="10.85546875" style="1" customWidth="1"/>
    <col min="8460" max="8460" width="10.28515625" style="1" customWidth="1"/>
    <col min="8461" max="8461" width="10.7109375" style="1" customWidth="1"/>
    <col min="8462" max="8462" width="9.7109375" style="1" customWidth="1"/>
    <col min="8463" max="8463" width="11.140625" style="1" customWidth="1"/>
    <col min="8464" max="8464" width="15.42578125" style="1" customWidth="1"/>
    <col min="8465" max="8465" width="4.85546875" style="1" customWidth="1"/>
    <col min="8466" max="8703" width="9.140625" style="1"/>
    <col min="8704" max="8704" width="31.140625" style="1" customWidth="1"/>
    <col min="8705" max="8705" width="9.5703125" style="1" customWidth="1"/>
    <col min="8706" max="8706" width="9.85546875" style="1" customWidth="1"/>
    <col min="8707" max="8707" width="8.85546875" style="1" customWidth="1"/>
    <col min="8708" max="8708" width="8.7109375" style="1" customWidth="1"/>
    <col min="8709" max="8709" width="11.28515625" style="1" customWidth="1"/>
    <col min="8710" max="8710" width="9.42578125" style="1" customWidth="1"/>
    <col min="8711" max="8711" width="2.7109375" style="1" customWidth="1"/>
    <col min="8712" max="8712" width="11" style="1" customWidth="1"/>
    <col min="8713" max="8713" width="11.28515625" style="1" customWidth="1"/>
    <col min="8714" max="8714" width="10.28515625" style="1" customWidth="1"/>
    <col min="8715" max="8715" width="10.85546875" style="1" customWidth="1"/>
    <col min="8716" max="8716" width="10.28515625" style="1" customWidth="1"/>
    <col min="8717" max="8717" width="10.7109375" style="1" customWidth="1"/>
    <col min="8718" max="8718" width="9.7109375" style="1" customWidth="1"/>
    <col min="8719" max="8719" width="11.140625" style="1" customWidth="1"/>
    <col min="8720" max="8720" width="15.42578125" style="1" customWidth="1"/>
    <col min="8721" max="8721" width="4.85546875" style="1" customWidth="1"/>
    <col min="8722" max="8959" width="9.140625" style="1"/>
    <col min="8960" max="8960" width="31.140625" style="1" customWidth="1"/>
    <col min="8961" max="8961" width="9.5703125" style="1" customWidth="1"/>
    <col min="8962" max="8962" width="9.85546875" style="1" customWidth="1"/>
    <col min="8963" max="8963" width="8.85546875" style="1" customWidth="1"/>
    <col min="8964" max="8964" width="8.7109375" style="1" customWidth="1"/>
    <col min="8965" max="8965" width="11.28515625" style="1" customWidth="1"/>
    <col min="8966" max="8966" width="9.42578125" style="1" customWidth="1"/>
    <col min="8967" max="8967" width="2.7109375" style="1" customWidth="1"/>
    <col min="8968" max="8968" width="11" style="1" customWidth="1"/>
    <col min="8969" max="8969" width="11.28515625" style="1" customWidth="1"/>
    <col min="8970" max="8970" width="10.28515625" style="1" customWidth="1"/>
    <col min="8971" max="8971" width="10.85546875" style="1" customWidth="1"/>
    <col min="8972" max="8972" width="10.28515625" style="1" customWidth="1"/>
    <col min="8973" max="8973" width="10.7109375" style="1" customWidth="1"/>
    <col min="8974" max="8974" width="9.7109375" style="1" customWidth="1"/>
    <col min="8975" max="8975" width="11.140625" style="1" customWidth="1"/>
    <col min="8976" max="8976" width="15.42578125" style="1" customWidth="1"/>
    <col min="8977" max="8977" width="4.85546875" style="1" customWidth="1"/>
    <col min="8978" max="9215" width="9.140625" style="1"/>
    <col min="9216" max="9216" width="31.140625" style="1" customWidth="1"/>
    <col min="9217" max="9217" width="9.5703125" style="1" customWidth="1"/>
    <col min="9218" max="9218" width="9.85546875" style="1" customWidth="1"/>
    <col min="9219" max="9219" width="8.85546875" style="1" customWidth="1"/>
    <col min="9220" max="9220" width="8.7109375" style="1" customWidth="1"/>
    <col min="9221" max="9221" width="11.28515625" style="1" customWidth="1"/>
    <col min="9222" max="9222" width="9.42578125" style="1" customWidth="1"/>
    <col min="9223" max="9223" width="2.7109375" style="1" customWidth="1"/>
    <col min="9224" max="9224" width="11" style="1" customWidth="1"/>
    <col min="9225" max="9225" width="11.28515625" style="1" customWidth="1"/>
    <col min="9226" max="9226" width="10.28515625" style="1" customWidth="1"/>
    <col min="9227" max="9227" width="10.85546875" style="1" customWidth="1"/>
    <col min="9228" max="9228" width="10.28515625" style="1" customWidth="1"/>
    <col min="9229" max="9229" width="10.7109375" style="1" customWidth="1"/>
    <col min="9230" max="9230" width="9.7109375" style="1" customWidth="1"/>
    <col min="9231" max="9231" width="11.140625" style="1" customWidth="1"/>
    <col min="9232" max="9232" width="15.42578125" style="1" customWidth="1"/>
    <col min="9233" max="9233" width="4.85546875" style="1" customWidth="1"/>
    <col min="9234" max="9471" width="9.140625" style="1"/>
    <col min="9472" max="9472" width="31.140625" style="1" customWidth="1"/>
    <col min="9473" max="9473" width="9.5703125" style="1" customWidth="1"/>
    <col min="9474" max="9474" width="9.85546875" style="1" customWidth="1"/>
    <col min="9475" max="9475" width="8.85546875" style="1" customWidth="1"/>
    <col min="9476" max="9476" width="8.7109375" style="1" customWidth="1"/>
    <col min="9477" max="9477" width="11.28515625" style="1" customWidth="1"/>
    <col min="9478" max="9478" width="9.42578125" style="1" customWidth="1"/>
    <col min="9479" max="9479" width="2.7109375" style="1" customWidth="1"/>
    <col min="9480" max="9480" width="11" style="1" customWidth="1"/>
    <col min="9481" max="9481" width="11.28515625" style="1" customWidth="1"/>
    <col min="9482" max="9482" width="10.28515625" style="1" customWidth="1"/>
    <col min="9483" max="9483" width="10.85546875" style="1" customWidth="1"/>
    <col min="9484" max="9484" width="10.28515625" style="1" customWidth="1"/>
    <col min="9485" max="9485" width="10.7109375" style="1" customWidth="1"/>
    <col min="9486" max="9486" width="9.7109375" style="1" customWidth="1"/>
    <col min="9487" max="9487" width="11.140625" style="1" customWidth="1"/>
    <col min="9488" max="9488" width="15.42578125" style="1" customWidth="1"/>
    <col min="9489" max="9489" width="4.85546875" style="1" customWidth="1"/>
    <col min="9490" max="9727" width="9.140625" style="1"/>
    <col min="9728" max="9728" width="31.140625" style="1" customWidth="1"/>
    <col min="9729" max="9729" width="9.5703125" style="1" customWidth="1"/>
    <col min="9730" max="9730" width="9.85546875" style="1" customWidth="1"/>
    <col min="9731" max="9731" width="8.85546875" style="1" customWidth="1"/>
    <col min="9732" max="9732" width="8.7109375" style="1" customWidth="1"/>
    <col min="9733" max="9733" width="11.28515625" style="1" customWidth="1"/>
    <col min="9734" max="9734" width="9.42578125" style="1" customWidth="1"/>
    <col min="9735" max="9735" width="2.7109375" style="1" customWidth="1"/>
    <col min="9736" max="9736" width="11" style="1" customWidth="1"/>
    <col min="9737" max="9737" width="11.28515625" style="1" customWidth="1"/>
    <col min="9738" max="9738" width="10.28515625" style="1" customWidth="1"/>
    <col min="9739" max="9739" width="10.85546875" style="1" customWidth="1"/>
    <col min="9740" max="9740" width="10.28515625" style="1" customWidth="1"/>
    <col min="9741" max="9741" width="10.7109375" style="1" customWidth="1"/>
    <col min="9742" max="9742" width="9.7109375" style="1" customWidth="1"/>
    <col min="9743" max="9743" width="11.140625" style="1" customWidth="1"/>
    <col min="9744" max="9744" width="15.42578125" style="1" customWidth="1"/>
    <col min="9745" max="9745" width="4.85546875" style="1" customWidth="1"/>
    <col min="9746" max="9983" width="9.140625" style="1"/>
    <col min="9984" max="9984" width="31.140625" style="1" customWidth="1"/>
    <col min="9985" max="9985" width="9.5703125" style="1" customWidth="1"/>
    <col min="9986" max="9986" width="9.85546875" style="1" customWidth="1"/>
    <col min="9987" max="9987" width="8.85546875" style="1" customWidth="1"/>
    <col min="9988" max="9988" width="8.7109375" style="1" customWidth="1"/>
    <col min="9989" max="9989" width="11.28515625" style="1" customWidth="1"/>
    <col min="9990" max="9990" width="9.42578125" style="1" customWidth="1"/>
    <col min="9991" max="9991" width="2.7109375" style="1" customWidth="1"/>
    <col min="9992" max="9992" width="11" style="1" customWidth="1"/>
    <col min="9993" max="9993" width="11.28515625" style="1" customWidth="1"/>
    <col min="9994" max="9994" width="10.28515625" style="1" customWidth="1"/>
    <col min="9995" max="9995" width="10.85546875" style="1" customWidth="1"/>
    <col min="9996" max="9996" width="10.28515625" style="1" customWidth="1"/>
    <col min="9997" max="9997" width="10.7109375" style="1" customWidth="1"/>
    <col min="9998" max="9998" width="9.7109375" style="1" customWidth="1"/>
    <col min="9999" max="9999" width="11.140625" style="1" customWidth="1"/>
    <col min="10000" max="10000" width="15.42578125" style="1" customWidth="1"/>
    <col min="10001" max="10001" width="4.85546875" style="1" customWidth="1"/>
    <col min="10002" max="10239" width="9.140625" style="1"/>
    <col min="10240" max="10240" width="31.140625" style="1" customWidth="1"/>
    <col min="10241" max="10241" width="9.5703125" style="1" customWidth="1"/>
    <col min="10242" max="10242" width="9.85546875" style="1" customWidth="1"/>
    <col min="10243" max="10243" width="8.85546875" style="1" customWidth="1"/>
    <col min="10244" max="10244" width="8.7109375" style="1" customWidth="1"/>
    <col min="10245" max="10245" width="11.28515625" style="1" customWidth="1"/>
    <col min="10246" max="10246" width="9.42578125" style="1" customWidth="1"/>
    <col min="10247" max="10247" width="2.7109375" style="1" customWidth="1"/>
    <col min="10248" max="10248" width="11" style="1" customWidth="1"/>
    <col min="10249" max="10249" width="11.28515625" style="1" customWidth="1"/>
    <col min="10250" max="10250" width="10.28515625" style="1" customWidth="1"/>
    <col min="10251" max="10251" width="10.85546875" style="1" customWidth="1"/>
    <col min="10252" max="10252" width="10.28515625" style="1" customWidth="1"/>
    <col min="10253" max="10253" width="10.7109375" style="1" customWidth="1"/>
    <col min="10254" max="10254" width="9.7109375" style="1" customWidth="1"/>
    <col min="10255" max="10255" width="11.140625" style="1" customWidth="1"/>
    <col min="10256" max="10256" width="15.42578125" style="1" customWidth="1"/>
    <col min="10257" max="10257" width="4.85546875" style="1" customWidth="1"/>
    <col min="10258" max="10495" width="9.140625" style="1"/>
    <col min="10496" max="10496" width="31.140625" style="1" customWidth="1"/>
    <col min="10497" max="10497" width="9.5703125" style="1" customWidth="1"/>
    <col min="10498" max="10498" width="9.85546875" style="1" customWidth="1"/>
    <col min="10499" max="10499" width="8.85546875" style="1" customWidth="1"/>
    <col min="10500" max="10500" width="8.7109375" style="1" customWidth="1"/>
    <col min="10501" max="10501" width="11.28515625" style="1" customWidth="1"/>
    <col min="10502" max="10502" width="9.42578125" style="1" customWidth="1"/>
    <col min="10503" max="10503" width="2.7109375" style="1" customWidth="1"/>
    <col min="10504" max="10504" width="11" style="1" customWidth="1"/>
    <col min="10505" max="10505" width="11.28515625" style="1" customWidth="1"/>
    <col min="10506" max="10506" width="10.28515625" style="1" customWidth="1"/>
    <col min="10507" max="10507" width="10.85546875" style="1" customWidth="1"/>
    <col min="10508" max="10508" width="10.28515625" style="1" customWidth="1"/>
    <col min="10509" max="10509" width="10.7109375" style="1" customWidth="1"/>
    <col min="10510" max="10510" width="9.7109375" style="1" customWidth="1"/>
    <col min="10511" max="10511" width="11.140625" style="1" customWidth="1"/>
    <col min="10512" max="10512" width="15.42578125" style="1" customWidth="1"/>
    <col min="10513" max="10513" width="4.85546875" style="1" customWidth="1"/>
    <col min="10514" max="10751" width="9.140625" style="1"/>
    <col min="10752" max="10752" width="31.140625" style="1" customWidth="1"/>
    <col min="10753" max="10753" width="9.5703125" style="1" customWidth="1"/>
    <col min="10754" max="10754" width="9.85546875" style="1" customWidth="1"/>
    <col min="10755" max="10755" width="8.85546875" style="1" customWidth="1"/>
    <col min="10756" max="10756" width="8.7109375" style="1" customWidth="1"/>
    <col min="10757" max="10757" width="11.28515625" style="1" customWidth="1"/>
    <col min="10758" max="10758" width="9.42578125" style="1" customWidth="1"/>
    <col min="10759" max="10759" width="2.7109375" style="1" customWidth="1"/>
    <col min="10760" max="10760" width="11" style="1" customWidth="1"/>
    <col min="10761" max="10761" width="11.28515625" style="1" customWidth="1"/>
    <col min="10762" max="10762" width="10.28515625" style="1" customWidth="1"/>
    <col min="10763" max="10763" width="10.85546875" style="1" customWidth="1"/>
    <col min="10764" max="10764" width="10.28515625" style="1" customWidth="1"/>
    <col min="10765" max="10765" width="10.7109375" style="1" customWidth="1"/>
    <col min="10766" max="10766" width="9.7109375" style="1" customWidth="1"/>
    <col min="10767" max="10767" width="11.140625" style="1" customWidth="1"/>
    <col min="10768" max="10768" width="15.42578125" style="1" customWidth="1"/>
    <col min="10769" max="10769" width="4.85546875" style="1" customWidth="1"/>
    <col min="10770" max="11007" width="9.140625" style="1"/>
    <col min="11008" max="11008" width="31.140625" style="1" customWidth="1"/>
    <col min="11009" max="11009" width="9.5703125" style="1" customWidth="1"/>
    <col min="11010" max="11010" width="9.85546875" style="1" customWidth="1"/>
    <col min="11011" max="11011" width="8.85546875" style="1" customWidth="1"/>
    <col min="11012" max="11012" width="8.7109375" style="1" customWidth="1"/>
    <col min="11013" max="11013" width="11.28515625" style="1" customWidth="1"/>
    <col min="11014" max="11014" width="9.42578125" style="1" customWidth="1"/>
    <col min="11015" max="11015" width="2.7109375" style="1" customWidth="1"/>
    <col min="11016" max="11016" width="11" style="1" customWidth="1"/>
    <col min="11017" max="11017" width="11.28515625" style="1" customWidth="1"/>
    <col min="11018" max="11018" width="10.28515625" style="1" customWidth="1"/>
    <col min="11019" max="11019" width="10.85546875" style="1" customWidth="1"/>
    <col min="11020" max="11020" width="10.28515625" style="1" customWidth="1"/>
    <col min="11021" max="11021" width="10.7109375" style="1" customWidth="1"/>
    <col min="11022" max="11022" width="9.7109375" style="1" customWidth="1"/>
    <col min="11023" max="11023" width="11.140625" style="1" customWidth="1"/>
    <col min="11024" max="11024" width="15.42578125" style="1" customWidth="1"/>
    <col min="11025" max="11025" width="4.85546875" style="1" customWidth="1"/>
    <col min="11026" max="11263" width="9.140625" style="1"/>
    <col min="11264" max="11264" width="31.140625" style="1" customWidth="1"/>
    <col min="11265" max="11265" width="9.5703125" style="1" customWidth="1"/>
    <col min="11266" max="11266" width="9.85546875" style="1" customWidth="1"/>
    <col min="11267" max="11267" width="8.85546875" style="1" customWidth="1"/>
    <col min="11268" max="11268" width="8.7109375" style="1" customWidth="1"/>
    <col min="11269" max="11269" width="11.28515625" style="1" customWidth="1"/>
    <col min="11270" max="11270" width="9.42578125" style="1" customWidth="1"/>
    <col min="11271" max="11271" width="2.7109375" style="1" customWidth="1"/>
    <col min="11272" max="11272" width="11" style="1" customWidth="1"/>
    <col min="11273" max="11273" width="11.28515625" style="1" customWidth="1"/>
    <col min="11274" max="11274" width="10.28515625" style="1" customWidth="1"/>
    <col min="11275" max="11275" width="10.85546875" style="1" customWidth="1"/>
    <col min="11276" max="11276" width="10.28515625" style="1" customWidth="1"/>
    <col min="11277" max="11277" width="10.7109375" style="1" customWidth="1"/>
    <col min="11278" max="11278" width="9.7109375" style="1" customWidth="1"/>
    <col min="11279" max="11279" width="11.140625" style="1" customWidth="1"/>
    <col min="11280" max="11280" width="15.42578125" style="1" customWidth="1"/>
    <col min="11281" max="11281" width="4.85546875" style="1" customWidth="1"/>
    <col min="11282" max="11519" width="9.140625" style="1"/>
    <col min="11520" max="11520" width="31.140625" style="1" customWidth="1"/>
    <col min="11521" max="11521" width="9.5703125" style="1" customWidth="1"/>
    <col min="11522" max="11522" width="9.85546875" style="1" customWidth="1"/>
    <col min="11523" max="11523" width="8.85546875" style="1" customWidth="1"/>
    <col min="11524" max="11524" width="8.7109375" style="1" customWidth="1"/>
    <col min="11525" max="11525" width="11.28515625" style="1" customWidth="1"/>
    <col min="11526" max="11526" width="9.42578125" style="1" customWidth="1"/>
    <col min="11527" max="11527" width="2.7109375" style="1" customWidth="1"/>
    <col min="11528" max="11528" width="11" style="1" customWidth="1"/>
    <col min="11529" max="11529" width="11.28515625" style="1" customWidth="1"/>
    <col min="11530" max="11530" width="10.28515625" style="1" customWidth="1"/>
    <col min="11531" max="11531" width="10.85546875" style="1" customWidth="1"/>
    <col min="11532" max="11532" width="10.28515625" style="1" customWidth="1"/>
    <col min="11533" max="11533" width="10.7109375" style="1" customWidth="1"/>
    <col min="11534" max="11534" width="9.7109375" style="1" customWidth="1"/>
    <col min="11535" max="11535" width="11.140625" style="1" customWidth="1"/>
    <col min="11536" max="11536" width="15.42578125" style="1" customWidth="1"/>
    <col min="11537" max="11537" width="4.85546875" style="1" customWidth="1"/>
    <col min="11538" max="11775" width="9.140625" style="1"/>
    <col min="11776" max="11776" width="31.140625" style="1" customWidth="1"/>
    <col min="11777" max="11777" width="9.5703125" style="1" customWidth="1"/>
    <col min="11778" max="11778" width="9.85546875" style="1" customWidth="1"/>
    <col min="11779" max="11779" width="8.85546875" style="1" customWidth="1"/>
    <col min="11780" max="11780" width="8.7109375" style="1" customWidth="1"/>
    <col min="11781" max="11781" width="11.28515625" style="1" customWidth="1"/>
    <col min="11782" max="11782" width="9.42578125" style="1" customWidth="1"/>
    <col min="11783" max="11783" width="2.7109375" style="1" customWidth="1"/>
    <col min="11784" max="11784" width="11" style="1" customWidth="1"/>
    <col min="11785" max="11785" width="11.28515625" style="1" customWidth="1"/>
    <col min="11786" max="11786" width="10.28515625" style="1" customWidth="1"/>
    <col min="11787" max="11787" width="10.85546875" style="1" customWidth="1"/>
    <col min="11788" max="11788" width="10.28515625" style="1" customWidth="1"/>
    <col min="11789" max="11789" width="10.7109375" style="1" customWidth="1"/>
    <col min="11790" max="11790" width="9.7109375" style="1" customWidth="1"/>
    <col min="11791" max="11791" width="11.140625" style="1" customWidth="1"/>
    <col min="11792" max="11792" width="15.42578125" style="1" customWidth="1"/>
    <col min="11793" max="11793" width="4.85546875" style="1" customWidth="1"/>
    <col min="11794" max="12031" width="9.140625" style="1"/>
    <col min="12032" max="12032" width="31.140625" style="1" customWidth="1"/>
    <col min="12033" max="12033" width="9.5703125" style="1" customWidth="1"/>
    <col min="12034" max="12034" width="9.85546875" style="1" customWidth="1"/>
    <col min="12035" max="12035" width="8.85546875" style="1" customWidth="1"/>
    <col min="12036" max="12036" width="8.7109375" style="1" customWidth="1"/>
    <col min="12037" max="12037" width="11.28515625" style="1" customWidth="1"/>
    <col min="12038" max="12038" width="9.42578125" style="1" customWidth="1"/>
    <col min="12039" max="12039" width="2.7109375" style="1" customWidth="1"/>
    <col min="12040" max="12040" width="11" style="1" customWidth="1"/>
    <col min="12041" max="12041" width="11.28515625" style="1" customWidth="1"/>
    <col min="12042" max="12042" width="10.28515625" style="1" customWidth="1"/>
    <col min="12043" max="12043" width="10.85546875" style="1" customWidth="1"/>
    <col min="12044" max="12044" width="10.28515625" style="1" customWidth="1"/>
    <col min="12045" max="12045" width="10.7109375" style="1" customWidth="1"/>
    <col min="12046" max="12046" width="9.7109375" style="1" customWidth="1"/>
    <col min="12047" max="12047" width="11.140625" style="1" customWidth="1"/>
    <col min="12048" max="12048" width="15.42578125" style="1" customWidth="1"/>
    <col min="12049" max="12049" width="4.85546875" style="1" customWidth="1"/>
    <col min="12050" max="12287" width="9.140625" style="1"/>
    <col min="12288" max="12288" width="31.140625" style="1" customWidth="1"/>
    <col min="12289" max="12289" width="9.5703125" style="1" customWidth="1"/>
    <col min="12290" max="12290" width="9.85546875" style="1" customWidth="1"/>
    <col min="12291" max="12291" width="8.85546875" style="1" customWidth="1"/>
    <col min="12292" max="12292" width="8.7109375" style="1" customWidth="1"/>
    <col min="12293" max="12293" width="11.28515625" style="1" customWidth="1"/>
    <col min="12294" max="12294" width="9.42578125" style="1" customWidth="1"/>
    <col min="12295" max="12295" width="2.7109375" style="1" customWidth="1"/>
    <col min="12296" max="12296" width="11" style="1" customWidth="1"/>
    <col min="12297" max="12297" width="11.28515625" style="1" customWidth="1"/>
    <col min="12298" max="12298" width="10.28515625" style="1" customWidth="1"/>
    <col min="12299" max="12299" width="10.85546875" style="1" customWidth="1"/>
    <col min="12300" max="12300" width="10.28515625" style="1" customWidth="1"/>
    <col min="12301" max="12301" width="10.7109375" style="1" customWidth="1"/>
    <col min="12302" max="12302" width="9.7109375" style="1" customWidth="1"/>
    <col min="12303" max="12303" width="11.140625" style="1" customWidth="1"/>
    <col min="12304" max="12304" width="15.42578125" style="1" customWidth="1"/>
    <col min="12305" max="12305" width="4.85546875" style="1" customWidth="1"/>
    <col min="12306" max="12543" width="9.140625" style="1"/>
    <col min="12544" max="12544" width="31.140625" style="1" customWidth="1"/>
    <col min="12545" max="12545" width="9.5703125" style="1" customWidth="1"/>
    <col min="12546" max="12546" width="9.85546875" style="1" customWidth="1"/>
    <col min="12547" max="12547" width="8.85546875" style="1" customWidth="1"/>
    <col min="12548" max="12548" width="8.7109375" style="1" customWidth="1"/>
    <col min="12549" max="12549" width="11.28515625" style="1" customWidth="1"/>
    <col min="12550" max="12550" width="9.42578125" style="1" customWidth="1"/>
    <col min="12551" max="12551" width="2.7109375" style="1" customWidth="1"/>
    <col min="12552" max="12552" width="11" style="1" customWidth="1"/>
    <col min="12553" max="12553" width="11.28515625" style="1" customWidth="1"/>
    <col min="12554" max="12554" width="10.28515625" style="1" customWidth="1"/>
    <col min="12555" max="12555" width="10.85546875" style="1" customWidth="1"/>
    <col min="12556" max="12556" width="10.28515625" style="1" customWidth="1"/>
    <col min="12557" max="12557" width="10.7109375" style="1" customWidth="1"/>
    <col min="12558" max="12558" width="9.7109375" style="1" customWidth="1"/>
    <col min="12559" max="12559" width="11.140625" style="1" customWidth="1"/>
    <col min="12560" max="12560" width="15.42578125" style="1" customWidth="1"/>
    <col min="12561" max="12561" width="4.85546875" style="1" customWidth="1"/>
    <col min="12562" max="12799" width="9.140625" style="1"/>
    <col min="12800" max="12800" width="31.140625" style="1" customWidth="1"/>
    <col min="12801" max="12801" width="9.5703125" style="1" customWidth="1"/>
    <col min="12802" max="12802" width="9.85546875" style="1" customWidth="1"/>
    <col min="12803" max="12803" width="8.85546875" style="1" customWidth="1"/>
    <col min="12804" max="12804" width="8.7109375" style="1" customWidth="1"/>
    <col min="12805" max="12805" width="11.28515625" style="1" customWidth="1"/>
    <col min="12806" max="12806" width="9.42578125" style="1" customWidth="1"/>
    <col min="12807" max="12807" width="2.7109375" style="1" customWidth="1"/>
    <col min="12808" max="12808" width="11" style="1" customWidth="1"/>
    <col min="12809" max="12809" width="11.28515625" style="1" customWidth="1"/>
    <col min="12810" max="12810" width="10.28515625" style="1" customWidth="1"/>
    <col min="12811" max="12811" width="10.85546875" style="1" customWidth="1"/>
    <col min="12812" max="12812" width="10.28515625" style="1" customWidth="1"/>
    <col min="12813" max="12813" width="10.7109375" style="1" customWidth="1"/>
    <col min="12814" max="12814" width="9.7109375" style="1" customWidth="1"/>
    <col min="12815" max="12815" width="11.140625" style="1" customWidth="1"/>
    <col min="12816" max="12816" width="15.42578125" style="1" customWidth="1"/>
    <col min="12817" max="12817" width="4.85546875" style="1" customWidth="1"/>
    <col min="12818" max="13055" width="9.140625" style="1"/>
    <col min="13056" max="13056" width="31.140625" style="1" customWidth="1"/>
    <col min="13057" max="13057" width="9.5703125" style="1" customWidth="1"/>
    <col min="13058" max="13058" width="9.85546875" style="1" customWidth="1"/>
    <col min="13059" max="13059" width="8.85546875" style="1" customWidth="1"/>
    <col min="13060" max="13060" width="8.7109375" style="1" customWidth="1"/>
    <col min="13061" max="13061" width="11.28515625" style="1" customWidth="1"/>
    <col min="13062" max="13062" width="9.42578125" style="1" customWidth="1"/>
    <col min="13063" max="13063" width="2.7109375" style="1" customWidth="1"/>
    <col min="13064" max="13064" width="11" style="1" customWidth="1"/>
    <col min="13065" max="13065" width="11.28515625" style="1" customWidth="1"/>
    <col min="13066" max="13066" width="10.28515625" style="1" customWidth="1"/>
    <col min="13067" max="13067" width="10.85546875" style="1" customWidth="1"/>
    <col min="13068" max="13068" width="10.28515625" style="1" customWidth="1"/>
    <col min="13069" max="13069" width="10.7109375" style="1" customWidth="1"/>
    <col min="13070" max="13070" width="9.7109375" style="1" customWidth="1"/>
    <col min="13071" max="13071" width="11.140625" style="1" customWidth="1"/>
    <col min="13072" max="13072" width="15.42578125" style="1" customWidth="1"/>
    <col min="13073" max="13073" width="4.85546875" style="1" customWidth="1"/>
    <col min="13074" max="13311" width="9.140625" style="1"/>
    <col min="13312" max="13312" width="31.140625" style="1" customWidth="1"/>
    <col min="13313" max="13313" width="9.5703125" style="1" customWidth="1"/>
    <col min="13314" max="13314" width="9.85546875" style="1" customWidth="1"/>
    <col min="13315" max="13315" width="8.85546875" style="1" customWidth="1"/>
    <col min="13316" max="13316" width="8.7109375" style="1" customWidth="1"/>
    <col min="13317" max="13317" width="11.28515625" style="1" customWidth="1"/>
    <col min="13318" max="13318" width="9.42578125" style="1" customWidth="1"/>
    <col min="13319" max="13319" width="2.7109375" style="1" customWidth="1"/>
    <col min="13320" max="13320" width="11" style="1" customWidth="1"/>
    <col min="13321" max="13321" width="11.28515625" style="1" customWidth="1"/>
    <col min="13322" max="13322" width="10.28515625" style="1" customWidth="1"/>
    <col min="13323" max="13323" width="10.85546875" style="1" customWidth="1"/>
    <col min="13324" max="13324" width="10.28515625" style="1" customWidth="1"/>
    <col min="13325" max="13325" width="10.7109375" style="1" customWidth="1"/>
    <col min="13326" max="13326" width="9.7109375" style="1" customWidth="1"/>
    <col min="13327" max="13327" width="11.140625" style="1" customWidth="1"/>
    <col min="13328" max="13328" width="15.42578125" style="1" customWidth="1"/>
    <col min="13329" max="13329" width="4.85546875" style="1" customWidth="1"/>
    <col min="13330" max="13567" width="9.140625" style="1"/>
    <col min="13568" max="13568" width="31.140625" style="1" customWidth="1"/>
    <col min="13569" max="13569" width="9.5703125" style="1" customWidth="1"/>
    <col min="13570" max="13570" width="9.85546875" style="1" customWidth="1"/>
    <col min="13571" max="13571" width="8.85546875" style="1" customWidth="1"/>
    <col min="13572" max="13572" width="8.7109375" style="1" customWidth="1"/>
    <col min="13573" max="13573" width="11.28515625" style="1" customWidth="1"/>
    <col min="13574" max="13574" width="9.42578125" style="1" customWidth="1"/>
    <col min="13575" max="13575" width="2.7109375" style="1" customWidth="1"/>
    <col min="13576" max="13576" width="11" style="1" customWidth="1"/>
    <col min="13577" max="13577" width="11.28515625" style="1" customWidth="1"/>
    <col min="13578" max="13578" width="10.28515625" style="1" customWidth="1"/>
    <col min="13579" max="13579" width="10.85546875" style="1" customWidth="1"/>
    <col min="13580" max="13580" width="10.28515625" style="1" customWidth="1"/>
    <col min="13581" max="13581" width="10.7109375" style="1" customWidth="1"/>
    <col min="13582" max="13582" width="9.7109375" style="1" customWidth="1"/>
    <col min="13583" max="13583" width="11.140625" style="1" customWidth="1"/>
    <col min="13584" max="13584" width="15.42578125" style="1" customWidth="1"/>
    <col min="13585" max="13585" width="4.85546875" style="1" customWidth="1"/>
    <col min="13586" max="13823" width="9.140625" style="1"/>
    <col min="13824" max="13824" width="31.140625" style="1" customWidth="1"/>
    <col min="13825" max="13825" width="9.5703125" style="1" customWidth="1"/>
    <col min="13826" max="13826" width="9.85546875" style="1" customWidth="1"/>
    <col min="13827" max="13827" width="8.85546875" style="1" customWidth="1"/>
    <col min="13828" max="13828" width="8.7109375" style="1" customWidth="1"/>
    <col min="13829" max="13829" width="11.28515625" style="1" customWidth="1"/>
    <col min="13830" max="13830" width="9.42578125" style="1" customWidth="1"/>
    <col min="13831" max="13831" width="2.7109375" style="1" customWidth="1"/>
    <col min="13832" max="13832" width="11" style="1" customWidth="1"/>
    <col min="13833" max="13833" width="11.28515625" style="1" customWidth="1"/>
    <col min="13834" max="13834" width="10.28515625" style="1" customWidth="1"/>
    <col min="13835" max="13835" width="10.85546875" style="1" customWidth="1"/>
    <col min="13836" max="13836" width="10.28515625" style="1" customWidth="1"/>
    <col min="13837" max="13837" width="10.7109375" style="1" customWidth="1"/>
    <col min="13838" max="13838" width="9.7109375" style="1" customWidth="1"/>
    <col min="13839" max="13839" width="11.140625" style="1" customWidth="1"/>
    <col min="13840" max="13840" width="15.42578125" style="1" customWidth="1"/>
    <col min="13841" max="13841" width="4.85546875" style="1" customWidth="1"/>
    <col min="13842" max="14079" width="9.140625" style="1"/>
    <col min="14080" max="14080" width="31.140625" style="1" customWidth="1"/>
    <col min="14081" max="14081" width="9.5703125" style="1" customWidth="1"/>
    <col min="14082" max="14082" width="9.85546875" style="1" customWidth="1"/>
    <col min="14083" max="14083" width="8.85546875" style="1" customWidth="1"/>
    <col min="14084" max="14084" width="8.7109375" style="1" customWidth="1"/>
    <col min="14085" max="14085" width="11.28515625" style="1" customWidth="1"/>
    <col min="14086" max="14086" width="9.42578125" style="1" customWidth="1"/>
    <col min="14087" max="14087" width="2.7109375" style="1" customWidth="1"/>
    <col min="14088" max="14088" width="11" style="1" customWidth="1"/>
    <col min="14089" max="14089" width="11.28515625" style="1" customWidth="1"/>
    <col min="14090" max="14090" width="10.28515625" style="1" customWidth="1"/>
    <col min="14091" max="14091" width="10.85546875" style="1" customWidth="1"/>
    <col min="14092" max="14092" width="10.28515625" style="1" customWidth="1"/>
    <col min="14093" max="14093" width="10.7109375" style="1" customWidth="1"/>
    <col min="14094" max="14094" width="9.7109375" style="1" customWidth="1"/>
    <col min="14095" max="14095" width="11.140625" style="1" customWidth="1"/>
    <col min="14096" max="14096" width="15.42578125" style="1" customWidth="1"/>
    <col min="14097" max="14097" width="4.85546875" style="1" customWidth="1"/>
    <col min="14098" max="14335" width="9.140625" style="1"/>
    <col min="14336" max="14336" width="31.140625" style="1" customWidth="1"/>
    <col min="14337" max="14337" width="9.5703125" style="1" customWidth="1"/>
    <col min="14338" max="14338" width="9.85546875" style="1" customWidth="1"/>
    <col min="14339" max="14339" width="8.85546875" style="1" customWidth="1"/>
    <col min="14340" max="14340" width="8.7109375" style="1" customWidth="1"/>
    <col min="14341" max="14341" width="11.28515625" style="1" customWidth="1"/>
    <col min="14342" max="14342" width="9.42578125" style="1" customWidth="1"/>
    <col min="14343" max="14343" width="2.7109375" style="1" customWidth="1"/>
    <col min="14344" max="14344" width="11" style="1" customWidth="1"/>
    <col min="14345" max="14345" width="11.28515625" style="1" customWidth="1"/>
    <col min="14346" max="14346" width="10.28515625" style="1" customWidth="1"/>
    <col min="14347" max="14347" width="10.85546875" style="1" customWidth="1"/>
    <col min="14348" max="14348" width="10.28515625" style="1" customWidth="1"/>
    <col min="14349" max="14349" width="10.7109375" style="1" customWidth="1"/>
    <col min="14350" max="14350" width="9.7109375" style="1" customWidth="1"/>
    <col min="14351" max="14351" width="11.140625" style="1" customWidth="1"/>
    <col min="14352" max="14352" width="15.42578125" style="1" customWidth="1"/>
    <col min="14353" max="14353" width="4.85546875" style="1" customWidth="1"/>
    <col min="14354" max="14591" width="9.140625" style="1"/>
    <col min="14592" max="14592" width="31.140625" style="1" customWidth="1"/>
    <col min="14593" max="14593" width="9.5703125" style="1" customWidth="1"/>
    <col min="14594" max="14594" width="9.85546875" style="1" customWidth="1"/>
    <col min="14595" max="14595" width="8.85546875" style="1" customWidth="1"/>
    <col min="14596" max="14596" width="8.7109375" style="1" customWidth="1"/>
    <col min="14597" max="14597" width="11.28515625" style="1" customWidth="1"/>
    <col min="14598" max="14598" width="9.42578125" style="1" customWidth="1"/>
    <col min="14599" max="14599" width="2.7109375" style="1" customWidth="1"/>
    <col min="14600" max="14600" width="11" style="1" customWidth="1"/>
    <col min="14601" max="14601" width="11.28515625" style="1" customWidth="1"/>
    <col min="14602" max="14602" width="10.28515625" style="1" customWidth="1"/>
    <col min="14603" max="14603" width="10.85546875" style="1" customWidth="1"/>
    <col min="14604" max="14604" width="10.28515625" style="1" customWidth="1"/>
    <col min="14605" max="14605" width="10.7109375" style="1" customWidth="1"/>
    <col min="14606" max="14606" width="9.7109375" style="1" customWidth="1"/>
    <col min="14607" max="14607" width="11.140625" style="1" customWidth="1"/>
    <col min="14608" max="14608" width="15.42578125" style="1" customWidth="1"/>
    <col min="14609" max="14609" width="4.85546875" style="1" customWidth="1"/>
    <col min="14610" max="14847" width="9.140625" style="1"/>
    <col min="14848" max="14848" width="31.140625" style="1" customWidth="1"/>
    <col min="14849" max="14849" width="9.5703125" style="1" customWidth="1"/>
    <col min="14850" max="14850" width="9.85546875" style="1" customWidth="1"/>
    <col min="14851" max="14851" width="8.85546875" style="1" customWidth="1"/>
    <col min="14852" max="14852" width="8.7109375" style="1" customWidth="1"/>
    <col min="14853" max="14853" width="11.28515625" style="1" customWidth="1"/>
    <col min="14854" max="14854" width="9.42578125" style="1" customWidth="1"/>
    <col min="14855" max="14855" width="2.7109375" style="1" customWidth="1"/>
    <col min="14856" max="14856" width="11" style="1" customWidth="1"/>
    <col min="14857" max="14857" width="11.28515625" style="1" customWidth="1"/>
    <col min="14858" max="14858" width="10.28515625" style="1" customWidth="1"/>
    <col min="14859" max="14859" width="10.85546875" style="1" customWidth="1"/>
    <col min="14860" max="14860" width="10.28515625" style="1" customWidth="1"/>
    <col min="14861" max="14861" width="10.7109375" style="1" customWidth="1"/>
    <col min="14862" max="14862" width="9.7109375" style="1" customWidth="1"/>
    <col min="14863" max="14863" width="11.140625" style="1" customWidth="1"/>
    <col min="14864" max="14864" width="15.42578125" style="1" customWidth="1"/>
    <col min="14865" max="14865" width="4.85546875" style="1" customWidth="1"/>
    <col min="14866" max="15103" width="9.140625" style="1"/>
    <col min="15104" max="15104" width="31.140625" style="1" customWidth="1"/>
    <col min="15105" max="15105" width="9.5703125" style="1" customWidth="1"/>
    <col min="15106" max="15106" width="9.85546875" style="1" customWidth="1"/>
    <col min="15107" max="15107" width="8.85546875" style="1" customWidth="1"/>
    <col min="15108" max="15108" width="8.7109375" style="1" customWidth="1"/>
    <col min="15109" max="15109" width="11.28515625" style="1" customWidth="1"/>
    <col min="15110" max="15110" width="9.42578125" style="1" customWidth="1"/>
    <col min="15111" max="15111" width="2.7109375" style="1" customWidth="1"/>
    <col min="15112" max="15112" width="11" style="1" customWidth="1"/>
    <col min="15113" max="15113" width="11.28515625" style="1" customWidth="1"/>
    <col min="15114" max="15114" width="10.28515625" style="1" customWidth="1"/>
    <col min="15115" max="15115" width="10.85546875" style="1" customWidth="1"/>
    <col min="15116" max="15116" width="10.28515625" style="1" customWidth="1"/>
    <col min="15117" max="15117" width="10.7109375" style="1" customWidth="1"/>
    <col min="15118" max="15118" width="9.7109375" style="1" customWidth="1"/>
    <col min="15119" max="15119" width="11.140625" style="1" customWidth="1"/>
    <col min="15120" max="15120" width="15.42578125" style="1" customWidth="1"/>
    <col min="15121" max="15121" width="4.85546875" style="1" customWidth="1"/>
    <col min="15122" max="15359" width="9.140625" style="1"/>
    <col min="15360" max="15360" width="31.140625" style="1" customWidth="1"/>
    <col min="15361" max="15361" width="9.5703125" style="1" customWidth="1"/>
    <col min="15362" max="15362" width="9.85546875" style="1" customWidth="1"/>
    <col min="15363" max="15363" width="8.85546875" style="1" customWidth="1"/>
    <col min="15364" max="15364" width="8.7109375" style="1" customWidth="1"/>
    <col min="15365" max="15365" width="11.28515625" style="1" customWidth="1"/>
    <col min="15366" max="15366" width="9.42578125" style="1" customWidth="1"/>
    <col min="15367" max="15367" width="2.7109375" style="1" customWidth="1"/>
    <col min="15368" max="15368" width="11" style="1" customWidth="1"/>
    <col min="15369" max="15369" width="11.28515625" style="1" customWidth="1"/>
    <col min="15370" max="15370" width="10.28515625" style="1" customWidth="1"/>
    <col min="15371" max="15371" width="10.85546875" style="1" customWidth="1"/>
    <col min="15372" max="15372" width="10.28515625" style="1" customWidth="1"/>
    <col min="15373" max="15373" width="10.7109375" style="1" customWidth="1"/>
    <col min="15374" max="15374" width="9.7109375" style="1" customWidth="1"/>
    <col min="15375" max="15375" width="11.140625" style="1" customWidth="1"/>
    <col min="15376" max="15376" width="15.42578125" style="1" customWidth="1"/>
    <col min="15377" max="15377" width="4.85546875" style="1" customWidth="1"/>
    <col min="15378" max="15615" width="9.140625" style="1"/>
    <col min="15616" max="15616" width="31.140625" style="1" customWidth="1"/>
    <col min="15617" max="15617" width="9.5703125" style="1" customWidth="1"/>
    <col min="15618" max="15618" width="9.85546875" style="1" customWidth="1"/>
    <col min="15619" max="15619" width="8.85546875" style="1" customWidth="1"/>
    <col min="15620" max="15620" width="8.7109375" style="1" customWidth="1"/>
    <col min="15621" max="15621" width="11.28515625" style="1" customWidth="1"/>
    <col min="15622" max="15622" width="9.42578125" style="1" customWidth="1"/>
    <col min="15623" max="15623" width="2.7109375" style="1" customWidth="1"/>
    <col min="15624" max="15624" width="11" style="1" customWidth="1"/>
    <col min="15625" max="15625" width="11.28515625" style="1" customWidth="1"/>
    <col min="15626" max="15626" width="10.28515625" style="1" customWidth="1"/>
    <col min="15627" max="15627" width="10.85546875" style="1" customWidth="1"/>
    <col min="15628" max="15628" width="10.28515625" style="1" customWidth="1"/>
    <col min="15629" max="15629" width="10.7109375" style="1" customWidth="1"/>
    <col min="15630" max="15630" width="9.7109375" style="1" customWidth="1"/>
    <col min="15631" max="15631" width="11.140625" style="1" customWidth="1"/>
    <col min="15632" max="15632" width="15.42578125" style="1" customWidth="1"/>
    <col min="15633" max="15633" width="4.85546875" style="1" customWidth="1"/>
    <col min="15634" max="15871" width="9.140625" style="1"/>
    <col min="15872" max="15872" width="31.140625" style="1" customWidth="1"/>
    <col min="15873" max="15873" width="9.5703125" style="1" customWidth="1"/>
    <col min="15874" max="15874" width="9.85546875" style="1" customWidth="1"/>
    <col min="15875" max="15875" width="8.85546875" style="1" customWidth="1"/>
    <col min="15876" max="15876" width="8.7109375" style="1" customWidth="1"/>
    <col min="15877" max="15877" width="11.28515625" style="1" customWidth="1"/>
    <col min="15878" max="15878" width="9.42578125" style="1" customWidth="1"/>
    <col min="15879" max="15879" width="2.7109375" style="1" customWidth="1"/>
    <col min="15880" max="15880" width="11" style="1" customWidth="1"/>
    <col min="15881" max="15881" width="11.28515625" style="1" customWidth="1"/>
    <col min="15882" max="15882" width="10.28515625" style="1" customWidth="1"/>
    <col min="15883" max="15883" width="10.85546875" style="1" customWidth="1"/>
    <col min="15884" max="15884" width="10.28515625" style="1" customWidth="1"/>
    <col min="15885" max="15885" width="10.7109375" style="1" customWidth="1"/>
    <col min="15886" max="15886" width="9.7109375" style="1" customWidth="1"/>
    <col min="15887" max="15887" width="11.140625" style="1" customWidth="1"/>
    <col min="15888" max="15888" width="15.42578125" style="1" customWidth="1"/>
    <col min="15889" max="15889" width="4.85546875" style="1" customWidth="1"/>
    <col min="15890" max="16127" width="9.140625" style="1"/>
    <col min="16128" max="16128" width="31.140625" style="1" customWidth="1"/>
    <col min="16129" max="16129" width="9.5703125" style="1" customWidth="1"/>
    <col min="16130" max="16130" width="9.85546875" style="1" customWidth="1"/>
    <col min="16131" max="16131" width="8.85546875" style="1" customWidth="1"/>
    <col min="16132" max="16132" width="8.7109375" style="1" customWidth="1"/>
    <col min="16133" max="16133" width="11.28515625" style="1" customWidth="1"/>
    <col min="16134" max="16134" width="9.42578125" style="1" customWidth="1"/>
    <col min="16135" max="16135" width="2.7109375" style="1" customWidth="1"/>
    <col min="16136" max="16136" width="11" style="1" customWidth="1"/>
    <col min="16137" max="16137" width="11.28515625" style="1" customWidth="1"/>
    <col min="16138" max="16138" width="10.28515625" style="1" customWidth="1"/>
    <col min="16139" max="16139" width="10.85546875" style="1" customWidth="1"/>
    <col min="16140" max="16140" width="10.28515625" style="1" customWidth="1"/>
    <col min="16141" max="16141" width="10.7109375" style="1" customWidth="1"/>
    <col min="16142" max="16142" width="9.7109375" style="1" customWidth="1"/>
    <col min="16143" max="16143" width="11.140625" style="1" customWidth="1"/>
    <col min="16144" max="16144" width="15.42578125" style="1" customWidth="1"/>
    <col min="16145" max="16145" width="4.85546875" style="1" customWidth="1"/>
    <col min="16146" max="16384" width="9.140625" style="1"/>
  </cols>
  <sheetData>
    <row r="1" spans="1:16" s="41" customFormat="1" ht="20.100000000000001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s="41" customFormat="1" ht="20.100000000000001" customHeight="1" x14ac:dyDescent="0.25">
      <c r="A2" s="251" t="s">
        <v>37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16" ht="16.5" customHeight="1" x14ac:dyDescent="0.2">
      <c r="A3" s="79"/>
      <c r="B3" s="146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93" t="s">
        <v>31</v>
      </c>
    </row>
    <row r="4" spans="1:16" s="2" customFormat="1" ht="24" customHeight="1" x14ac:dyDescent="0.2">
      <c r="A4" s="44"/>
      <c r="B4" s="95" t="s">
        <v>38</v>
      </c>
      <c r="C4" s="95" t="s">
        <v>32</v>
      </c>
      <c r="D4" s="95" t="s">
        <v>33</v>
      </c>
      <c r="E4" s="95" t="s">
        <v>4</v>
      </c>
      <c r="F4" s="95" t="s">
        <v>5</v>
      </c>
      <c r="G4" s="95" t="s">
        <v>6</v>
      </c>
      <c r="H4" s="97" t="s">
        <v>7</v>
      </c>
      <c r="I4" s="95" t="s">
        <v>9</v>
      </c>
      <c r="J4" s="95" t="s">
        <v>35</v>
      </c>
      <c r="K4" s="95" t="s">
        <v>11</v>
      </c>
      <c r="L4" s="95" t="s">
        <v>36</v>
      </c>
      <c r="M4" s="95" t="s">
        <v>12</v>
      </c>
      <c r="N4" s="95" t="s">
        <v>13</v>
      </c>
      <c r="O4" s="95" t="s">
        <v>14</v>
      </c>
      <c r="P4" s="49" t="s">
        <v>15</v>
      </c>
    </row>
    <row r="5" spans="1:16" s="3" customFormat="1" ht="27" customHeight="1" x14ac:dyDescent="0.2">
      <c r="A5" s="82" t="s">
        <v>16</v>
      </c>
      <c r="B5" s="122"/>
      <c r="C5" s="99"/>
      <c r="D5" s="99"/>
      <c r="E5" s="100"/>
      <c r="F5" s="99"/>
      <c r="G5" s="99"/>
      <c r="H5" s="99"/>
      <c r="I5" s="99"/>
      <c r="J5" s="99"/>
      <c r="K5" s="99"/>
      <c r="L5" s="122"/>
      <c r="M5" s="99"/>
      <c r="N5" s="99"/>
      <c r="O5" s="123"/>
      <c r="P5" s="124"/>
    </row>
    <row r="6" spans="1:16" s="3" customFormat="1" ht="17.25" customHeight="1" x14ac:dyDescent="0.2">
      <c r="A6" s="83" t="s">
        <v>17</v>
      </c>
      <c r="B6" s="125">
        <v>121536</v>
      </c>
      <c r="C6" s="126">
        <v>144779</v>
      </c>
      <c r="D6" s="127">
        <v>0</v>
      </c>
      <c r="E6" s="127">
        <v>812</v>
      </c>
      <c r="F6" s="127">
        <v>766</v>
      </c>
      <c r="G6" s="127">
        <v>4347.2</v>
      </c>
      <c r="H6" s="127">
        <v>134</v>
      </c>
      <c r="I6" s="127">
        <v>110329</v>
      </c>
      <c r="J6" s="128">
        <v>328915.7</v>
      </c>
      <c r="K6" s="127">
        <v>960</v>
      </c>
      <c r="L6" s="127">
        <v>795</v>
      </c>
      <c r="M6" s="127">
        <v>62576</v>
      </c>
      <c r="N6" s="127">
        <v>1930</v>
      </c>
      <c r="O6" s="127">
        <v>522759.3</v>
      </c>
      <c r="P6" s="129">
        <f>SUM(B6:O6)</f>
        <v>1300639.2</v>
      </c>
    </row>
    <row r="7" spans="1:16" s="3" customFormat="1" ht="21" customHeight="1" x14ac:dyDescent="0.2">
      <c r="A7" s="83" t="s">
        <v>18</v>
      </c>
      <c r="B7" s="127">
        <v>0</v>
      </c>
      <c r="C7" s="127">
        <v>31045</v>
      </c>
      <c r="D7" s="127">
        <v>0</v>
      </c>
      <c r="E7" s="127">
        <v>352.7</v>
      </c>
      <c r="F7" s="127">
        <v>1724</v>
      </c>
      <c r="G7" s="127">
        <v>3866.4</v>
      </c>
      <c r="H7" s="127">
        <v>608</v>
      </c>
      <c r="I7" s="127">
        <v>17728</v>
      </c>
      <c r="J7" s="128">
        <v>59948.1</v>
      </c>
      <c r="K7" s="127">
        <v>8030</v>
      </c>
      <c r="L7" s="127">
        <v>1919</v>
      </c>
      <c r="M7" s="127">
        <v>41446</v>
      </c>
      <c r="N7" s="127">
        <v>10052</v>
      </c>
      <c r="O7" s="127">
        <v>91292.4</v>
      </c>
      <c r="P7" s="129">
        <f t="shared" ref="P7:P13" si="0">SUM(B7:O7)</f>
        <v>268011.59999999998</v>
      </c>
    </row>
    <row r="8" spans="1:16" s="3" customFormat="1" ht="21" customHeight="1" x14ac:dyDescent="0.2">
      <c r="A8" s="83" t="s">
        <v>19</v>
      </c>
      <c r="B8" s="127">
        <v>0</v>
      </c>
      <c r="C8" s="127">
        <v>0</v>
      </c>
      <c r="D8" s="106">
        <v>17956</v>
      </c>
      <c r="E8" s="127">
        <v>1320</v>
      </c>
      <c r="F8" s="127">
        <v>1300</v>
      </c>
      <c r="G8" s="127">
        <v>753.4</v>
      </c>
      <c r="H8" s="127">
        <v>174</v>
      </c>
      <c r="I8" s="127">
        <v>0</v>
      </c>
      <c r="J8" s="128">
        <v>0</v>
      </c>
      <c r="K8" s="127">
        <v>25165</v>
      </c>
      <c r="L8" s="127">
        <v>0</v>
      </c>
      <c r="M8" s="127">
        <v>16</v>
      </c>
      <c r="N8" s="127">
        <v>0</v>
      </c>
      <c r="O8" s="127">
        <v>0</v>
      </c>
      <c r="P8" s="129">
        <f t="shared" si="0"/>
        <v>46684.4</v>
      </c>
    </row>
    <row r="9" spans="1:16" s="3" customFormat="1" ht="21" customHeight="1" x14ac:dyDescent="0.2">
      <c r="A9" s="83" t="s">
        <v>20</v>
      </c>
      <c r="B9" s="127">
        <v>0</v>
      </c>
      <c r="C9" s="127">
        <v>134872</v>
      </c>
      <c r="D9" s="127">
        <v>0</v>
      </c>
      <c r="E9" s="127">
        <v>1660.4</v>
      </c>
      <c r="F9" s="127">
        <v>742</v>
      </c>
      <c r="G9" s="127">
        <v>5630.5</v>
      </c>
      <c r="H9" s="127">
        <v>581</v>
      </c>
      <c r="I9" s="127">
        <v>33796</v>
      </c>
      <c r="J9" s="128">
        <v>131199.5</v>
      </c>
      <c r="K9" s="127">
        <v>1321</v>
      </c>
      <c r="L9" s="127">
        <v>768</v>
      </c>
      <c r="M9" s="127">
        <v>93247</v>
      </c>
      <c r="N9" s="127">
        <v>3832</v>
      </c>
      <c r="O9" s="127">
        <v>37867.1</v>
      </c>
      <c r="P9" s="129">
        <f t="shared" si="0"/>
        <v>445516.5</v>
      </c>
    </row>
    <row r="10" spans="1:16" s="3" customFormat="1" ht="17.25" customHeight="1" x14ac:dyDescent="0.2">
      <c r="A10" s="83" t="s">
        <v>21</v>
      </c>
      <c r="B10" s="127">
        <v>0</v>
      </c>
      <c r="C10" s="127">
        <v>99681</v>
      </c>
      <c r="D10" s="127">
        <v>0</v>
      </c>
      <c r="E10" s="127">
        <v>216.7</v>
      </c>
      <c r="F10" s="127">
        <v>509</v>
      </c>
      <c r="G10" s="127">
        <v>2745.7</v>
      </c>
      <c r="H10" s="127">
        <v>2136</v>
      </c>
      <c r="I10" s="127">
        <v>10283</v>
      </c>
      <c r="J10" s="128">
        <v>56761.3</v>
      </c>
      <c r="K10" s="127">
        <v>17557</v>
      </c>
      <c r="L10" s="127">
        <v>1533</v>
      </c>
      <c r="M10" s="127">
        <v>8361</v>
      </c>
      <c r="N10" s="127">
        <v>984</v>
      </c>
      <c r="O10" s="127">
        <v>94806.7</v>
      </c>
      <c r="P10" s="129">
        <f t="shared" si="0"/>
        <v>295574.40000000002</v>
      </c>
    </row>
    <row r="11" spans="1:16" s="3" customFormat="1" ht="17.25" customHeight="1" x14ac:dyDescent="0.2">
      <c r="A11" s="83" t="s">
        <v>22</v>
      </c>
      <c r="B11" s="127">
        <v>0</v>
      </c>
      <c r="C11" s="127">
        <v>126048</v>
      </c>
      <c r="D11" s="127">
        <v>0</v>
      </c>
      <c r="E11" s="127">
        <v>138007.29999999999</v>
      </c>
      <c r="F11" s="127">
        <v>53704</v>
      </c>
      <c r="G11" s="127">
        <v>54523</v>
      </c>
      <c r="H11" s="127">
        <v>165342</v>
      </c>
      <c r="I11" s="127">
        <v>174978</v>
      </c>
      <c r="J11" s="128">
        <v>728417.8</v>
      </c>
      <c r="K11" s="127">
        <v>250518</v>
      </c>
      <c r="L11" s="127">
        <v>213814</v>
      </c>
      <c r="M11" s="127">
        <v>247875</v>
      </c>
      <c r="N11" s="127">
        <v>165613</v>
      </c>
      <c r="O11" s="127">
        <v>257002.99</v>
      </c>
      <c r="P11" s="129">
        <f t="shared" si="0"/>
        <v>2575843.09</v>
      </c>
    </row>
    <row r="12" spans="1:16" s="3" customFormat="1" ht="17.25" customHeight="1" x14ac:dyDescent="0.2">
      <c r="A12" s="83" t="s">
        <v>23</v>
      </c>
      <c r="B12" s="127">
        <v>0</v>
      </c>
      <c r="C12" s="127">
        <v>127498</v>
      </c>
      <c r="D12" s="127">
        <v>0</v>
      </c>
      <c r="E12" s="127">
        <v>2196.9</v>
      </c>
      <c r="F12" s="127">
        <v>1050</v>
      </c>
      <c r="G12" s="127">
        <v>9322.6</v>
      </c>
      <c r="H12" s="127">
        <v>4416</v>
      </c>
      <c r="I12" s="127">
        <v>207889</v>
      </c>
      <c r="J12" s="128">
        <v>170776.1</v>
      </c>
      <c r="K12" s="127">
        <v>72663</v>
      </c>
      <c r="L12" s="127">
        <v>7581</v>
      </c>
      <c r="M12" s="127">
        <v>67917</v>
      </c>
      <c r="N12" s="127">
        <v>28259</v>
      </c>
      <c r="O12" s="127">
        <v>259745.4</v>
      </c>
      <c r="P12" s="129">
        <f t="shared" si="0"/>
        <v>959314</v>
      </c>
    </row>
    <row r="13" spans="1:16" s="3" customFormat="1" ht="20.25" customHeight="1" x14ac:dyDescent="0.2">
      <c r="A13" s="121" t="s">
        <v>24</v>
      </c>
      <c r="B13" s="130">
        <v>0</v>
      </c>
      <c r="C13" s="130">
        <v>36848</v>
      </c>
      <c r="D13" s="130">
        <v>0</v>
      </c>
      <c r="E13" s="130">
        <v>262.10000000000002</v>
      </c>
      <c r="F13" s="130">
        <v>443</v>
      </c>
      <c r="G13" s="130">
        <v>1733.3</v>
      </c>
      <c r="H13" s="130">
        <v>988</v>
      </c>
      <c r="I13" s="130">
        <v>101154</v>
      </c>
      <c r="J13" s="131">
        <v>44051.3</v>
      </c>
      <c r="K13" s="130">
        <v>1973</v>
      </c>
      <c r="L13" s="130">
        <v>236</v>
      </c>
      <c r="M13" s="130">
        <v>89614</v>
      </c>
      <c r="N13" s="130">
        <v>1858</v>
      </c>
      <c r="O13" s="130">
        <v>76125.8</v>
      </c>
      <c r="P13" s="132">
        <f t="shared" si="0"/>
        <v>355286.5</v>
      </c>
    </row>
    <row r="14" spans="1:16" s="15" customFormat="1" ht="17.25" customHeight="1" x14ac:dyDescent="0.2">
      <c r="A14" s="147" t="s">
        <v>25</v>
      </c>
      <c r="B14" s="133">
        <f>SUM(B6:B13)</f>
        <v>121536</v>
      </c>
      <c r="C14" s="133">
        <f>SUM(C6:C13)</f>
        <v>700771</v>
      </c>
      <c r="D14" s="133">
        <f>SUM(D6:D13)</f>
        <v>17956</v>
      </c>
      <c r="E14" s="134">
        <f>SUM(E6:E13)</f>
        <v>144828.09999999998</v>
      </c>
      <c r="F14" s="133">
        <f t="shared" ref="F14:P14" si="1">SUM(F6:F13)</f>
        <v>60238</v>
      </c>
      <c r="G14" s="133">
        <f>SUM(G6:G13)</f>
        <v>82922.100000000006</v>
      </c>
      <c r="H14" s="133">
        <f t="shared" si="1"/>
        <v>174379</v>
      </c>
      <c r="I14" s="133">
        <f t="shared" si="1"/>
        <v>656157</v>
      </c>
      <c r="J14" s="134">
        <f t="shared" si="1"/>
        <v>1520069.8</v>
      </c>
      <c r="K14" s="133">
        <f t="shared" si="1"/>
        <v>378187</v>
      </c>
      <c r="L14" s="134">
        <f>SUM(L6:L13)</f>
        <v>226646</v>
      </c>
      <c r="M14" s="133">
        <f t="shared" si="1"/>
        <v>611052</v>
      </c>
      <c r="N14" s="133">
        <f t="shared" si="1"/>
        <v>212528</v>
      </c>
      <c r="O14" s="134">
        <f>SUM(O6:O13)</f>
        <v>1339599.69</v>
      </c>
      <c r="P14" s="135">
        <f t="shared" si="1"/>
        <v>6246869.6899999995</v>
      </c>
    </row>
    <row r="15" spans="1:16" s="3" customFormat="1" ht="27" customHeight="1" x14ac:dyDescent="0.2">
      <c r="A15" s="82" t="s">
        <v>26</v>
      </c>
      <c r="B15" s="122"/>
      <c r="C15" s="99"/>
      <c r="D15" s="99"/>
      <c r="E15" s="100"/>
      <c r="F15" s="99"/>
      <c r="G15" s="99"/>
      <c r="H15" s="99"/>
      <c r="I15" s="99"/>
      <c r="J15" s="99"/>
      <c r="K15" s="99"/>
      <c r="L15" s="122"/>
      <c r="M15" s="99"/>
      <c r="N15" s="99"/>
      <c r="O15" s="123"/>
      <c r="P15" s="124"/>
    </row>
    <row r="16" spans="1:16" s="3" customFormat="1" ht="17.25" customHeight="1" x14ac:dyDescent="0.2">
      <c r="A16" s="83" t="s">
        <v>17</v>
      </c>
      <c r="B16" s="136">
        <v>13233</v>
      </c>
      <c r="C16" s="136">
        <v>41517</v>
      </c>
      <c r="D16" s="127">
        <v>0</v>
      </c>
      <c r="E16" s="127">
        <v>0</v>
      </c>
      <c r="F16" s="127">
        <v>623</v>
      </c>
      <c r="G16" s="127">
        <v>2922.9</v>
      </c>
      <c r="H16" s="127">
        <v>-18</v>
      </c>
      <c r="I16" s="127">
        <v>63673</v>
      </c>
      <c r="J16" s="137">
        <v>18731.900000000001</v>
      </c>
      <c r="K16" s="127">
        <v>0</v>
      </c>
      <c r="L16" s="127">
        <v>738</v>
      </c>
      <c r="M16" s="127">
        <v>30832</v>
      </c>
      <c r="N16" s="127">
        <v>1216</v>
      </c>
      <c r="O16" s="127">
        <v>365042.6</v>
      </c>
      <c r="P16" s="129">
        <f>SUM(B16:O16)</f>
        <v>538511.39999999991</v>
      </c>
    </row>
    <row r="17" spans="1:16" s="3" customFormat="1" ht="17.25" customHeight="1" x14ac:dyDescent="0.2">
      <c r="A17" s="83" t="s">
        <v>18</v>
      </c>
      <c r="B17" s="127">
        <v>0</v>
      </c>
      <c r="C17" s="127">
        <v>25472</v>
      </c>
      <c r="D17" s="127">
        <v>0</v>
      </c>
      <c r="E17" s="127">
        <v>294.7</v>
      </c>
      <c r="F17" s="127">
        <v>1508</v>
      </c>
      <c r="G17" s="127">
        <v>3410.7</v>
      </c>
      <c r="H17" s="127">
        <v>545</v>
      </c>
      <c r="I17" s="127">
        <v>14238</v>
      </c>
      <c r="J17" s="137">
        <v>40625.800000000003</v>
      </c>
      <c r="K17" s="127">
        <v>2004</v>
      </c>
      <c r="L17" s="127">
        <v>1752</v>
      </c>
      <c r="M17" s="127">
        <v>37736</v>
      </c>
      <c r="N17" s="127">
        <v>7863</v>
      </c>
      <c r="O17" s="127">
        <v>87577.4</v>
      </c>
      <c r="P17" s="129">
        <f t="shared" ref="P17:P23" si="2">SUM(B17:O17)</f>
        <v>223026.6</v>
      </c>
    </row>
    <row r="18" spans="1:16" s="3" customFormat="1" ht="17.25" customHeight="1" x14ac:dyDescent="0.2">
      <c r="A18" s="83" t="s">
        <v>19</v>
      </c>
      <c r="B18" s="127">
        <v>0</v>
      </c>
      <c r="C18" s="127">
        <v>0</v>
      </c>
      <c r="D18" s="138">
        <v>12827</v>
      </c>
      <c r="E18" s="127">
        <v>331.8</v>
      </c>
      <c r="F18" s="127">
        <v>1121</v>
      </c>
      <c r="G18" s="127">
        <v>730.8</v>
      </c>
      <c r="H18" s="127">
        <v>164</v>
      </c>
      <c r="I18" s="127">
        <v>0</v>
      </c>
      <c r="J18" s="137">
        <v>0</v>
      </c>
      <c r="K18" s="127">
        <v>7335</v>
      </c>
      <c r="L18" s="127">
        <v>0</v>
      </c>
      <c r="M18" s="127">
        <v>0</v>
      </c>
      <c r="N18" s="127">
        <v>0</v>
      </c>
      <c r="O18" s="127">
        <v>0</v>
      </c>
      <c r="P18" s="129">
        <f t="shared" si="2"/>
        <v>22509.599999999999</v>
      </c>
    </row>
    <row r="19" spans="1:16" s="3" customFormat="1" ht="17.25" customHeight="1" x14ac:dyDescent="0.2">
      <c r="A19" s="83" t="s">
        <v>20</v>
      </c>
      <c r="B19" s="127">
        <v>0</v>
      </c>
      <c r="C19" s="127">
        <v>118206</v>
      </c>
      <c r="D19" s="127">
        <v>0</v>
      </c>
      <c r="E19" s="127">
        <v>1660.4</v>
      </c>
      <c r="F19" s="127">
        <v>0</v>
      </c>
      <c r="G19" s="127">
        <v>4679.3</v>
      </c>
      <c r="H19" s="127">
        <v>34</v>
      </c>
      <c r="I19" s="127">
        <v>13426</v>
      </c>
      <c r="J19" s="137">
        <v>74413.3</v>
      </c>
      <c r="K19" s="127">
        <v>0</v>
      </c>
      <c r="L19" s="127">
        <v>19</v>
      </c>
      <c r="M19" s="127">
        <v>73412</v>
      </c>
      <c r="N19" s="127">
        <v>891</v>
      </c>
      <c r="O19" s="127">
        <v>4633.2</v>
      </c>
      <c r="P19" s="129">
        <f t="shared" si="2"/>
        <v>291374.2</v>
      </c>
    </row>
    <row r="20" spans="1:16" s="3" customFormat="1" ht="17.25" customHeight="1" x14ac:dyDescent="0.2">
      <c r="A20" s="83" t="s">
        <v>21</v>
      </c>
      <c r="B20" s="127">
        <v>0</v>
      </c>
      <c r="C20" s="127">
        <v>78510</v>
      </c>
      <c r="D20" s="127">
        <v>0</v>
      </c>
      <c r="E20" s="127">
        <v>112.7</v>
      </c>
      <c r="F20" s="127">
        <v>319</v>
      </c>
      <c r="G20" s="127">
        <v>2409.9</v>
      </c>
      <c r="H20" s="127">
        <v>1937</v>
      </c>
      <c r="I20" s="127">
        <v>8599</v>
      </c>
      <c r="J20" s="137">
        <v>10703.4</v>
      </c>
      <c r="K20" s="127">
        <v>13581</v>
      </c>
      <c r="L20" s="127">
        <v>415</v>
      </c>
      <c r="M20" s="127">
        <v>5922</v>
      </c>
      <c r="N20" s="127">
        <v>744</v>
      </c>
      <c r="O20" s="127">
        <v>82931.199999999997</v>
      </c>
      <c r="P20" s="129">
        <f t="shared" si="2"/>
        <v>206184.19999999998</v>
      </c>
    </row>
    <row r="21" spans="1:16" s="3" customFormat="1" ht="17.25" customHeight="1" x14ac:dyDescent="0.2">
      <c r="A21" s="83" t="s">
        <v>22</v>
      </c>
      <c r="B21" s="127">
        <v>0</v>
      </c>
      <c r="C21" s="127">
        <v>1156</v>
      </c>
      <c r="D21" s="127">
        <v>0</v>
      </c>
      <c r="E21" s="127">
        <v>6800.1</v>
      </c>
      <c r="F21" s="127">
        <v>2391</v>
      </c>
      <c r="G21" s="127">
        <v>38498.9</v>
      </c>
      <c r="H21" s="127">
        <v>9660</v>
      </c>
      <c r="I21" s="127">
        <v>8466</v>
      </c>
      <c r="J21" s="137">
        <v>12143.3</v>
      </c>
      <c r="K21" s="127">
        <v>5422</v>
      </c>
      <c r="L21" s="127">
        <v>6794</v>
      </c>
      <c r="M21" s="127">
        <v>13365</v>
      </c>
      <c r="N21" s="127">
        <v>10849</v>
      </c>
      <c r="O21" s="127">
        <v>18251.7</v>
      </c>
      <c r="P21" s="129">
        <f t="shared" si="2"/>
        <v>133797</v>
      </c>
    </row>
    <row r="22" spans="1:16" s="3" customFormat="1" ht="17.25" customHeight="1" x14ac:dyDescent="0.2">
      <c r="A22" s="83" t="s">
        <v>23</v>
      </c>
      <c r="B22" s="127">
        <v>0</v>
      </c>
      <c r="C22" s="127">
        <v>104899</v>
      </c>
      <c r="D22" s="127">
        <v>0</v>
      </c>
      <c r="E22" s="127">
        <v>1597.8</v>
      </c>
      <c r="F22" s="127">
        <v>939</v>
      </c>
      <c r="G22" s="127">
        <v>8333.2999999999993</v>
      </c>
      <c r="H22" s="127">
        <v>3858</v>
      </c>
      <c r="I22" s="127">
        <v>167211</v>
      </c>
      <c r="J22" s="137">
        <v>106603.3</v>
      </c>
      <c r="K22" s="127">
        <v>27742</v>
      </c>
      <c r="L22" s="127">
        <v>5714</v>
      </c>
      <c r="M22" s="127">
        <v>61713</v>
      </c>
      <c r="N22" s="127">
        <v>24688</v>
      </c>
      <c r="O22" s="127">
        <v>196272.4</v>
      </c>
      <c r="P22" s="129">
        <f t="shared" si="2"/>
        <v>709570.79999999993</v>
      </c>
    </row>
    <row r="23" spans="1:16" s="3" customFormat="1" ht="20.25" customHeight="1" x14ac:dyDescent="0.2">
      <c r="A23" s="121" t="s">
        <v>24</v>
      </c>
      <c r="B23" s="130">
        <v>0</v>
      </c>
      <c r="C23" s="130">
        <v>15903</v>
      </c>
      <c r="D23" s="130">
        <v>0</v>
      </c>
      <c r="E23" s="130">
        <v>233.6</v>
      </c>
      <c r="F23" s="130">
        <v>314</v>
      </c>
      <c r="G23" s="130">
        <v>1636.99</v>
      </c>
      <c r="H23" s="130">
        <v>762</v>
      </c>
      <c r="I23" s="130">
        <v>38615</v>
      </c>
      <c r="J23" s="139">
        <v>12757.1</v>
      </c>
      <c r="K23" s="130">
        <v>0</v>
      </c>
      <c r="L23" s="130">
        <v>218</v>
      </c>
      <c r="M23" s="130">
        <v>88128</v>
      </c>
      <c r="N23" s="130">
        <v>1135</v>
      </c>
      <c r="O23" s="130">
        <v>34210</v>
      </c>
      <c r="P23" s="132">
        <f t="shared" si="2"/>
        <v>193912.69</v>
      </c>
    </row>
    <row r="24" spans="1:16" s="15" customFormat="1" ht="17.25" customHeight="1" x14ac:dyDescent="0.2">
      <c r="A24" s="121" t="s">
        <v>25</v>
      </c>
      <c r="B24" s="140">
        <f t="shared" ref="B24:O24" si="3">SUM(B16:B23)</f>
        <v>13233</v>
      </c>
      <c r="C24" s="140">
        <f t="shared" si="3"/>
        <v>385663</v>
      </c>
      <c r="D24" s="140">
        <f t="shared" si="3"/>
        <v>12827</v>
      </c>
      <c r="E24" s="140">
        <f t="shared" si="3"/>
        <v>11031.1</v>
      </c>
      <c r="F24" s="140">
        <f t="shared" si="3"/>
        <v>7215</v>
      </c>
      <c r="G24" s="140">
        <f t="shared" si="3"/>
        <v>62622.79</v>
      </c>
      <c r="H24" s="140">
        <f t="shared" si="3"/>
        <v>16942</v>
      </c>
      <c r="I24" s="140">
        <f t="shared" si="3"/>
        <v>314228</v>
      </c>
      <c r="J24" s="140">
        <f t="shared" si="3"/>
        <v>275978.09999999998</v>
      </c>
      <c r="K24" s="140">
        <f t="shared" si="3"/>
        <v>56084</v>
      </c>
      <c r="L24" s="140">
        <f t="shared" si="3"/>
        <v>15650</v>
      </c>
      <c r="M24" s="140">
        <f t="shared" si="3"/>
        <v>311108</v>
      </c>
      <c r="N24" s="140">
        <f t="shared" si="3"/>
        <v>47386</v>
      </c>
      <c r="O24" s="140">
        <f t="shared" si="3"/>
        <v>788918.5</v>
      </c>
      <c r="P24" s="141">
        <f t="shared" ref="P24" si="4">SUM(P16:P23)</f>
        <v>2318886.4899999998</v>
      </c>
    </row>
    <row r="25" spans="1:16" s="3" customFormat="1" ht="30" customHeight="1" x14ac:dyDescent="0.2">
      <c r="A25" s="82" t="s">
        <v>27</v>
      </c>
      <c r="B25" s="122"/>
      <c r="C25" s="99"/>
      <c r="D25" s="99"/>
      <c r="E25" s="100"/>
      <c r="F25" s="99"/>
      <c r="G25" s="99"/>
      <c r="H25" s="99"/>
      <c r="I25" s="99"/>
      <c r="J25" s="99"/>
      <c r="K25" s="99"/>
      <c r="L25" s="122"/>
      <c r="M25" s="99"/>
      <c r="N25" s="99"/>
      <c r="O25" s="123"/>
      <c r="P25" s="124"/>
    </row>
    <row r="26" spans="1:16" s="3" customFormat="1" ht="17.25" customHeight="1" x14ac:dyDescent="0.2">
      <c r="A26" s="83" t="s">
        <v>17</v>
      </c>
      <c r="B26" s="136">
        <v>108303</v>
      </c>
      <c r="C26" s="136">
        <v>103262</v>
      </c>
      <c r="D26" s="127">
        <v>0</v>
      </c>
      <c r="E26" s="127">
        <v>812</v>
      </c>
      <c r="F26" s="127">
        <v>143</v>
      </c>
      <c r="G26" s="127">
        <v>1424.2999999999997</v>
      </c>
      <c r="H26" s="127">
        <v>152</v>
      </c>
      <c r="I26" s="127">
        <v>46656</v>
      </c>
      <c r="J26" s="137">
        <v>310183.8</v>
      </c>
      <c r="K26" s="127">
        <v>960</v>
      </c>
      <c r="L26" s="127">
        <v>57</v>
      </c>
      <c r="M26" s="127">
        <v>31744</v>
      </c>
      <c r="N26" s="127">
        <v>714</v>
      </c>
      <c r="O26" s="127">
        <v>157716.70000000001</v>
      </c>
      <c r="P26" s="129">
        <f>SUM(B26:O26)</f>
        <v>762127.8</v>
      </c>
    </row>
    <row r="27" spans="1:16" s="3" customFormat="1" ht="17.25" customHeight="1" x14ac:dyDescent="0.2">
      <c r="A27" s="83" t="s">
        <v>18</v>
      </c>
      <c r="B27" s="127">
        <v>0</v>
      </c>
      <c r="C27" s="127">
        <v>5573</v>
      </c>
      <c r="D27" s="127">
        <v>0</v>
      </c>
      <c r="E27" s="127">
        <v>58</v>
      </c>
      <c r="F27" s="127">
        <v>216</v>
      </c>
      <c r="G27" s="127">
        <v>455.70000000000027</v>
      </c>
      <c r="H27" s="127">
        <v>63</v>
      </c>
      <c r="I27" s="127">
        <v>3490</v>
      </c>
      <c r="J27" s="137">
        <v>19322.299999999996</v>
      </c>
      <c r="K27" s="127">
        <v>6026</v>
      </c>
      <c r="L27" s="127">
        <v>167</v>
      </c>
      <c r="M27" s="127">
        <v>3710</v>
      </c>
      <c r="N27" s="127">
        <v>2189</v>
      </c>
      <c r="O27" s="127">
        <v>3715</v>
      </c>
      <c r="P27" s="129">
        <f t="shared" ref="P27:P33" si="5">SUM(B27:O27)</f>
        <v>44985</v>
      </c>
    </row>
    <row r="28" spans="1:16" s="3" customFormat="1" ht="17.25" customHeight="1" x14ac:dyDescent="0.2">
      <c r="A28" s="83" t="s">
        <v>19</v>
      </c>
      <c r="B28" s="127">
        <v>0</v>
      </c>
      <c r="C28" s="127">
        <v>0</v>
      </c>
      <c r="D28" s="138">
        <v>5129</v>
      </c>
      <c r="E28" s="127">
        <v>988.2</v>
      </c>
      <c r="F28" s="127">
        <v>179</v>
      </c>
      <c r="G28" s="127">
        <v>22.600000000000023</v>
      </c>
      <c r="H28" s="127">
        <v>10</v>
      </c>
      <c r="I28" s="127">
        <v>0</v>
      </c>
      <c r="J28" s="137">
        <v>0</v>
      </c>
      <c r="K28" s="127">
        <v>17830</v>
      </c>
      <c r="L28" s="127">
        <v>0</v>
      </c>
      <c r="M28" s="127">
        <v>16</v>
      </c>
      <c r="N28" s="127">
        <v>0</v>
      </c>
      <c r="O28" s="127">
        <v>0</v>
      </c>
      <c r="P28" s="129">
        <f t="shared" si="5"/>
        <v>24174.799999999999</v>
      </c>
    </row>
    <row r="29" spans="1:16" s="3" customFormat="1" ht="17.25" customHeight="1" x14ac:dyDescent="0.2">
      <c r="A29" s="83" t="s">
        <v>20</v>
      </c>
      <c r="B29" s="127">
        <v>0</v>
      </c>
      <c r="C29" s="127">
        <v>16666</v>
      </c>
      <c r="D29" s="127">
        <v>0</v>
      </c>
      <c r="E29" s="127">
        <v>0</v>
      </c>
      <c r="F29" s="127">
        <v>742</v>
      </c>
      <c r="G29" s="127">
        <v>951.19999999999982</v>
      </c>
      <c r="H29" s="127">
        <v>547</v>
      </c>
      <c r="I29" s="127">
        <v>20370</v>
      </c>
      <c r="J29" s="137">
        <v>56786.2</v>
      </c>
      <c r="K29" s="127">
        <v>1321</v>
      </c>
      <c r="L29" s="127">
        <v>749</v>
      </c>
      <c r="M29" s="127">
        <v>19835</v>
      </c>
      <c r="N29" s="127">
        <v>2941</v>
      </c>
      <c r="O29" s="127">
        <v>33233.9</v>
      </c>
      <c r="P29" s="129">
        <f t="shared" si="5"/>
        <v>154142.29999999999</v>
      </c>
    </row>
    <row r="30" spans="1:16" s="3" customFormat="1" ht="17.25" customHeight="1" x14ac:dyDescent="0.2">
      <c r="A30" s="83" t="s">
        <v>21</v>
      </c>
      <c r="B30" s="127">
        <v>0</v>
      </c>
      <c r="C30" s="127">
        <v>21171</v>
      </c>
      <c r="D30" s="127">
        <v>0</v>
      </c>
      <c r="E30" s="127">
        <v>103.99999999999999</v>
      </c>
      <c r="F30" s="127">
        <v>190</v>
      </c>
      <c r="G30" s="127">
        <v>335.79999999999973</v>
      </c>
      <c r="H30" s="127">
        <v>199</v>
      </c>
      <c r="I30" s="127">
        <v>1684</v>
      </c>
      <c r="J30" s="137">
        <v>46057.9</v>
      </c>
      <c r="K30" s="127">
        <v>3976</v>
      </c>
      <c r="L30" s="127">
        <v>1118</v>
      </c>
      <c r="M30" s="127">
        <v>2439</v>
      </c>
      <c r="N30" s="127">
        <v>240</v>
      </c>
      <c r="O30" s="127">
        <v>11875.5</v>
      </c>
      <c r="P30" s="129">
        <f t="shared" si="5"/>
        <v>89390.2</v>
      </c>
    </row>
    <row r="31" spans="1:16" s="3" customFormat="1" ht="17.25" customHeight="1" x14ac:dyDescent="0.2">
      <c r="A31" s="83" t="s">
        <v>22</v>
      </c>
      <c r="B31" s="127">
        <v>0</v>
      </c>
      <c r="C31" s="127">
        <v>124892</v>
      </c>
      <c r="D31" s="127">
        <v>0</v>
      </c>
      <c r="E31" s="127">
        <v>131207.19999999998</v>
      </c>
      <c r="F31" s="127">
        <v>51313</v>
      </c>
      <c r="G31" s="127">
        <v>16024.099999999999</v>
      </c>
      <c r="H31" s="127">
        <v>155682</v>
      </c>
      <c r="I31" s="127">
        <v>166512</v>
      </c>
      <c r="J31" s="137">
        <v>716274.5</v>
      </c>
      <c r="K31" s="127">
        <v>245096</v>
      </c>
      <c r="L31" s="127">
        <v>207020</v>
      </c>
      <c r="M31" s="127">
        <v>234510</v>
      </c>
      <c r="N31" s="127">
        <v>154764</v>
      </c>
      <c r="O31" s="127">
        <v>238751.28999999998</v>
      </c>
      <c r="P31" s="129">
        <f t="shared" si="5"/>
        <v>2442046.09</v>
      </c>
    </row>
    <row r="32" spans="1:16" s="3" customFormat="1" ht="17.25" customHeight="1" x14ac:dyDescent="0.2">
      <c r="A32" s="83" t="s">
        <v>23</v>
      </c>
      <c r="B32" s="127">
        <v>0</v>
      </c>
      <c r="C32" s="127">
        <v>22599</v>
      </c>
      <c r="D32" s="127">
        <v>0</v>
      </c>
      <c r="E32" s="127">
        <v>599.10000000000014</v>
      </c>
      <c r="F32" s="127">
        <v>111</v>
      </c>
      <c r="G32" s="127">
        <v>989.30000000000109</v>
      </c>
      <c r="H32" s="127">
        <v>558</v>
      </c>
      <c r="I32" s="127">
        <v>40678</v>
      </c>
      <c r="J32" s="137">
        <v>64172.800000000003</v>
      </c>
      <c r="K32" s="127">
        <v>44921</v>
      </c>
      <c r="L32" s="127">
        <v>1867</v>
      </c>
      <c r="M32" s="127">
        <v>6204</v>
      </c>
      <c r="N32" s="127">
        <v>3571</v>
      </c>
      <c r="O32" s="127">
        <v>63473</v>
      </c>
      <c r="P32" s="129">
        <f t="shared" si="5"/>
        <v>249743.2</v>
      </c>
    </row>
    <row r="33" spans="1:16" s="3" customFormat="1" ht="20.25" customHeight="1" x14ac:dyDescent="0.2">
      <c r="A33" s="121" t="s">
        <v>24</v>
      </c>
      <c r="B33" s="130">
        <v>0</v>
      </c>
      <c r="C33" s="130">
        <v>20945</v>
      </c>
      <c r="D33" s="130">
        <v>0</v>
      </c>
      <c r="E33" s="130">
        <v>28.500000000000028</v>
      </c>
      <c r="F33" s="130">
        <v>129</v>
      </c>
      <c r="G33" s="130">
        <v>96.309999999999945</v>
      </c>
      <c r="H33" s="130">
        <v>226</v>
      </c>
      <c r="I33" s="130">
        <v>62539</v>
      </c>
      <c r="J33" s="139">
        <v>31294.200000000004</v>
      </c>
      <c r="K33" s="130">
        <v>1973</v>
      </c>
      <c r="L33" s="130">
        <v>18</v>
      </c>
      <c r="M33" s="130">
        <v>1486</v>
      </c>
      <c r="N33" s="130">
        <v>723</v>
      </c>
      <c r="O33" s="127">
        <v>41915.800000000003</v>
      </c>
      <c r="P33" s="132">
        <f t="shared" si="5"/>
        <v>161373.81</v>
      </c>
    </row>
    <row r="34" spans="1:16" s="15" customFormat="1" ht="17.25" customHeight="1" x14ac:dyDescent="0.2">
      <c r="A34" s="148" t="s">
        <v>25</v>
      </c>
      <c r="B34" s="142">
        <f>SUM(B26:B33)</f>
        <v>108303</v>
      </c>
      <c r="C34" s="142">
        <f t="shared" ref="C34:O34" si="6">SUM(C26:C33)</f>
        <v>315108</v>
      </c>
      <c r="D34" s="142">
        <f t="shared" si="6"/>
        <v>5129</v>
      </c>
      <c r="E34" s="142">
        <f t="shared" si="6"/>
        <v>133797</v>
      </c>
      <c r="F34" s="142">
        <f t="shared" si="6"/>
        <v>53023</v>
      </c>
      <c r="G34" s="142">
        <f t="shared" si="6"/>
        <v>20299.310000000001</v>
      </c>
      <c r="H34" s="142">
        <f t="shared" si="6"/>
        <v>157437</v>
      </c>
      <c r="I34" s="142">
        <f t="shared" si="6"/>
        <v>341929</v>
      </c>
      <c r="J34" s="142">
        <f t="shared" si="6"/>
        <v>1244091.7</v>
      </c>
      <c r="K34" s="142">
        <f t="shared" si="6"/>
        <v>322103</v>
      </c>
      <c r="L34" s="142">
        <f t="shared" si="6"/>
        <v>210996</v>
      </c>
      <c r="M34" s="142">
        <f t="shared" si="6"/>
        <v>299944</v>
      </c>
      <c r="N34" s="142">
        <f t="shared" si="6"/>
        <v>165142</v>
      </c>
      <c r="O34" s="142">
        <f t="shared" si="6"/>
        <v>550681.19000000006</v>
      </c>
      <c r="P34" s="143">
        <f>SUM(P26:P33)</f>
        <v>3927983.2</v>
      </c>
    </row>
    <row r="35" spans="1:16" s="3" customFormat="1" ht="21" customHeight="1" x14ac:dyDescent="0.2">
      <c r="A35" s="82" t="s">
        <v>28</v>
      </c>
      <c r="B35" s="122"/>
      <c r="C35" s="99"/>
      <c r="D35" s="99"/>
      <c r="E35" s="100"/>
      <c r="F35" s="99"/>
      <c r="G35" s="99"/>
      <c r="H35" s="99"/>
      <c r="I35" s="99"/>
      <c r="J35" s="99"/>
      <c r="K35" s="99"/>
      <c r="L35" s="122"/>
      <c r="M35" s="99"/>
      <c r="N35" s="99"/>
      <c r="O35" s="123"/>
      <c r="P35" s="124"/>
    </row>
    <row r="36" spans="1:16" s="3" customFormat="1" ht="17.25" customHeight="1" x14ac:dyDescent="0.2">
      <c r="A36" s="83" t="s">
        <v>17</v>
      </c>
      <c r="B36" s="125">
        <v>87591</v>
      </c>
      <c r="C36" s="126">
        <v>98598</v>
      </c>
      <c r="D36" s="127">
        <v>0</v>
      </c>
      <c r="E36" s="127">
        <v>852.5</v>
      </c>
      <c r="F36" s="127">
        <v>335</v>
      </c>
      <c r="G36" s="127">
        <v>578.49999999999966</v>
      </c>
      <c r="H36" s="127">
        <v>128</v>
      </c>
      <c r="I36" s="127">
        <v>38684</v>
      </c>
      <c r="J36" s="128">
        <v>266969</v>
      </c>
      <c r="K36" s="127">
        <v>908</v>
      </c>
      <c r="L36" s="127">
        <v>48</v>
      </c>
      <c r="M36" s="127">
        <v>29551</v>
      </c>
      <c r="N36" s="127">
        <v>749</v>
      </c>
      <c r="O36" s="127">
        <v>151578.29999999999</v>
      </c>
      <c r="P36" s="129">
        <f>SUM(B36:O36)</f>
        <v>676570.3</v>
      </c>
    </row>
    <row r="37" spans="1:16" s="3" customFormat="1" ht="17.25" customHeight="1" x14ac:dyDescent="0.2">
      <c r="A37" s="83" t="s">
        <v>18</v>
      </c>
      <c r="B37" s="127">
        <v>0</v>
      </c>
      <c r="C37" s="127">
        <v>5595</v>
      </c>
      <c r="D37" s="127">
        <v>0</v>
      </c>
      <c r="E37" s="127">
        <v>-19.7</v>
      </c>
      <c r="F37" s="127">
        <v>168</v>
      </c>
      <c r="G37" s="127">
        <v>184.50000000000028</v>
      </c>
      <c r="H37" s="127">
        <v>51</v>
      </c>
      <c r="I37" s="127">
        <v>5390</v>
      </c>
      <c r="J37" s="128">
        <v>18758.5</v>
      </c>
      <c r="K37" s="127">
        <v>5934</v>
      </c>
      <c r="L37" s="127">
        <v>133</v>
      </c>
      <c r="M37" s="127">
        <v>3634</v>
      </c>
      <c r="N37" s="127">
        <v>2513</v>
      </c>
      <c r="O37" s="127">
        <v>3673.6</v>
      </c>
      <c r="P37" s="129">
        <f t="shared" ref="P37:P43" si="7">SUM(B37:O37)</f>
        <v>46014.9</v>
      </c>
    </row>
    <row r="38" spans="1:16" s="3" customFormat="1" ht="17.25" customHeight="1" x14ac:dyDescent="0.2">
      <c r="A38" s="83" t="s">
        <v>19</v>
      </c>
      <c r="B38" s="127">
        <v>0</v>
      </c>
      <c r="C38" s="127">
        <v>0</v>
      </c>
      <c r="D38" s="106">
        <v>4538</v>
      </c>
      <c r="E38" s="127">
        <v>662.3</v>
      </c>
      <c r="F38" s="127">
        <v>129</v>
      </c>
      <c r="G38" s="127">
        <v>31.510000000000023</v>
      </c>
      <c r="H38" s="127">
        <v>8</v>
      </c>
      <c r="I38" s="127">
        <v>0</v>
      </c>
      <c r="J38" s="128">
        <v>0</v>
      </c>
      <c r="K38" s="127">
        <v>10426</v>
      </c>
      <c r="L38" s="127">
        <v>0</v>
      </c>
      <c r="M38" s="127">
        <v>15</v>
      </c>
      <c r="N38" s="127">
        <v>16</v>
      </c>
      <c r="O38" s="127">
        <v>0</v>
      </c>
      <c r="P38" s="129">
        <f t="shared" si="7"/>
        <v>15825.810000000001</v>
      </c>
    </row>
    <row r="39" spans="1:16" s="3" customFormat="1" ht="17.25" customHeight="1" x14ac:dyDescent="0.2">
      <c r="A39" s="83" t="s">
        <v>20</v>
      </c>
      <c r="B39" s="127">
        <v>0</v>
      </c>
      <c r="C39" s="127">
        <v>16414</v>
      </c>
      <c r="D39" s="127">
        <v>0</v>
      </c>
      <c r="E39" s="127">
        <v>-508.3</v>
      </c>
      <c r="F39" s="127">
        <v>565</v>
      </c>
      <c r="G39" s="127">
        <v>666.69999999999982</v>
      </c>
      <c r="H39" s="127">
        <v>602</v>
      </c>
      <c r="I39" s="127">
        <v>18854</v>
      </c>
      <c r="J39" s="128">
        <v>54120.7</v>
      </c>
      <c r="K39" s="127">
        <v>1275</v>
      </c>
      <c r="L39" s="127">
        <v>881</v>
      </c>
      <c r="M39" s="127">
        <v>16611</v>
      </c>
      <c r="N39" s="127">
        <v>3028</v>
      </c>
      <c r="O39" s="127">
        <v>34456.6</v>
      </c>
      <c r="P39" s="129">
        <f t="shared" si="7"/>
        <v>146965.70000000001</v>
      </c>
    </row>
    <row r="40" spans="1:16" s="3" customFormat="1" ht="17.25" customHeight="1" x14ac:dyDescent="0.2">
      <c r="A40" s="83" t="s">
        <v>21</v>
      </c>
      <c r="B40" s="127">
        <v>0</v>
      </c>
      <c r="C40" s="127">
        <v>10809</v>
      </c>
      <c r="D40" s="127">
        <v>0</v>
      </c>
      <c r="E40" s="127">
        <v>59.2</v>
      </c>
      <c r="F40" s="127">
        <v>149</v>
      </c>
      <c r="G40" s="127">
        <v>165.94999999999976</v>
      </c>
      <c r="H40" s="127">
        <v>201</v>
      </c>
      <c r="I40" s="127">
        <v>1684</v>
      </c>
      <c r="J40" s="128">
        <v>40569.5</v>
      </c>
      <c r="K40" s="127">
        <v>4957</v>
      </c>
      <c r="L40" s="127">
        <v>1385</v>
      </c>
      <c r="M40" s="127">
        <v>2412</v>
      </c>
      <c r="N40" s="127">
        <v>259</v>
      </c>
      <c r="O40" s="127">
        <v>12446.3</v>
      </c>
      <c r="P40" s="129">
        <f t="shared" si="7"/>
        <v>75096.95</v>
      </c>
    </row>
    <row r="41" spans="1:16" s="3" customFormat="1" ht="17.25" customHeight="1" x14ac:dyDescent="0.2">
      <c r="A41" s="83" t="s">
        <v>22</v>
      </c>
      <c r="B41" s="127">
        <v>0</v>
      </c>
      <c r="C41" s="127">
        <v>128086</v>
      </c>
      <c r="D41" s="127">
        <v>0</v>
      </c>
      <c r="E41" s="127">
        <v>118608</v>
      </c>
      <c r="F41" s="127">
        <v>50241</v>
      </c>
      <c r="G41" s="127">
        <v>6817.82</v>
      </c>
      <c r="H41" s="127">
        <v>151837</v>
      </c>
      <c r="I41" s="127">
        <v>138580</v>
      </c>
      <c r="J41" s="128">
        <v>683716.3</v>
      </c>
      <c r="K41" s="127">
        <v>238526</v>
      </c>
      <c r="L41" s="127">
        <v>195077</v>
      </c>
      <c r="M41" s="127">
        <v>223963</v>
      </c>
      <c r="N41" s="127">
        <v>148314</v>
      </c>
      <c r="O41" s="127">
        <v>232921.2</v>
      </c>
      <c r="P41" s="129">
        <f t="shared" si="7"/>
        <v>2316687.3200000003</v>
      </c>
    </row>
    <row r="42" spans="1:16" s="3" customFormat="1" ht="17.25" customHeight="1" x14ac:dyDescent="0.2">
      <c r="A42" s="83" t="s">
        <v>23</v>
      </c>
      <c r="B42" s="127">
        <v>0</v>
      </c>
      <c r="C42" s="127">
        <v>21401</v>
      </c>
      <c r="D42" s="127">
        <v>0</v>
      </c>
      <c r="E42" s="127">
        <v>141.30000000000001</v>
      </c>
      <c r="F42" s="127">
        <v>132</v>
      </c>
      <c r="G42" s="127">
        <v>781.20000000000107</v>
      </c>
      <c r="H42" s="127">
        <v>536</v>
      </c>
      <c r="I42" s="127">
        <v>29787</v>
      </c>
      <c r="J42" s="128">
        <v>64104.98</v>
      </c>
      <c r="K42" s="127">
        <v>37000</v>
      </c>
      <c r="L42" s="127">
        <v>1764</v>
      </c>
      <c r="M42" s="127">
        <v>5787</v>
      </c>
      <c r="N42" s="127">
        <v>3649</v>
      </c>
      <c r="O42" s="127">
        <v>63526.1</v>
      </c>
      <c r="P42" s="129">
        <f t="shared" si="7"/>
        <v>228609.58000000002</v>
      </c>
    </row>
    <row r="43" spans="1:16" s="3" customFormat="1" ht="20.25" customHeight="1" x14ac:dyDescent="0.2">
      <c r="A43" s="121" t="s">
        <v>24</v>
      </c>
      <c r="B43" s="130">
        <v>0</v>
      </c>
      <c r="C43" s="130">
        <v>19448</v>
      </c>
      <c r="D43" s="130">
        <v>0</v>
      </c>
      <c r="E43" s="130">
        <v>-39.4</v>
      </c>
      <c r="F43" s="130">
        <v>90</v>
      </c>
      <c r="G43" s="127">
        <v>72.40999999999994</v>
      </c>
      <c r="H43" s="130">
        <v>266</v>
      </c>
      <c r="I43" s="130">
        <v>51006</v>
      </c>
      <c r="J43" s="131">
        <v>28722.799999999999</v>
      </c>
      <c r="K43" s="130">
        <v>3068</v>
      </c>
      <c r="L43" s="130">
        <v>20</v>
      </c>
      <c r="M43" s="130">
        <v>1515</v>
      </c>
      <c r="N43" s="130">
        <v>833</v>
      </c>
      <c r="O43" s="130">
        <v>41816.6</v>
      </c>
      <c r="P43" s="132">
        <f t="shared" si="7"/>
        <v>146818.41</v>
      </c>
    </row>
    <row r="44" spans="1:16" s="15" customFormat="1" ht="17.25" customHeight="1" x14ac:dyDescent="0.2">
      <c r="A44" s="87" t="s">
        <v>25</v>
      </c>
      <c r="B44" s="144">
        <f>SUM(B36:B43)</f>
        <v>87591</v>
      </c>
      <c r="C44" s="144">
        <f>SUM(C36:C43)</f>
        <v>300351</v>
      </c>
      <c r="D44" s="144">
        <f>SUM(D36:D43)</f>
        <v>4538</v>
      </c>
      <c r="E44" s="144">
        <f>SUM(E36:E43)</f>
        <v>119755.90000000001</v>
      </c>
      <c r="F44" s="144">
        <f t="shared" ref="F44:P44" si="8">SUM(F36:F43)</f>
        <v>51809</v>
      </c>
      <c r="G44" s="144">
        <f t="shared" si="8"/>
        <v>9298.59</v>
      </c>
      <c r="H44" s="144">
        <f t="shared" si="8"/>
        <v>153629</v>
      </c>
      <c r="I44" s="144">
        <f t="shared" si="8"/>
        <v>283985</v>
      </c>
      <c r="J44" s="144">
        <f t="shared" si="8"/>
        <v>1156961.78</v>
      </c>
      <c r="K44" s="144">
        <f t="shared" si="8"/>
        <v>302094</v>
      </c>
      <c r="L44" s="144">
        <f t="shared" si="8"/>
        <v>199308</v>
      </c>
      <c r="M44" s="144">
        <f t="shared" si="8"/>
        <v>283488</v>
      </c>
      <c r="N44" s="144">
        <f t="shared" si="8"/>
        <v>159361</v>
      </c>
      <c r="O44" s="144">
        <f t="shared" si="8"/>
        <v>540418.69999999995</v>
      </c>
      <c r="P44" s="135">
        <f t="shared" si="8"/>
        <v>3652588.9700000007</v>
      </c>
    </row>
    <row r="45" spans="1:16" ht="20.25" customHeight="1" x14ac:dyDescent="0.2">
      <c r="B45" s="88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2"/>
    </row>
    <row r="46" spans="1:16" x14ac:dyDescent="0.2">
      <c r="A46" s="23" t="s">
        <v>82</v>
      </c>
      <c r="B46" s="79"/>
      <c r="C46" s="79"/>
      <c r="D46" s="79"/>
      <c r="E46" s="79"/>
      <c r="F46" s="79"/>
      <c r="G46" s="79"/>
      <c r="H46" s="79"/>
      <c r="I46" s="79"/>
      <c r="J46" s="74"/>
      <c r="K46" s="89"/>
      <c r="L46" s="89"/>
      <c r="M46" s="79"/>
      <c r="N46" s="79"/>
      <c r="O46" s="120"/>
      <c r="P46" s="90"/>
    </row>
    <row r="47" spans="1:16" x14ac:dyDescent="0.2">
      <c r="H47" s="145"/>
      <c r="I47" s="145"/>
      <c r="J47" s="145"/>
    </row>
    <row r="50" spans="11:12" x14ac:dyDescent="0.2">
      <c r="K50" s="76"/>
      <c r="L50" s="76"/>
    </row>
    <row r="52" spans="11:12" x14ac:dyDescent="0.2">
      <c r="K52" s="76"/>
      <c r="L52" s="76"/>
    </row>
  </sheetData>
  <mergeCells count="2">
    <mergeCell ref="A1:P1"/>
    <mergeCell ref="A2:P2"/>
  </mergeCells>
  <printOptions horizontalCentered="1"/>
  <pageMargins left="0.25" right="0.5" top="0.38" bottom="0.36" header="0.25" footer="0.25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zoomScale="90" zoomScaleNormal="90" workbookViewId="0">
      <pane xSplit="1" ySplit="4" topLeftCell="B5" activePane="bottomRight" state="frozen"/>
      <selection activeCell="A5" sqref="A5"/>
      <selection pane="topRight" activeCell="B5" sqref="B5"/>
      <selection pane="bottomLeft" activeCell="A6" sqref="A6"/>
      <selection pane="bottomRight" activeCell="C4" sqref="C4"/>
    </sheetView>
  </sheetViews>
  <sheetFormatPr defaultRowHeight="12.75" x14ac:dyDescent="0.2"/>
  <cols>
    <col min="1" max="1" width="41.28515625" style="72" bestFit="1" customWidth="1"/>
    <col min="2" max="2" width="13.5703125" style="76" customWidth="1"/>
    <col min="3" max="3" width="7.7109375" style="76" bestFit="1" customWidth="1"/>
    <col min="4" max="4" width="12.28515625" style="76" customWidth="1"/>
    <col min="5" max="8" width="11.28515625" style="76" customWidth="1"/>
    <col min="9" max="9" width="14.140625" style="76" customWidth="1"/>
    <col min="10" max="10" width="12.28515625" style="76" bestFit="1" customWidth="1"/>
    <col min="11" max="11" width="10.28515625" style="76" customWidth="1"/>
    <col min="12" max="13" width="14" style="77" customWidth="1"/>
    <col min="14" max="15" width="10.7109375" style="76" customWidth="1"/>
    <col min="16" max="16" width="12.5703125" style="76" customWidth="1"/>
    <col min="17" max="17" width="15.42578125" style="78" customWidth="1"/>
    <col min="18" max="18" width="14.28515625" style="11" customWidth="1"/>
    <col min="19" max="16384" width="9.140625" style="11"/>
  </cols>
  <sheetData>
    <row r="1" spans="1:18" s="41" customFormat="1" ht="20.100000000000001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8" s="41" customFormat="1" ht="20.100000000000001" customHeight="1" x14ac:dyDescent="0.25">
      <c r="A2" s="251" t="s">
        <v>30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8" ht="16.5" customHeight="1" x14ac:dyDescent="0.2">
      <c r="A3" s="79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3" t="s">
        <v>31</v>
      </c>
    </row>
    <row r="4" spans="1:18" s="12" customFormat="1" ht="24" customHeight="1" x14ac:dyDescent="0.2">
      <c r="A4" s="149"/>
      <c r="B4" s="149" t="s">
        <v>2</v>
      </c>
      <c r="C4" s="149" t="s">
        <v>32</v>
      </c>
      <c r="D4" s="149" t="s">
        <v>33</v>
      </c>
      <c r="E4" s="149" t="s">
        <v>4</v>
      </c>
      <c r="F4" s="149" t="s">
        <v>5</v>
      </c>
      <c r="G4" s="149" t="s">
        <v>6</v>
      </c>
      <c r="H4" s="149" t="s">
        <v>34</v>
      </c>
      <c r="I4" s="149" t="s">
        <v>7</v>
      </c>
      <c r="J4" s="149" t="s">
        <v>9</v>
      </c>
      <c r="K4" s="149" t="s">
        <v>35</v>
      </c>
      <c r="L4" s="149" t="s">
        <v>11</v>
      </c>
      <c r="M4" s="149" t="s">
        <v>36</v>
      </c>
      <c r="N4" s="149" t="s">
        <v>12</v>
      </c>
      <c r="O4" s="149" t="s">
        <v>13</v>
      </c>
      <c r="P4" s="149" t="s">
        <v>14</v>
      </c>
      <c r="Q4" s="150" t="s">
        <v>15</v>
      </c>
    </row>
    <row r="5" spans="1:18" s="13" customFormat="1" ht="27" customHeight="1" x14ac:dyDescent="0.2">
      <c r="A5" s="198" t="s">
        <v>16</v>
      </c>
      <c r="B5" s="151"/>
      <c r="C5" s="152"/>
      <c r="D5" s="152"/>
      <c r="E5" s="153"/>
      <c r="F5" s="152"/>
      <c r="G5" s="152"/>
      <c r="H5" s="152"/>
      <c r="I5" s="152"/>
      <c r="J5" s="152"/>
      <c r="K5" s="152"/>
      <c r="L5" s="152"/>
      <c r="M5" s="151"/>
      <c r="N5" s="152"/>
      <c r="O5" s="152"/>
      <c r="P5" s="154"/>
      <c r="Q5" s="155"/>
    </row>
    <row r="6" spans="1:18" s="13" customFormat="1" ht="17.25" customHeight="1" x14ac:dyDescent="0.2">
      <c r="A6" s="199" t="s">
        <v>17</v>
      </c>
      <c r="B6" s="156">
        <v>85456.273000000001</v>
      </c>
      <c r="C6" s="104">
        <v>101069</v>
      </c>
      <c r="D6" s="104">
        <v>0</v>
      </c>
      <c r="E6" s="156">
        <v>472.76900000000001</v>
      </c>
      <c r="F6" s="104">
        <v>749.03800000000001</v>
      </c>
      <c r="G6" s="156">
        <v>35.299999999999997</v>
      </c>
      <c r="H6" s="156">
        <v>194479.15900000001</v>
      </c>
      <c r="I6" s="156">
        <v>440.35899999999998</v>
      </c>
      <c r="J6" s="156">
        <v>31293.809000000001</v>
      </c>
      <c r="K6" s="157">
        <v>159816.98000000001</v>
      </c>
      <c r="L6" s="158">
        <v>953.17100000000005</v>
      </c>
      <c r="M6" s="156">
        <v>547.11599999999999</v>
      </c>
      <c r="N6" s="156">
        <v>58400.607000000004</v>
      </c>
      <c r="O6" s="156">
        <v>2145.4</v>
      </c>
      <c r="P6" s="156">
        <v>436412.57799999998</v>
      </c>
      <c r="Q6" s="159">
        <f>SUM(B6:P6)</f>
        <v>1072271.5589999999</v>
      </c>
      <c r="R6" s="14"/>
    </row>
    <row r="7" spans="1:18" s="13" customFormat="1" ht="21" customHeight="1" x14ac:dyDescent="0.2">
      <c r="A7" s="199" t="s">
        <v>18</v>
      </c>
      <c r="B7" s="156">
        <v>0</v>
      </c>
      <c r="C7" s="156">
        <v>54167</v>
      </c>
      <c r="D7" s="156">
        <v>0</v>
      </c>
      <c r="E7" s="156">
        <v>176.8</v>
      </c>
      <c r="F7" s="156">
        <v>840.654</v>
      </c>
      <c r="G7" s="156">
        <v>76.400000000000006</v>
      </c>
      <c r="H7" s="156">
        <v>19792.214</v>
      </c>
      <c r="I7" s="156">
        <v>827.20600000000002</v>
      </c>
      <c r="J7" s="156">
        <v>14481.823</v>
      </c>
      <c r="K7" s="157">
        <v>44752.417000000001</v>
      </c>
      <c r="L7" s="158">
        <v>7744.6469999999999</v>
      </c>
      <c r="M7" s="156">
        <v>1535.595</v>
      </c>
      <c r="N7" s="156">
        <v>75797.604999999996</v>
      </c>
      <c r="O7" s="156">
        <v>13676.405000000001</v>
      </c>
      <c r="P7" s="156">
        <v>79303.63</v>
      </c>
      <c r="Q7" s="159">
        <f t="shared" ref="Q7:Q13" si="0">SUM(B7:P7)</f>
        <v>313172.39600000007</v>
      </c>
      <c r="R7" s="14"/>
    </row>
    <row r="8" spans="1:18" s="13" customFormat="1" ht="21" customHeight="1" x14ac:dyDescent="0.2">
      <c r="A8" s="199" t="s">
        <v>19</v>
      </c>
      <c r="B8" s="156">
        <v>0</v>
      </c>
      <c r="C8" s="156">
        <v>0</v>
      </c>
      <c r="D8" s="160">
        <v>10036.751</v>
      </c>
      <c r="E8" s="156">
        <v>839.8</v>
      </c>
      <c r="F8" s="156">
        <v>1300.4259999999999</v>
      </c>
      <c r="G8" s="156">
        <v>27</v>
      </c>
      <c r="H8" s="156">
        <v>0</v>
      </c>
      <c r="I8" s="156">
        <v>100.142</v>
      </c>
      <c r="J8" s="156">
        <v>0</v>
      </c>
      <c r="K8" s="157">
        <v>0</v>
      </c>
      <c r="L8" s="161">
        <v>9730.2929999999997</v>
      </c>
      <c r="M8" s="156">
        <v>6.7960000000000003</v>
      </c>
      <c r="N8" s="156">
        <v>14.8</v>
      </c>
      <c r="O8" s="156">
        <v>261.95</v>
      </c>
      <c r="P8" s="156">
        <v>0</v>
      </c>
      <c r="Q8" s="159">
        <f t="shared" si="0"/>
        <v>22317.957999999995</v>
      </c>
      <c r="R8" s="14"/>
    </row>
    <row r="9" spans="1:18" s="13" customFormat="1" ht="21" customHeight="1" x14ac:dyDescent="0.2">
      <c r="A9" s="199" t="s">
        <v>20</v>
      </c>
      <c r="B9" s="156">
        <v>0</v>
      </c>
      <c r="C9" s="156">
        <v>158466</v>
      </c>
      <c r="D9" s="156">
        <v>0</v>
      </c>
      <c r="E9" s="156">
        <v>2587.8989999999999</v>
      </c>
      <c r="F9" s="156">
        <v>300.52199999999999</v>
      </c>
      <c r="G9" s="156">
        <v>222.36099999999999</v>
      </c>
      <c r="H9" s="156">
        <v>26858.348999999998</v>
      </c>
      <c r="I9" s="156">
        <v>722.08799999999997</v>
      </c>
      <c r="J9" s="156">
        <v>17728.904999999999</v>
      </c>
      <c r="K9" s="157">
        <v>93592.157999999996</v>
      </c>
      <c r="L9" s="158">
        <v>1229.329</v>
      </c>
      <c r="M9" s="156">
        <v>1125.3489999999999</v>
      </c>
      <c r="N9" s="156">
        <v>93767.168999999994</v>
      </c>
      <c r="O9" s="156">
        <v>4477.6940000000004</v>
      </c>
      <c r="P9" s="156">
        <v>39028.828000000001</v>
      </c>
      <c r="Q9" s="159">
        <f t="shared" si="0"/>
        <v>440106.65100000001</v>
      </c>
      <c r="R9" s="14"/>
    </row>
    <row r="10" spans="1:18" s="13" customFormat="1" ht="17.25" customHeight="1" x14ac:dyDescent="0.2">
      <c r="A10" s="199" t="s">
        <v>21</v>
      </c>
      <c r="B10" s="156">
        <v>0</v>
      </c>
      <c r="C10" s="156">
        <v>97584</v>
      </c>
      <c r="D10" s="156">
        <v>0</v>
      </c>
      <c r="E10" s="156">
        <v>375.53</v>
      </c>
      <c r="F10" s="156">
        <v>485.50400000000002</v>
      </c>
      <c r="G10" s="156">
        <v>87.19</v>
      </c>
      <c r="H10" s="156">
        <v>24835.562999999998</v>
      </c>
      <c r="I10" s="156">
        <v>1906.749</v>
      </c>
      <c r="J10" s="156">
        <v>4385.1469999999999</v>
      </c>
      <c r="K10" s="157">
        <v>21784.26</v>
      </c>
      <c r="L10" s="158">
        <v>11415.121999999999</v>
      </c>
      <c r="M10" s="156">
        <v>2044.836</v>
      </c>
      <c r="N10" s="156">
        <v>11973.617</v>
      </c>
      <c r="O10" s="156">
        <v>1025.21</v>
      </c>
      <c r="P10" s="156">
        <v>99785.084000000003</v>
      </c>
      <c r="Q10" s="159">
        <f t="shared" si="0"/>
        <v>277687.81200000003</v>
      </c>
      <c r="R10" s="14"/>
    </row>
    <row r="11" spans="1:18" s="13" customFormat="1" ht="17.25" customHeight="1" x14ac:dyDescent="0.2">
      <c r="A11" s="199" t="s">
        <v>22</v>
      </c>
      <c r="B11" s="156">
        <v>0</v>
      </c>
      <c r="C11" s="156">
        <v>131855</v>
      </c>
      <c r="D11" s="156">
        <v>0</v>
      </c>
      <c r="E11" s="156">
        <v>127476.435</v>
      </c>
      <c r="F11" s="156">
        <v>50800.722000000002</v>
      </c>
      <c r="G11" s="156">
        <v>1302.347</v>
      </c>
      <c r="H11" s="156">
        <v>144521.74299999999</v>
      </c>
      <c r="I11" s="156">
        <v>154550.94200000001</v>
      </c>
      <c r="J11" s="156">
        <v>69638.316000000006</v>
      </c>
      <c r="K11" s="157">
        <v>544682.55299999996</v>
      </c>
      <c r="L11" s="158">
        <v>236504.74799999999</v>
      </c>
      <c r="M11" s="156">
        <v>184231.68700000001</v>
      </c>
      <c r="N11" s="156">
        <v>238271.946</v>
      </c>
      <c r="O11" s="156">
        <v>145628.98300000001</v>
      </c>
      <c r="P11" s="156">
        <v>253391.894</v>
      </c>
      <c r="Q11" s="159">
        <f t="shared" si="0"/>
        <v>2282857.3159999996</v>
      </c>
      <c r="R11" s="14"/>
    </row>
    <row r="12" spans="1:18" s="13" customFormat="1" ht="17.25" customHeight="1" x14ac:dyDescent="0.2">
      <c r="A12" s="199" t="s">
        <v>23</v>
      </c>
      <c r="B12" s="156">
        <v>0</v>
      </c>
      <c r="C12" s="156">
        <v>114708</v>
      </c>
      <c r="D12" s="156">
        <v>0</v>
      </c>
      <c r="E12" s="156">
        <v>2397.163</v>
      </c>
      <c r="F12" s="156">
        <v>947.40099999999995</v>
      </c>
      <c r="G12" s="156">
        <v>642.47400000000005</v>
      </c>
      <c r="H12" s="156">
        <v>89254.188999999998</v>
      </c>
      <c r="I12" s="156">
        <v>4052.3119999999999</v>
      </c>
      <c r="J12" s="156">
        <v>108929.648</v>
      </c>
      <c r="K12" s="157">
        <v>95291.248999999996</v>
      </c>
      <c r="L12" s="158">
        <v>72054.687999999995</v>
      </c>
      <c r="M12" s="156">
        <v>6470.2870000000003</v>
      </c>
      <c r="N12" s="156">
        <v>74554.631999999998</v>
      </c>
      <c r="O12" s="156">
        <v>24065.919000000002</v>
      </c>
      <c r="P12" s="156">
        <v>261952.32199999999</v>
      </c>
      <c r="Q12" s="159">
        <f t="shared" si="0"/>
        <v>855320.28399999999</v>
      </c>
      <c r="R12" s="14"/>
    </row>
    <row r="13" spans="1:18" s="13" customFormat="1" ht="20.25" customHeight="1" x14ac:dyDescent="0.2">
      <c r="A13" s="200" t="s">
        <v>24</v>
      </c>
      <c r="B13" s="162">
        <v>0</v>
      </c>
      <c r="C13" s="162">
        <v>39808</v>
      </c>
      <c r="D13" s="162">
        <v>0</v>
      </c>
      <c r="E13" s="162">
        <v>316.70800000000003</v>
      </c>
      <c r="F13" s="162">
        <v>313.67599999999999</v>
      </c>
      <c r="G13" s="162">
        <v>357.7</v>
      </c>
      <c r="H13" s="162">
        <v>19952.671999999999</v>
      </c>
      <c r="I13" s="162">
        <v>1171.8030000000001</v>
      </c>
      <c r="J13" s="162">
        <v>37502.523999999998</v>
      </c>
      <c r="K13" s="163">
        <v>23203.774000000001</v>
      </c>
      <c r="L13" s="164">
        <v>3323.0709999999999</v>
      </c>
      <c r="M13" s="162">
        <v>280.923</v>
      </c>
      <c r="N13" s="162">
        <v>106257.78599999999</v>
      </c>
      <c r="O13" s="162">
        <v>2931.3490000000002</v>
      </c>
      <c r="P13" s="162">
        <v>75447.263000000006</v>
      </c>
      <c r="Q13" s="165">
        <f t="shared" si="0"/>
        <v>310867.24899999995</v>
      </c>
      <c r="R13" s="14"/>
    </row>
    <row r="14" spans="1:18" s="15" customFormat="1" ht="17.25" customHeight="1" x14ac:dyDescent="0.2">
      <c r="A14" s="201" t="s">
        <v>25</v>
      </c>
      <c r="B14" s="166">
        <f>SUM(B6:B13)</f>
        <v>85456.273000000001</v>
      </c>
      <c r="C14" s="167">
        <f>SUM(C6:C13)</f>
        <v>697657</v>
      </c>
      <c r="D14" s="167">
        <f>SUM(D6:D13)</f>
        <v>10036.751</v>
      </c>
      <c r="E14" s="168">
        <f>SUM(E6:E13)</f>
        <v>134643.10400000002</v>
      </c>
      <c r="F14" s="167">
        <f t="shared" ref="F14:O14" si="1">SUM(F6:F13)</f>
        <v>55737.942999999999</v>
      </c>
      <c r="G14" s="166">
        <f>SUM(G6:G13)</f>
        <v>2750.7719999999999</v>
      </c>
      <c r="H14" s="166">
        <f>SUM(H6:H13)</f>
        <v>519693.88900000008</v>
      </c>
      <c r="I14" s="167">
        <f t="shared" si="1"/>
        <v>163771.60100000002</v>
      </c>
      <c r="J14" s="167">
        <f t="shared" si="1"/>
        <v>283960.17199999996</v>
      </c>
      <c r="K14" s="168">
        <f t="shared" si="1"/>
        <v>983123.39099999995</v>
      </c>
      <c r="L14" s="167">
        <f t="shared" si="1"/>
        <v>342955.06900000002</v>
      </c>
      <c r="M14" s="168">
        <f>SUM(M6:M13)</f>
        <v>196242.58900000004</v>
      </c>
      <c r="N14" s="167">
        <f t="shared" si="1"/>
        <v>659038.16199999989</v>
      </c>
      <c r="O14" s="167">
        <f t="shared" si="1"/>
        <v>194212.90999999997</v>
      </c>
      <c r="P14" s="168">
        <f>SUM(P6:P13)</f>
        <v>1245321.5989999999</v>
      </c>
      <c r="Q14" s="169">
        <f>SUM(Q6:Q13)</f>
        <v>5574601.2249999996</v>
      </c>
      <c r="R14" s="14"/>
    </row>
    <row r="15" spans="1:18" s="13" customFormat="1" ht="17.25" customHeight="1" x14ac:dyDescent="0.2">
      <c r="A15" s="198"/>
      <c r="B15" s="151"/>
      <c r="C15" s="170"/>
      <c r="D15" s="170"/>
      <c r="E15" s="171"/>
      <c r="F15" s="170"/>
      <c r="G15" s="170"/>
      <c r="H15" s="170"/>
      <c r="I15" s="170"/>
      <c r="J15" s="170"/>
      <c r="K15" s="163"/>
      <c r="L15" s="172"/>
      <c r="M15" s="173"/>
      <c r="N15" s="170"/>
      <c r="O15" s="170"/>
      <c r="P15" s="154"/>
      <c r="Q15" s="174"/>
      <c r="R15" s="14"/>
    </row>
    <row r="16" spans="1:18" s="13" customFormat="1" ht="21" customHeight="1" x14ac:dyDescent="0.2">
      <c r="A16" s="202" t="s">
        <v>26</v>
      </c>
      <c r="B16" s="175"/>
      <c r="C16" s="156"/>
      <c r="D16" s="156"/>
      <c r="E16" s="176"/>
      <c r="F16" s="156"/>
      <c r="G16" s="156"/>
      <c r="H16" s="156"/>
      <c r="I16" s="156"/>
      <c r="J16" s="156"/>
      <c r="K16" s="163"/>
      <c r="L16" s="158"/>
      <c r="M16" s="177"/>
      <c r="N16" s="156"/>
      <c r="O16" s="156"/>
      <c r="P16" s="178"/>
      <c r="Q16" s="159"/>
      <c r="R16" s="14"/>
    </row>
    <row r="17" spans="1:18" s="13" customFormat="1" ht="17.25" customHeight="1" x14ac:dyDescent="0.2">
      <c r="A17" s="199" t="s">
        <v>17</v>
      </c>
      <c r="B17" s="156">
        <v>13428.723</v>
      </c>
      <c r="C17" s="156">
        <v>47789</v>
      </c>
      <c r="D17" s="156">
        <v>0</v>
      </c>
      <c r="E17" s="176">
        <v>0</v>
      </c>
      <c r="F17" s="156">
        <v>125.57</v>
      </c>
      <c r="G17" s="156">
        <v>0.39200000000000002</v>
      </c>
      <c r="H17" s="156">
        <v>21071.047999999999</v>
      </c>
      <c r="I17" s="156">
        <v>348.108</v>
      </c>
      <c r="J17" s="156">
        <v>15122.434999999999</v>
      </c>
      <c r="K17" s="157">
        <v>9060.2240000000002</v>
      </c>
      <c r="L17" s="158">
        <v>96.801000000000002</v>
      </c>
      <c r="M17" s="156">
        <v>511.77300000000002</v>
      </c>
      <c r="N17" s="156">
        <v>24089.475999999999</v>
      </c>
      <c r="O17" s="156">
        <v>1569.4590000000001</v>
      </c>
      <c r="P17" s="156">
        <v>311533.97899999999</v>
      </c>
      <c r="Q17" s="159">
        <f>SUM(B17:P17)</f>
        <v>444746.98800000001</v>
      </c>
      <c r="R17" s="14"/>
    </row>
    <row r="18" spans="1:18" s="13" customFormat="1" ht="17.25" customHeight="1" x14ac:dyDescent="0.2">
      <c r="A18" s="199" t="s">
        <v>18</v>
      </c>
      <c r="B18" s="156">
        <v>0</v>
      </c>
      <c r="C18" s="156">
        <v>48505</v>
      </c>
      <c r="D18" s="156">
        <v>0</v>
      </c>
      <c r="E18" s="176">
        <v>133</v>
      </c>
      <c r="F18" s="156">
        <v>745.94799999999998</v>
      </c>
      <c r="G18" s="156">
        <v>23.366</v>
      </c>
      <c r="H18" s="156">
        <v>14505.797</v>
      </c>
      <c r="I18" s="156">
        <v>794.649</v>
      </c>
      <c r="J18" s="156">
        <v>12324.088</v>
      </c>
      <c r="K18" s="157">
        <v>32816.353999999999</v>
      </c>
      <c r="L18" s="158">
        <v>1903.201</v>
      </c>
      <c r="M18" s="156">
        <v>1453.3320000000001</v>
      </c>
      <c r="N18" s="156">
        <v>70910.017999999996</v>
      </c>
      <c r="O18" s="156">
        <v>11829.4</v>
      </c>
      <c r="P18" s="156">
        <v>75462.354000000007</v>
      </c>
      <c r="Q18" s="159">
        <f t="shared" ref="Q18:Q24" si="2">SUM(B18:P18)</f>
        <v>271406.50699999998</v>
      </c>
      <c r="R18" s="14"/>
    </row>
    <row r="19" spans="1:18" s="13" customFormat="1" ht="17.25" customHeight="1" x14ac:dyDescent="0.2">
      <c r="A19" s="199" t="s">
        <v>19</v>
      </c>
      <c r="B19" s="156">
        <v>0</v>
      </c>
      <c r="C19" s="156">
        <v>0</v>
      </c>
      <c r="D19" s="160">
        <v>7518.7920000000004</v>
      </c>
      <c r="E19" s="176">
        <v>232</v>
      </c>
      <c r="F19" s="156">
        <v>1246.7550000000001</v>
      </c>
      <c r="G19" s="156">
        <v>0</v>
      </c>
      <c r="H19" s="156">
        <v>0</v>
      </c>
      <c r="I19" s="156">
        <v>93.775999999999996</v>
      </c>
      <c r="J19" s="156">
        <v>0</v>
      </c>
      <c r="K19" s="157">
        <v>0</v>
      </c>
      <c r="L19" s="158">
        <v>6709.0479999999998</v>
      </c>
      <c r="M19" s="156">
        <v>0.34899999999999998</v>
      </c>
      <c r="N19" s="156">
        <v>0</v>
      </c>
      <c r="O19" s="156">
        <v>216.48500000000001</v>
      </c>
      <c r="P19" s="156">
        <v>0</v>
      </c>
      <c r="Q19" s="159">
        <f t="shared" si="2"/>
        <v>16017.205</v>
      </c>
      <c r="R19" s="14"/>
    </row>
    <row r="20" spans="1:18" s="13" customFormat="1" ht="17.25" customHeight="1" x14ac:dyDescent="0.2">
      <c r="A20" s="199" t="s">
        <v>20</v>
      </c>
      <c r="B20" s="156">
        <v>0</v>
      </c>
      <c r="C20" s="156">
        <v>143081</v>
      </c>
      <c r="D20" s="156">
        <v>0</v>
      </c>
      <c r="E20" s="176">
        <v>1818</v>
      </c>
      <c r="F20" s="156">
        <v>0</v>
      </c>
      <c r="G20" s="156">
        <v>2.468</v>
      </c>
      <c r="H20" s="156">
        <v>12608.477999999999</v>
      </c>
      <c r="I20" s="156">
        <v>36.628</v>
      </c>
      <c r="J20" s="156">
        <v>9330.9539999999997</v>
      </c>
      <c r="K20" s="157">
        <v>56782.591</v>
      </c>
      <c r="L20" s="158">
        <v>0</v>
      </c>
      <c r="M20" s="156">
        <v>46.54</v>
      </c>
      <c r="N20" s="156">
        <v>76981.745999999999</v>
      </c>
      <c r="O20" s="156">
        <v>1041.7850000000001</v>
      </c>
      <c r="P20" s="156">
        <v>5201.8419999999996</v>
      </c>
      <c r="Q20" s="159">
        <f t="shared" si="2"/>
        <v>306932.03200000001</v>
      </c>
      <c r="R20" s="14"/>
    </row>
    <row r="21" spans="1:18" s="13" customFormat="1" ht="17.25" customHeight="1" x14ac:dyDescent="0.2">
      <c r="A21" s="199" t="s">
        <v>21</v>
      </c>
      <c r="B21" s="156">
        <v>0</v>
      </c>
      <c r="C21" s="156">
        <v>86535</v>
      </c>
      <c r="D21" s="156">
        <v>0</v>
      </c>
      <c r="E21" s="176">
        <v>196</v>
      </c>
      <c r="F21" s="156">
        <v>397.11399999999998</v>
      </c>
      <c r="G21" s="156">
        <v>43.548000000000002</v>
      </c>
      <c r="H21" s="156">
        <v>18671.395</v>
      </c>
      <c r="I21" s="156">
        <v>1704.2660000000001</v>
      </c>
      <c r="J21" s="156">
        <v>3526.8429999999998</v>
      </c>
      <c r="K21" s="157">
        <v>3026.0030000000002</v>
      </c>
      <c r="L21" s="158">
        <v>5476.6480000000001</v>
      </c>
      <c r="M21" s="156">
        <v>267.14499999999998</v>
      </c>
      <c r="N21" s="156">
        <v>9627.51</v>
      </c>
      <c r="O21" s="156">
        <v>820.60299999999995</v>
      </c>
      <c r="P21" s="156">
        <v>81937.165999999997</v>
      </c>
      <c r="Q21" s="159">
        <f t="shared" si="2"/>
        <v>212229.24099999998</v>
      </c>
      <c r="R21" s="14"/>
    </row>
    <row r="22" spans="1:18" s="13" customFormat="1" ht="17.25" customHeight="1" x14ac:dyDescent="0.2">
      <c r="A22" s="199" t="s">
        <v>22</v>
      </c>
      <c r="B22" s="156">
        <v>0</v>
      </c>
      <c r="C22" s="156">
        <v>2330</v>
      </c>
      <c r="D22" s="156">
        <v>0</v>
      </c>
      <c r="E22" s="176">
        <v>6112</v>
      </c>
      <c r="F22" s="156">
        <v>2168.3009999999999</v>
      </c>
      <c r="G22" s="156">
        <v>14.456</v>
      </c>
      <c r="H22" s="156">
        <v>8742.7389999999996</v>
      </c>
      <c r="I22" s="156">
        <v>8481.4789999999994</v>
      </c>
      <c r="J22" s="156">
        <v>6297.1880000000001</v>
      </c>
      <c r="K22" s="157">
        <v>10428.927</v>
      </c>
      <c r="L22" s="158">
        <v>4548.53</v>
      </c>
      <c r="M22" s="156">
        <v>7068.1189999999997</v>
      </c>
      <c r="N22" s="156">
        <v>17484.194</v>
      </c>
      <c r="O22" s="156">
        <v>11999.823</v>
      </c>
      <c r="P22" s="156">
        <v>19030.387999999999</v>
      </c>
      <c r="Q22" s="159">
        <f t="shared" si="2"/>
        <v>104706.144</v>
      </c>
      <c r="R22" s="14"/>
    </row>
    <row r="23" spans="1:18" s="13" customFormat="1" ht="17.25" customHeight="1" x14ac:dyDescent="0.2">
      <c r="A23" s="199" t="s">
        <v>23</v>
      </c>
      <c r="B23" s="156">
        <v>0</v>
      </c>
      <c r="C23" s="156">
        <v>97517</v>
      </c>
      <c r="D23" s="156">
        <v>0</v>
      </c>
      <c r="E23" s="176">
        <v>1467</v>
      </c>
      <c r="F23" s="156">
        <v>783.71900000000005</v>
      </c>
      <c r="G23" s="156">
        <v>192.60300000000001</v>
      </c>
      <c r="H23" s="156">
        <v>61630.834000000003</v>
      </c>
      <c r="I23" s="156">
        <v>3550.2240000000002</v>
      </c>
      <c r="J23" s="156">
        <v>96124.538</v>
      </c>
      <c r="K23" s="157">
        <v>60296.425999999999</v>
      </c>
      <c r="L23" s="158">
        <v>42975.400999999998</v>
      </c>
      <c r="M23" s="156">
        <v>4861.826</v>
      </c>
      <c r="N23" s="156">
        <v>69501.911999999997</v>
      </c>
      <c r="O23" s="156">
        <v>21195.076000000001</v>
      </c>
      <c r="P23" s="156">
        <v>198388.58499999999</v>
      </c>
      <c r="Q23" s="159">
        <f t="shared" si="2"/>
        <v>658485.14399999997</v>
      </c>
      <c r="R23" s="14"/>
    </row>
    <row r="24" spans="1:18" s="13" customFormat="1" ht="20.25" customHeight="1" x14ac:dyDescent="0.2">
      <c r="A24" s="200" t="s">
        <v>24</v>
      </c>
      <c r="B24" s="162">
        <v>0</v>
      </c>
      <c r="C24" s="162">
        <v>19513</v>
      </c>
      <c r="D24" s="162">
        <v>0</v>
      </c>
      <c r="E24" s="179">
        <v>262</v>
      </c>
      <c r="F24" s="162">
        <v>283.64800000000002</v>
      </c>
      <c r="G24" s="162">
        <v>305.565</v>
      </c>
      <c r="H24" s="162">
        <v>9078.9770000000008</v>
      </c>
      <c r="I24" s="162">
        <v>905.90700000000004</v>
      </c>
      <c r="J24" s="162">
        <v>12222.489</v>
      </c>
      <c r="K24" s="163">
        <v>5721.0739999999996</v>
      </c>
      <c r="L24" s="164">
        <v>255.13399999999999</v>
      </c>
      <c r="M24" s="162">
        <v>257.47899999999998</v>
      </c>
      <c r="N24" s="162">
        <v>104644.51700000001</v>
      </c>
      <c r="O24" s="162">
        <v>2934.6680000000001</v>
      </c>
      <c r="P24" s="162">
        <v>35024.150999999998</v>
      </c>
      <c r="Q24" s="165">
        <f t="shared" si="2"/>
        <v>191408.609</v>
      </c>
      <c r="R24" s="14"/>
    </row>
    <row r="25" spans="1:18" s="15" customFormat="1" ht="17.25" customHeight="1" x14ac:dyDescent="0.2">
      <c r="A25" s="201" t="s">
        <v>25</v>
      </c>
      <c r="B25" s="166">
        <f>SUM(B17:B24)</f>
        <v>13428.723</v>
      </c>
      <c r="C25" s="180">
        <f>SUM(C17:C24)</f>
        <v>445270</v>
      </c>
      <c r="D25" s="180">
        <f>SUM(D17:D24)</f>
        <v>7518.7920000000004</v>
      </c>
      <c r="E25" s="166">
        <f>SUM(E17:E24)</f>
        <v>10220</v>
      </c>
      <c r="F25" s="166">
        <f t="shared" ref="F25:Q25" si="3">SUM(F17:F24)</f>
        <v>5751.0550000000003</v>
      </c>
      <c r="G25" s="166">
        <f t="shared" si="3"/>
        <v>582.39800000000002</v>
      </c>
      <c r="H25" s="166">
        <f t="shared" si="3"/>
        <v>146309.26800000004</v>
      </c>
      <c r="I25" s="166">
        <f t="shared" si="3"/>
        <v>15915.036999999998</v>
      </c>
      <c r="J25" s="166">
        <f t="shared" si="3"/>
        <v>154948.535</v>
      </c>
      <c r="K25" s="166">
        <f t="shared" si="3"/>
        <v>178131.59899999999</v>
      </c>
      <c r="L25" s="166">
        <f t="shared" si="3"/>
        <v>61964.762999999999</v>
      </c>
      <c r="M25" s="166">
        <f t="shared" si="3"/>
        <v>14466.562999999998</v>
      </c>
      <c r="N25" s="166">
        <f t="shared" si="3"/>
        <v>373239.37299999996</v>
      </c>
      <c r="O25" s="166">
        <f t="shared" si="3"/>
        <v>51607.298999999999</v>
      </c>
      <c r="P25" s="166">
        <f t="shared" si="3"/>
        <v>726578.46499999997</v>
      </c>
      <c r="Q25" s="181">
        <f t="shared" si="3"/>
        <v>2205931.87</v>
      </c>
      <c r="R25" s="14"/>
    </row>
    <row r="26" spans="1:18" s="13" customFormat="1" ht="17.25" customHeight="1" x14ac:dyDescent="0.2">
      <c r="A26" s="198"/>
      <c r="B26" s="151"/>
      <c r="C26" s="170"/>
      <c r="D26" s="170"/>
      <c r="E26" s="171"/>
      <c r="F26" s="170"/>
      <c r="G26" s="170"/>
      <c r="H26" s="170"/>
      <c r="I26" s="170"/>
      <c r="J26" s="170"/>
      <c r="K26" s="163"/>
      <c r="L26" s="172"/>
      <c r="M26" s="173"/>
      <c r="N26" s="170"/>
      <c r="O26" s="170"/>
      <c r="P26" s="154"/>
      <c r="Q26" s="174"/>
      <c r="R26" s="14"/>
    </row>
    <row r="27" spans="1:18" s="13" customFormat="1" ht="30" customHeight="1" x14ac:dyDescent="0.2">
      <c r="A27" s="202" t="s">
        <v>27</v>
      </c>
      <c r="B27" s="175"/>
      <c r="C27" s="156"/>
      <c r="D27" s="156"/>
      <c r="E27" s="176"/>
      <c r="F27" s="156"/>
      <c r="G27" s="156"/>
      <c r="H27" s="156"/>
      <c r="I27" s="156"/>
      <c r="J27" s="156"/>
      <c r="K27" s="163"/>
      <c r="L27" s="158"/>
      <c r="M27" s="177"/>
      <c r="N27" s="156"/>
      <c r="O27" s="156"/>
      <c r="P27" s="178"/>
      <c r="Q27" s="159"/>
      <c r="R27" s="14"/>
    </row>
    <row r="28" spans="1:18" s="13" customFormat="1" ht="17.25" customHeight="1" x14ac:dyDescent="0.2">
      <c r="A28" s="199" t="s">
        <v>17</v>
      </c>
      <c r="B28" s="156">
        <f t="shared" ref="B28:K35" si="4">B6-B17</f>
        <v>72027.55</v>
      </c>
      <c r="C28" s="156">
        <f t="shared" si="4"/>
        <v>53280</v>
      </c>
      <c r="D28" s="156">
        <v>0</v>
      </c>
      <c r="E28" s="156">
        <f t="shared" si="4"/>
        <v>472.76900000000001</v>
      </c>
      <c r="F28" s="156">
        <f t="shared" si="4"/>
        <v>623.46800000000007</v>
      </c>
      <c r="G28" s="156">
        <f t="shared" si="4"/>
        <v>34.907999999999994</v>
      </c>
      <c r="H28" s="156">
        <f>H6-H17</f>
        <v>173408.111</v>
      </c>
      <c r="I28" s="156">
        <f t="shared" si="4"/>
        <v>92.250999999999976</v>
      </c>
      <c r="J28" s="156">
        <f t="shared" si="4"/>
        <v>16171.374000000002</v>
      </c>
      <c r="K28" s="157">
        <f>K6-K17</f>
        <v>150756.75600000002</v>
      </c>
      <c r="L28" s="156">
        <f t="shared" ref="L28:L35" si="5">L6-L17</f>
        <v>856.37</v>
      </c>
      <c r="M28" s="156">
        <v>35.343000000000004</v>
      </c>
      <c r="N28" s="156">
        <f t="shared" ref="N28:O35" si="6">N6-N17</f>
        <v>34311.131000000008</v>
      </c>
      <c r="O28" s="156">
        <f t="shared" si="6"/>
        <v>575.94100000000003</v>
      </c>
      <c r="P28" s="156">
        <v>124878.599</v>
      </c>
      <c r="Q28" s="159">
        <f>SUM(B28:P28)</f>
        <v>627524.571</v>
      </c>
      <c r="R28" s="14"/>
    </row>
    <row r="29" spans="1:18" s="13" customFormat="1" ht="17.25" customHeight="1" x14ac:dyDescent="0.2">
      <c r="A29" s="199" t="s">
        <v>18</v>
      </c>
      <c r="B29" s="156">
        <v>0</v>
      </c>
      <c r="C29" s="156">
        <f>C7-C18</f>
        <v>5662</v>
      </c>
      <c r="D29" s="156">
        <v>0</v>
      </c>
      <c r="E29" s="156">
        <f t="shared" si="4"/>
        <v>43.800000000000011</v>
      </c>
      <c r="F29" s="156">
        <f t="shared" si="4"/>
        <v>94.706000000000017</v>
      </c>
      <c r="G29" s="156">
        <f t="shared" si="4"/>
        <v>53.034000000000006</v>
      </c>
      <c r="H29" s="156">
        <f t="shared" si="4"/>
        <v>5286.4169999999995</v>
      </c>
      <c r="I29" s="156">
        <f t="shared" si="4"/>
        <v>32.557000000000016</v>
      </c>
      <c r="J29" s="156">
        <f t="shared" si="4"/>
        <v>2157.7350000000006</v>
      </c>
      <c r="K29" s="157">
        <f t="shared" si="4"/>
        <v>11936.063000000002</v>
      </c>
      <c r="L29" s="156">
        <f t="shared" si="5"/>
        <v>5841.4459999999999</v>
      </c>
      <c r="M29" s="156">
        <v>82.263000000000005</v>
      </c>
      <c r="N29" s="156">
        <f t="shared" si="6"/>
        <v>4887.5869999999995</v>
      </c>
      <c r="O29" s="182">
        <f t="shared" si="6"/>
        <v>1847.005000000001</v>
      </c>
      <c r="P29" s="156">
        <v>3841.2759999999998</v>
      </c>
      <c r="Q29" s="159">
        <f t="shared" ref="Q29:Q35" si="7">SUM(B29:P29)</f>
        <v>41765.888999999996</v>
      </c>
      <c r="R29" s="14"/>
    </row>
    <row r="30" spans="1:18" s="13" customFormat="1" ht="17.25" customHeight="1" x14ac:dyDescent="0.2">
      <c r="A30" s="199" t="s">
        <v>19</v>
      </c>
      <c r="B30" s="156">
        <v>0</v>
      </c>
      <c r="C30" s="156">
        <f t="shared" ref="C30:D35" si="8">C8-C19</f>
        <v>0</v>
      </c>
      <c r="D30" s="156">
        <f t="shared" si="8"/>
        <v>2517.9589999999998</v>
      </c>
      <c r="E30" s="156">
        <f t="shared" si="4"/>
        <v>607.79999999999995</v>
      </c>
      <c r="F30" s="156">
        <f t="shared" si="4"/>
        <v>53.670999999999822</v>
      </c>
      <c r="G30" s="156">
        <f t="shared" si="4"/>
        <v>27</v>
      </c>
      <c r="H30" s="156">
        <f t="shared" si="4"/>
        <v>0</v>
      </c>
      <c r="I30" s="156">
        <f t="shared" si="4"/>
        <v>6.3659999999999997</v>
      </c>
      <c r="J30" s="156">
        <f t="shared" si="4"/>
        <v>0</v>
      </c>
      <c r="K30" s="157">
        <f t="shared" si="4"/>
        <v>0</v>
      </c>
      <c r="L30" s="156">
        <f t="shared" si="5"/>
        <v>3021.2449999999999</v>
      </c>
      <c r="M30" s="156">
        <v>6.4470000000000001</v>
      </c>
      <c r="N30" s="156">
        <f t="shared" si="6"/>
        <v>14.8</v>
      </c>
      <c r="O30" s="182">
        <f t="shared" si="6"/>
        <v>45.464999999999975</v>
      </c>
      <c r="P30" s="156">
        <v>0</v>
      </c>
      <c r="Q30" s="159">
        <f t="shared" si="7"/>
        <v>6300.7529999999997</v>
      </c>
      <c r="R30" s="14"/>
    </row>
    <row r="31" spans="1:18" s="13" customFormat="1" ht="17.25" customHeight="1" x14ac:dyDescent="0.2">
      <c r="A31" s="199" t="s">
        <v>20</v>
      </c>
      <c r="B31" s="156">
        <v>0</v>
      </c>
      <c r="C31" s="156">
        <f t="shared" si="8"/>
        <v>15385</v>
      </c>
      <c r="D31" s="156">
        <v>0</v>
      </c>
      <c r="E31" s="156">
        <f t="shared" si="4"/>
        <v>769.89899999999989</v>
      </c>
      <c r="F31" s="156">
        <f t="shared" si="4"/>
        <v>300.52199999999999</v>
      </c>
      <c r="G31" s="156">
        <f t="shared" si="4"/>
        <v>219.893</v>
      </c>
      <c r="H31" s="156">
        <f t="shared" si="4"/>
        <v>14249.870999999999</v>
      </c>
      <c r="I31" s="156">
        <f t="shared" si="4"/>
        <v>685.45999999999992</v>
      </c>
      <c r="J31" s="156">
        <f t="shared" si="4"/>
        <v>8397.9509999999991</v>
      </c>
      <c r="K31" s="157">
        <f t="shared" si="4"/>
        <v>36809.566999999995</v>
      </c>
      <c r="L31" s="156">
        <f t="shared" si="5"/>
        <v>1229.329</v>
      </c>
      <c r="M31" s="156">
        <v>1078.809</v>
      </c>
      <c r="N31" s="156">
        <f t="shared" si="6"/>
        <v>16785.422999999995</v>
      </c>
      <c r="O31" s="182">
        <f t="shared" si="6"/>
        <v>3435.9090000000006</v>
      </c>
      <c r="P31" s="156">
        <v>33826.985999999997</v>
      </c>
      <c r="Q31" s="159">
        <f t="shared" si="7"/>
        <v>133174.61899999998</v>
      </c>
      <c r="R31" s="14"/>
    </row>
    <row r="32" spans="1:18" s="13" customFormat="1" ht="17.25" customHeight="1" x14ac:dyDescent="0.2">
      <c r="A32" s="199" t="s">
        <v>21</v>
      </c>
      <c r="B32" s="156">
        <v>0</v>
      </c>
      <c r="C32" s="156">
        <f t="shared" si="8"/>
        <v>11049</v>
      </c>
      <c r="D32" s="156">
        <v>0</v>
      </c>
      <c r="E32" s="156">
        <f t="shared" si="4"/>
        <v>179.52999999999997</v>
      </c>
      <c r="F32" s="156">
        <f t="shared" si="4"/>
        <v>88.390000000000043</v>
      </c>
      <c r="G32" s="156">
        <f t="shared" si="4"/>
        <v>43.641999999999996</v>
      </c>
      <c r="H32" s="156">
        <f t="shared" si="4"/>
        <v>6164.1679999999978</v>
      </c>
      <c r="I32" s="156">
        <f t="shared" si="4"/>
        <v>202.48299999999995</v>
      </c>
      <c r="J32" s="156">
        <f t="shared" si="4"/>
        <v>858.30400000000009</v>
      </c>
      <c r="K32" s="157">
        <f t="shared" si="4"/>
        <v>18758.256999999998</v>
      </c>
      <c r="L32" s="156">
        <f t="shared" si="5"/>
        <v>5938.4739999999993</v>
      </c>
      <c r="M32" s="156">
        <v>1777.691</v>
      </c>
      <c r="N32" s="156">
        <f t="shared" si="6"/>
        <v>2346.107</v>
      </c>
      <c r="O32" s="182">
        <f t="shared" si="6"/>
        <v>204.60700000000008</v>
      </c>
      <c r="P32" s="156">
        <v>17847.918000000001</v>
      </c>
      <c r="Q32" s="159">
        <f t="shared" si="7"/>
        <v>65458.570999999996</v>
      </c>
      <c r="R32" s="14"/>
    </row>
    <row r="33" spans="1:19" s="13" customFormat="1" ht="17.25" customHeight="1" x14ac:dyDescent="0.2">
      <c r="A33" s="199" t="s">
        <v>22</v>
      </c>
      <c r="B33" s="156">
        <v>0</v>
      </c>
      <c r="C33" s="156">
        <f t="shared" si="8"/>
        <v>129525</v>
      </c>
      <c r="D33" s="156">
        <v>0</v>
      </c>
      <c r="E33" s="156">
        <f t="shared" si="4"/>
        <v>121364.435</v>
      </c>
      <c r="F33" s="156">
        <f t="shared" si="4"/>
        <v>48632.421000000002</v>
      </c>
      <c r="G33" s="156">
        <f t="shared" si="4"/>
        <v>1287.8910000000001</v>
      </c>
      <c r="H33" s="156">
        <f t="shared" si="4"/>
        <v>135779.00399999999</v>
      </c>
      <c r="I33" s="156">
        <f t="shared" si="4"/>
        <v>146069.46300000002</v>
      </c>
      <c r="J33" s="156">
        <f t="shared" si="4"/>
        <v>63341.128000000004</v>
      </c>
      <c r="K33" s="157">
        <f t="shared" si="4"/>
        <v>534253.62599999993</v>
      </c>
      <c r="L33" s="156">
        <f t="shared" si="5"/>
        <v>231956.21799999999</v>
      </c>
      <c r="M33" s="156">
        <v>177163.568</v>
      </c>
      <c r="N33" s="156">
        <f t="shared" si="6"/>
        <v>220787.75200000001</v>
      </c>
      <c r="O33" s="182">
        <f t="shared" si="6"/>
        <v>133629.16</v>
      </c>
      <c r="P33" s="156">
        <v>234361.50599999999</v>
      </c>
      <c r="Q33" s="159">
        <f t="shared" si="7"/>
        <v>2178151.1719999998</v>
      </c>
      <c r="R33" s="14"/>
    </row>
    <row r="34" spans="1:19" s="13" customFormat="1" ht="17.25" customHeight="1" x14ac:dyDescent="0.2">
      <c r="A34" s="199" t="s">
        <v>23</v>
      </c>
      <c r="B34" s="156">
        <v>0</v>
      </c>
      <c r="C34" s="156">
        <f t="shared" si="8"/>
        <v>17191</v>
      </c>
      <c r="D34" s="156">
        <v>0</v>
      </c>
      <c r="E34" s="156">
        <f t="shared" si="4"/>
        <v>930.16300000000001</v>
      </c>
      <c r="F34" s="156">
        <f t="shared" si="4"/>
        <v>163.6819999999999</v>
      </c>
      <c r="G34" s="156">
        <f t="shared" si="4"/>
        <v>449.87100000000004</v>
      </c>
      <c r="H34" s="156">
        <f t="shared" si="4"/>
        <v>27623.354999999996</v>
      </c>
      <c r="I34" s="156">
        <f t="shared" si="4"/>
        <v>502.08799999999974</v>
      </c>
      <c r="J34" s="156">
        <f t="shared" si="4"/>
        <v>12805.11</v>
      </c>
      <c r="K34" s="157">
        <f t="shared" si="4"/>
        <v>34994.822999999997</v>
      </c>
      <c r="L34" s="156">
        <f t="shared" si="5"/>
        <v>29079.286999999997</v>
      </c>
      <c r="M34" s="156">
        <v>1608.461</v>
      </c>
      <c r="N34" s="156">
        <f t="shared" si="6"/>
        <v>5052.7200000000012</v>
      </c>
      <c r="O34" s="182">
        <f t="shared" si="6"/>
        <v>2870.8430000000008</v>
      </c>
      <c r="P34" s="156">
        <v>63563.737000000001</v>
      </c>
      <c r="Q34" s="159">
        <f t="shared" si="7"/>
        <v>196835.13999999998</v>
      </c>
      <c r="R34" s="14"/>
    </row>
    <row r="35" spans="1:19" s="13" customFormat="1" ht="20.25" customHeight="1" x14ac:dyDescent="0.2">
      <c r="A35" s="200" t="s">
        <v>24</v>
      </c>
      <c r="B35" s="183">
        <v>0</v>
      </c>
      <c r="C35" s="183">
        <f t="shared" si="8"/>
        <v>20295</v>
      </c>
      <c r="D35" s="183">
        <v>0</v>
      </c>
      <c r="E35" s="183">
        <f t="shared" si="4"/>
        <v>54.708000000000027</v>
      </c>
      <c r="F35" s="183">
        <f t="shared" si="4"/>
        <v>30.027999999999963</v>
      </c>
      <c r="G35" s="183">
        <f t="shared" si="4"/>
        <v>52.134999999999991</v>
      </c>
      <c r="H35" s="183">
        <f t="shared" si="4"/>
        <v>10873.694999999998</v>
      </c>
      <c r="I35" s="183">
        <f t="shared" si="4"/>
        <v>265.89600000000007</v>
      </c>
      <c r="J35" s="183">
        <f t="shared" si="4"/>
        <v>25280.034999999996</v>
      </c>
      <c r="K35" s="184">
        <f t="shared" si="4"/>
        <v>17482.7</v>
      </c>
      <c r="L35" s="183">
        <f t="shared" si="5"/>
        <v>3067.9369999999999</v>
      </c>
      <c r="M35" s="183">
        <v>23.443999999999999</v>
      </c>
      <c r="N35" s="183">
        <f t="shared" si="6"/>
        <v>1613.2689999999857</v>
      </c>
      <c r="O35" s="185">
        <f t="shared" si="6"/>
        <v>-3.31899999999996</v>
      </c>
      <c r="P35" s="183">
        <v>40423.112000000001</v>
      </c>
      <c r="Q35" s="186">
        <f t="shared" si="7"/>
        <v>119458.63999999998</v>
      </c>
      <c r="R35" s="14"/>
    </row>
    <row r="36" spans="1:19" s="15" customFormat="1" ht="17.25" customHeight="1" x14ac:dyDescent="0.2">
      <c r="A36" s="203" t="s">
        <v>25</v>
      </c>
      <c r="B36" s="166">
        <f>SUM(B28:B35)</f>
        <v>72027.55</v>
      </c>
      <c r="C36" s="166">
        <f>SUM(C28:C35)</f>
        <v>252387</v>
      </c>
      <c r="D36" s="166">
        <f t="shared" ref="D36:P36" si="9">SUM(D28:D35)</f>
        <v>2517.9589999999998</v>
      </c>
      <c r="E36" s="166">
        <f t="shared" si="9"/>
        <v>124423.10399999999</v>
      </c>
      <c r="F36" s="166">
        <f t="shared" si="9"/>
        <v>49986.887999999999</v>
      </c>
      <c r="G36" s="166">
        <f t="shared" si="9"/>
        <v>2168.3739999999998</v>
      </c>
      <c r="H36" s="166">
        <f t="shared" si="9"/>
        <v>373384.62099999998</v>
      </c>
      <c r="I36" s="166">
        <f t="shared" si="9"/>
        <v>147856.56400000001</v>
      </c>
      <c r="J36" s="166">
        <f t="shared" si="9"/>
        <v>129011.63700000002</v>
      </c>
      <c r="K36" s="166">
        <f t="shared" si="9"/>
        <v>804991.79199999978</v>
      </c>
      <c r="L36" s="166">
        <f t="shared" si="9"/>
        <v>280990.30599999998</v>
      </c>
      <c r="M36" s="166">
        <f t="shared" si="9"/>
        <v>181776.02599999998</v>
      </c>
      <c r="N36" s="166">
        <f t="shared" si="9"/>
        <v>285798.78899999999</v>
      </c>
      <c r="O36" s="166">
        <f t="shared" si="9"/>
        <v>142605.611</v>
      </c>
      <c r="P36" s="166">
        <f t="shared" si="9"/>
        <v>518743.13400000008</v>
      </c>
      <c r="Q36" s="169">
        <f t="shared" ref="Q36" si="10">SUM(Q28:Q35)</f>
        <v>3368669.355</v>
      </c>
      <c r="R36" s="14"/>
    </row>
    <row r="37" spans="1:19" ht="17.25" customHeight="1" x14ac:dyDescent="0.2">
      <c r="A37" s="187"/>
      <c r="B37" s="188"/>
      <c r="C37" s="189"/>
      <c r="D37" s="189"/>
      <c r="E37" s="190"/>
      <c r="F37" s="189"/>
      <c r="G37" s="189"/>
      <c r="H37" s="189"/>
      <c r="I37" s="189"/>
      <c r="J37" s="189"/>
      <c r="K37" s="191"/>
      <c r="L37" s="189"/>
      <c r="M37" s="192"/>
      <c r="N37" s="189"/>
      <c r="O37" s="189"/>
      <c r="P37" s="193"/>
      <c r="Q37" s="194"/>
      <c r="R37" s="14"/>
      <c r="S37" s="16"/>
    </row>
    <row r="38" spans="1:19" s="13" customFormat="1" ht="21" customHeight="1" x14ac:dyDescent="0.2">
      <c r="A38" s="204" t="s">
        <v>28</v>
      </c>
      <c r="B38" s="175"/>
      <c r="C38" s="156"/>
      <c r="D38" s="156"/>
      <c r="E38" s="176"/>
      <c r="F38" s="156"/>
      <c r="G38" s="156"/>
      <c r="H38" s="156"/>
      <c r="I38" s="156"/>
      <c r="J38" s="156"/>
      <c r="K38" s="163"/>
      <c r="L38" s="158"/>
      <c r="M38" s="177"/>
      <c r="N38" s="156"/>
      <c r="O38" s="156"/>
      <c r="P38" s="178"/>
      <c r="Q38" s="159"/>
      <c r="R38" s="14"/>
    </row>
    <row r="39" spans="1:19" s="13" customFormat="1" ht="17.25" customHeight="1" x14ac:dyDescent="0.2">
      <c r="A39" s="199" t="s">
        <v>17</v>
      </c>
      <c r="B39" s="156">
        <v>49812.099000000002</v>
      </c>
      <c r="C39" s="104">
        <v>57938</v>
      </c>
      <c r="D39" s="104">
        <v>0</v>
      </c>
      <c r="E39" s="176">
        <v>450.49400000000003</v>
      </c>
      <c r="F39" s="104">
        <v>376.45600000000002</v>
      </c>
      <c r="G39" s="156">
        <v>2.3540000000000001</v>
      </c>
      <c r="H39" s="156">
        <v>169321.24</v>
      </c>
      <c r="I39" s="156">
        <v>93.552000000000007</v>
      </c>
      <c r="J39" s="156">
        <v>19157.949000000001</v>
      </c>
      <c r="K39" s="157">
        <v>149903.554</v>
      </c>
      <c r="L39" s="158">
        <v>1003.409</v>
      </c>
      <c r="M39" s="156">
        <v>35.343000000000004</v>
      </c>
      <c r="N39" s="156">
        <v>33698.199999999997</v>
      </c>
      <c r="O39" s="156">
        <v>830.18200000000002</v>
      </c>
      <c r="P39" s="156">
        <v>109727.17600000001</v>
      </c>
      <c r="Q39" s="159">
        <f>SUM(B39:P39)</f>
        <v>592350.00800000003</v>
      </c>
      <c r="R39" s="14"/>
    </row>
    <row r="40" spans="1:19" s="13" customFormat="1" ht="17.25" customHeight="1" x14ac:dyDescent="0.2">
      <c r="A40" s="199" t="s">
        <v>18</v>
      </c>
      <c r="B40" s="156">
        <v>0</v>
      </c>
      <c r="C40" s="156">
        <v>4306</v>
      </c>
      <c r="D40" s="156">
        <v>0</v>
      </c>
      <c r="E40" s="176">
        <v>43.261000000000003</v>
      </c>
      <c r="F40" s="156">
        <v>54.127000000000002</v>
      </c>
      <c r="G40" s="195">
        <v>-3.206</v>
      </c>
      <c r="H40" s="195">
        <v>5724.0969999999998</v>
      </c>
      <c r="I40" s="156">
        <v>42.454000000000001</v>
      </c>
      <c r="J40" s="156">
        <v>3029.99</v>
      </c>
      <c r="K40" s="157">
        <v>10119.636</v>
      </c>
      <c r="L40" s="158">
        <v>4991.732</v>
      </c>
      <c r="M40" s="195">
        <v>-81.477000000000004</v>
      </c>
      <c r="N40" s="156">
        <v>4348.3850000000002</v>
      </c>
      <c r="O40" s="156">
        <v>2533.2570000000001</v>
      </c>
      <c r="P40" s="156">
        <v>3836.03</v>
      </c>
      <c r="Q40" s="159">
        <f t="shared" ref="Q40:Q46" si="11">SUM(B40:P40)</f>
        <v>38944.286</v>
      </c>
      <c r="R40" s="14"/>
    </row>
    <row r="41" spans="1:19" s="13" customFormat="1" ht="17.25" customHeight="1" x14ac:dyDescent="0.2">
      <c r="A41" s="199" t="s">
        <v>19</v>
      </c>
      <c r="B41" s="156">
        <v>0</v>
      </c>
      <c r="C41" s="156">
        <v>0</v>
      </c>
      <c r="D41" s="156">
        <v>1447</v>
      </c>
      <c r="E41" s="176">
        <v>498.28399999999999</v>
      </c>
      <c r="F41" s="156">
        <v>34.652999999999999</v>
      </c>
      <c r="G41" s="156">
        <v>1.125</v>
      </c>
      <c r="H41" s="156">
        <v>0</v>
      </c>
      <c r="I41" s="156">
        <v>7.141</v>
      </c>
      <c r="J41" s="156">
        <v>0</v>
      </c>
      <c r="K41" s="157">
        <v>0</v>
      </c>
      <c r="L41" s="158">
        <v>1510.623</v>
      </c>
      <c r="M41" s="156">
        <v>6.4470000000000001</v>
      </c>
      <c r="N41" s="156">
        <v>27.344999999999999</v>
      </c>
      <c r="O41" s="156">
        <v>41.372999999999998</v>
      </c>
      <c r="P41" s="156">
        <v>0</v>
      </c>
      <c r="Q41" s="159">
        <f t="shared" si="11"/>
        <v>3573.991</v>
      </c>
      <c r="R41" s="14"/>
    </row>
    <row r="42" spans="1:19" s="13" customFormat="1" ht="17.25" customHeight="1" x14ac:dyDescent="0.2">
      <c r="A42" s="199" t="s">
        <v>20</v>
      </c>
      <c r="B42" s="156">
        <v>0</v>
      </c>
      <c r="C42" s="156">
        <v>14290</v>
      </c>
      <c r="D42" s="156">
        <v>0</v>
      </c>
      <c r="E42" s="176">
        <v>817.37099999999998</v>
      </c>
      <c r="F42" s="156">
        <v>280.00200000000001</v>
      </c>
      <c r="G42" s="156">
        <v>14.058</v>
      </c>
      <c r="H42" s="156">
        <v>13364.391</v>
      </c>
      <c r="I42" s="156">
        <v>651.30999999999995</v>
      </c>
      <c r="J42" s="156">
        <v>9579.9680000000008</v>
      </c>
      <c r="K42" s="157">
        <v>32134.3</v>
      </c>
      <c r="L42" s="158">
        <v>1690.527</v>
      </c>
      <c r="M42" s="156">
        <v>1078.809</v>
      </c>
      <c r="N42" s="156">
        <v>15169.343000000001</v>
      </c>
      <c r="O42" s="156">
        <v>3587.6860000000001</v>
      </c>
      <c r="P42" s="156">
        <v>32395.744999999999</v>
      </c>
      <c r="Q42" s="159">
        <f t="shared" si="11"/>
        <v>125053.51</v>
      </c>
      <c r="R42" s="14"/>
    </row>
    <row r="43" spans="1:19" s="13" customFormat="1" ht="17.25" customHeight="1" x14ac:dyDescent="0.2">
      <c r="A43" s="199" t="s">
        <v>21</v>
      </c>
      <c r="B43" s="156">
        <v>0</v>
      </c>
      <c r="C43" s="156">
        <v>10364</v>
      </c>
      <c r="D43" s="156">
        <v>0</v>
      </c>
      <c r="E43" s="176">
        <v>211.41499999999999</v>
      </c>
      <c r="F43" s="195">
        <v>-128.24600000000001</v>
      </c>
      <c r="G43" s="156">
        <v>3.2930000000000001</v>
      </c>
      <c r="H43" s="156">
        <v>8136.1009999999997</v>
      </c>
      <c r="I43" s="156">
        <v>184.274</v>
      </c>
      <c r="J43" s="156">
        <v>858.30399999999997</v>
      </c>
      <c r="K43" s="157">
        <v>18756.304</v>
      </c>
      <c r="L43" s="158">
        <v>5756.1059999999998</v>
      </c>
      <c r="M43" s="156">
        <v>1940.19</v>
      </c>
      <c r="N43" s="156">
        <v>2072.0230000000001</v>
      </c>
      <c r="O43" s="156">
        <v>224.91</v>
      </c>
      <c r="P43" s="156">
        <v>17517.363000000001</v>
      </c>
      <c r="Q43" s="159">
        <f t="shared" si="11"/>
        <v>65896.037000000011</v>
      </c>
      <c r="R43" s="14"/>
    </row>
    <row r="44" spans="1:19" s="13" customFormat="1" ht="17.25" customHeight="1" x14ac:dyDescent="0.2">
      <c r="A44" s="199" t="s">
        <v>22</v>
      </c>
      <c r="B44" s="156">
        <v>0</v>
      </c>
      <c r="C44" s="156">
        <v>132948</v>
      </c>
      <c r="D44" s="156">
        <v>0</v>
      </c>
      <c r="E44" s="176">
        <v>109119.595</v>
      </c>
      <c r="F44" s="156">
        <v>44906.98</v>
      </c>
      <c r="G44" s="156">
        <v>53.164000000000001</v>
      </c>
      <c r="H44" s="156">
        <v>139337.375</v>
      </c>
      <c r="I44" s="156">
        <v>142642.19200000001</v>
      </c>
      <c r="J44" s="156">
        <v>66549.047000000006</v>
      </c>
      <c r="K44" s="157">
        <v>484540.87099999998</v>
      </c>
      <c r="L44" s="158">
        <v>214296.13200000001</v>
      </c>
      <c r="M44" s="156">
        <v>164578.97099999999</v>
      </c>
      <c r="N44" s="156">
        <v>230922.101</v>
      </c>
      <c r="O44" s="156">
        <v>123448.80499999999</v>
      </c>
      <c r="P44" s="156">
        <v>224502.74100000001</v>
      </c>
      <c r="Q44" s="159">
        <f t="shared" si="11"/>
        <v>2077845.9739999997</v>
      </c>
      <c r="R44" s="14"/>
    </row>
    <row r="45" spans="1:19" s="13" customFormat="1" ht="17.25" customHeight="1" x14ac:dyDescent="0.2">
      <c r="A45" s="199" t="s">
        <v>23</v>
      </c>
      <c r="B45" s="156">
        <v>0</v>
      </c>
      <c r="C45" s="156">
        <v>12029</v>
      </c>
      <c r="D45" s="156">
        <v>0</v>
      </c>
      <c r="E45" s="176">
        <v>799.51400000000001</v>
      </c>
      <c r="F45" s="156">
        <v>211.01900000000001</v>
      </c>
      <c r="G45" s="195">
        <v>-12.38</v>
      </c>
      <c r="H45" s="195">
        <v>29190.897000000001</v>
      </c>
      <c r="I45" s="156">
        <v>503.84399999999999</v>
      </c>
      <c r="J45" s="156">
        <v>7341.9120000000003</v>
      </c>
      <c r="K45" s="157">
        <v>30270.371999999999</v>
      </c>
      <c r="L45" s="158">
        <v>28512.98</v>
      </c>
      <c r="M45" s="156">
        <v>1536.847</v>
      </c>
      <c r="N45" s="156">
        <v>4750.0309999999999</v>
      </c>
      <c r="O45" s="156">
        <v>3516.8249999999998</v>
      </c>
      <c r="P45" s="156">
        <v>57138.627</v>
      </c>
      <c r="Q45" s="159">
        <f t="shared" si="11"/>
        <v>175789.48799999998</v>
      </c>
      <c r="R45" s="14"/>
    </row>
    <row r="46" spans="1:19" s="13" customFormat="1" ht="20.25" customHeight="1" x14ac:dyDescent="0.2">
      <c r="A46" s="200" t="s">
        <v>24</v>
      </c>
      <c r="B46" s="162">
        <v>0</v>
      </c>
      <c r="C46" s="162">
        <v>21245</v>
      </c>
      <c r="D46" s="162">
        <v>0</v>
      </c>
      <c r="E46" s="179">
        <v>112.17700000000001</v>
      </c>
      <c r="F46" s="162">
        <v>51.651000000000003</v>
      </c>
      <c r="G46" s="196">
        <v>1.5049999999999999</v>
      </c>
      <c r="H46" s="196">
        <v>11247.075999999999</v>
      </c>
      <c r="I46" s="162">
        <v>352.40100000000001</v>
      </c>
      <c r="J46" s="162">
        <v>26229.444</v>
      </c>
      <c r="K46" s="163">
        <v>16174.284</v>
      </c>
      <c r="L46" s="164">
        <v>2693.2449999999999</v>
      </c>
      <c r="M46" s="162">
        <v>23.443999999999999</v>
      </c>
      <c r="N46" s="162">
        <v>1540.789</v>
      </c>
      <c r="O46" s="162">
        <v>178.94399999999999</v>
      </c>
      <c r="P46" s="162">
        <v>42457.175999999999</v>
      </c>
      <c r="Q46" s="165">
        <f t="shared" si="11"/>
        <v>122307.136</v>
      </c>
      <c r="R46" s="14"/>
    </row>
    <row r="47" spans="1:19" s="15" customFormat="1" ht="17.25" customHeight="1" x14ac:dyDescent="0.2">
      <c r="A47" s="84" t="s">
        <v>25</v>
      </c>
      <c r="B47" s="166">
        <f>SUM(B39:B46)</f>
        <v>49812.099000000002</v>
      </c>
      <c r="C47" s="167">
        <f>SUM(C39:C46)</f>
        <v>253120</v>
      </c>
      <c r="D47" s="167">
        <f>SUM(D39:D46)</f>
        <v>1447</v>
      </c>
      <c r="E47" s="166">
        <f>SUM(E39:E46)</f>
        <v>112052.11099999999</v>
      </c>
      <c r="F47" s="167">
        <f t="shared" ref="F47:Q47" si="12">SUM(F39:F46)</f>
        <v>45786.642</v>
      </c>
      <c r="G47" s="166">
        <f t="shared" si="12"/>
        <v>59.912999999999997</v>
      </c>
      <c r="H47" s="166">
        <f t="shared" si="12"/>
        <v>376321.17700000003</v>
      </c>
      <c r="I47" s="167">
        <f t="shared" si="12"/>
        <v>144477.16800000003</v>
      </c>
      <c r="J47" s="167">
        <f t="shared" si="12"/>
        <v>132746.614</v>
      </c>
      <c r="K47" s="166">
        <f t="shared" si="12"/>
        <v>741899.321</v>
      </c>
      <c r="L47" s="167">
        <f t="shared" si="12"/>
        <v>260454.75400000002</v>
      </c>
      <c r="M47" s="166">
        <f t="shared" si="12"/>
        <v>169118.57399999999</v>
      </c>
      <c r="N47" s="167">
        <f t="shared" si="12"/>
        <v>292528.217</v>
      </c>
      <c r="O47" s="167">
        <f t="shared" si="12"/>
        <v>134361.98199999999</v>
      </c>
      <c r="P47" s="166">
        <f t="shared" si="12"/>
        <v>487574.85800000001</v>
      </c>
      <c r="Q47" s="169">
        <f t="shared" si="12"/>
        <v>3201760.4299999997</v>
      </c>
      <c r="R47" s="14"/>
    </row>
    <row r="48" spans="1:19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L48" s="197"/>
      <c r="M48" s="197"/>
      <c r="N48" s="197"/>
      <c r="O48" s="197"/>
      <c r="P48" s="197"/>
      <c r="Q48" s="72"/>
      <c r="R48" s="17"/>
      <c r="S48" s="16"/>
    </row>
    <row r="49" spans="1:19" x14ac:dyDescent="0.2">
      <c r="A49" s="23" t="s">
        <v>82</v>
      </c>
      <c r="B49" s="79"/>
      <c r="C49" s="79"/>
      <c r="D49" s="79"/>
      <c r="E49" s="79"/>
      <c r="F49" s="79"/>
      <c r="G49" s="79"/>
      <c r="H49" s="74"/>
      <c r="I49" s="79"/>
      <c r="J49" s="79"/>
      <c r="K49" s="74"/>
      <c r="L49" s="89"/>
      <c r="M49" s="89"/>
      <c r="N49" s="79"/>
      <c r="O49" s="79"/>
      <c r="P49" s="79"/>
      <c r="Q49" s="79"/>
      <c r="R49" s="9"/>
      <c r="S49" s="16"/>
    </row>
    <row r="50" spans="1:19" x14ac:dyDescent="0.2">
      <c r="I50" s="145"/>
      <c r="J50" s="145"/>
      <c r="K50" s="145"/>
    </row>
  </sheetData>
  <mergeCells count="2">
    <mergeCell ref="A1:Q1"/>
    <mergeCell ref="A2:Q2"/>
  </mergeCells>
  <printOptions horizontalCentered="1"/>
  <pageMargins left="0" right="0" top="0" bottom="0.5" header="0.25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42.28515625" style="72" customWidth="1"/>
    <col min="2" max="2" width="12.28515625" style="76" customWidth="1"/>
    <col min="3" max="4" width="11.28515625" style="76" customWidth="1"/>
    <col min="5" max="5" width="10.7109375" style="76" customWidth="1"/>
    <col min="6" max="6" width="11.85546875" style="76" bestFit="1" customWidth="1"/>
    <col min="7" max="7" width="13.5703125" style="76" customWidth="1"/>
    <col min="8" max="8" width="13.140625" style="76" customWidth="1"/>
    <col min="9" max="10" width="10.28515625" style="76" customWidth="1"/>
    <col min="11" max="11" width="12" style="225" customWidth="1"/>
    <col min="12" max="12" width="13" style="76" bestFit="1" customWidth="1"/>
    <col min="13" max="13" width="10.28515625" style="72" customWidth="1"/>
    <col min="14" max="14" width="10.28515625" style="76" customWidth="1"/>
    <col min="15" max="15" width="15.42578125" style="78" customWidth="1"/>
    <col min="16" max="16" width="8.7109375" style="1" bestFit="1" customWidth="1"/>
    <col min="17" max="16384" width="9.140625" style="1"/>
  </cols>
  <sheetData>
    <row r="1" spans="1:16" s="41" customFormat="1" ht="20.100000000000001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6" s="41" customFormat="1" ht="20.100000000000001" customHeight="1" x14ac:dyDescent="0.25">
      <c r="A2" s="251" t="s">
        <v>29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6" ht="16.5" customHeight="1" x14ac:dyDescent="0.2">
      <c r="A3" s="79"/>
      <c r="B3" s="145"/>
      <c r="C3" s="145"/>
      <c r="D3" s="145"/>
      <c r="E3" s="145"/>
      <c r="F3" s="145"/>
      <c r="G3" s="79"/>
      <c r="H3" s="145"/>
      <c r="I3" s="145"/>
      <c r="J3" s="145"/>
      <c r="K3" s="145"/>
      <c r="L3" s="145"/>
      <c r="M3" s="145"/>
      <c r="N3" s="145"/>
      <c r="O3" s="93" t="s">
        <v>31</v>
      </c>
    </row>
    <row r="4" spans="1:16" s="2" customFormat="1" ht="22.5" customHeight="1" x14ac:dyDescent="0.2">
      <c r="A4" s="149"/>
      <c r="B4" s="149" t="s">
        <v>1</v>
      </c>
      <c r="C4" s="149" t="s">
        <v>2</v>
      </c>
      <c r="D4" s="149" t="s">
        <v>3</v>
      </c>
      <c r="E4" s="149" t="s">
        <v>4</v>
      </c>
      <c r="F4" s="149" t="s">
        <v>5</v>
      </c>
      <c r="G4" s="149" t="s">
        <v>7</v>
      </c>
      <c r="H4" s="149" t="s">
        <v>8</v>
      </c>
      <c r="I4" s="149" t="s">
        <v>9</v>
      </c>
      <c r="J4" s="149" t="s">
        <v>10</v>
      </c>
      <c r="K4" s="149" t="s">
        <v>11</v>
      </c>
      <c r="L4" s="149" t="s">
        <v>12</v>
      </c>
      <c r="M4" s="149" t="s">
        <v>13</v>
      </c>
      <c r="N4" s="149" t="s">
        <v>14</v>
      </c>
      <c r="O4" s="150" t="s">
        <v>15</v>
      </c>
    </row>
    <row r="5" spans="1:16" s="3" customFormat="1" ht="21.75" customHeight="1" x14ac:dyDescent="0.2">
      <c r="A5" s="198" t="s">
        <v>16</v>
      </c>
      <c r="B5" s="205"/>
      <c r="C5" s="205"/>
      <c r="D5" s="205"/>
      <c r="E5" s="205"/>
      <c r="F5" s="205"/>
      <c r="G5" s="205"/>
      <c r="H5" s="205"/>
      <c r="I5" s="205"/>
      <c r="J5" s="205"/>
      <c r="K5" s="206"/>
      <c r="L5" s="207"/>
      <c r="M5" s="205"/>
      <c r="N5" s="205"/>
      <c r="O5" s="208"/>
    </row>
    <row r="6" spans="1:16" s="3" customFormat="1" ht="17.25" customHeight="1" x14ac:dyDescent="0.2">
      <c r="A6" s="199" t="s">
        <v>17</v>
      </c>
      <c r="B6" s="209">
        <v>130377</v>
      </c>
      <c r="C6" s="209">
        <v>28214.696</v>
      </c>
      <c r="D6" s="209">
        <v>351.1</v>
      </c>
      <c r="E6" s="210">
        <v>417.08199999999999</v>
      </c>
      <c r="F6" s="209">
        <v>34</v>
      </c>
      <c r="G6" s="209">
        <v>470.53300000000002</v>
      </c>
      <c r="H6" s="209">
        <v>206361</v>
      </c>
      <c r="I6" s="209">
        <v>96079.865000000005</v>
      </c>
      <c r="J6" s="209">
        <v>127466</v>
      </c>
      <c r="K6" s="211">
        <v>1150.4469999999999</v>
      </c>
      <c r="L6" s="209">
        <v>40602.548000000003</v>
      </c>
      <c r="M6" s="209">
        <v>4152.3999999999996</v>
      </c>
      <c r="N6" s="210">
        <v>307489.16200000001</v>
      </c>
      <c r="O6" s="212">
        <f t="shared" ref="O6:O13" si="0">SUM(B6:N6)</f>
        <v>943165.83299999998</v>
      </c>
      <c r="P6" s="4"/>
    </row>
    <row r="7" spans="1:16" s="3" customFormat="1" ht="21" customHeight="1" x14ac:dyDescent="0.2">
      <c r="A7" s="199" t="s">
        <v>18</v>
      </c>
      <c r="B7" s="213">
        <v>32407</v>
      </c>
      <c r="C7" s="213">
        <v>0</v>
      </c>
      <c r="D7" s="213">
        <v>1040.2</v>
      </c>
      <c r="E7" s="214">
        <v>0</v>
      </c>
      <c r="F7" s="213">
        <v>606</v>
      </c>
      <c r="G7" s="213">
        <v>1576.316</v>
      </c>
      <c r="H7" s="213">
        <v>20540</v>
      </c>
      <c r="I7" s="213">
        <v>33634.357000000004</v>
      </c>
      <c r="J7" s="213">
        <v>33206</v>
      </c>
      <c r="K7" s="215">
        <v>4673.9970000000003</v>
      </c>
      <c r="L7" s="213">
        <v>29573.824000000001</v>
      </c>
      <c r="M7" s="209">
        <v>16315.8</v>
      </c>
      <c r="N7" s="214">
        <v>116532.34299999999</v>
      </c>
      <c r="O7" s="216">
        <f t="shared" si="0"/>
        <v>290105.83699999994</v>
      </c>
    </row>
    <row r="8" spans="1:16" s="3" customFormat="1" ht="21" customHeight="1" x14ac:dyDescent="0.2">
      <c r="A8" s="199" t="s">
        <v>19</v>
      </c>
      <c r="B8" s="213">
        <v>0</v>
      </c>
      <c r="C8" s="213">
        <v>0</v>
      </c>
      <c r="D8" s="213">
        <v>3</v>
      </c>
      <c r="E8" s="214">
        <v>0</v>
      </c>
      <c r="F8" s="213">
        <v>1173</v>
      </c>
      <c r="G8" s="213">
        <v>248.49600000000001</v>
      </c>
      <c r="H8" s="213">
        <v>0</v>
      </c>
      <c r="I8" s="213">
        <v>0</v>
      </c>
      <c r="J8" s="213">
        <v>0</v>
      </c>
      <c r="K8" s="215">
        <v>0</v>
      </c>
      <c r="L8" s="213">
        <v>38.049999999999997</v>
      </c>
      <c r="M8" s="209">
        <v>125.2</v>
      </c>
      <c r="N8" s="214">
        <v>5601.8069999999998</v>
      </c>
      <c r="O8" s="216">
        <f t="shared" si="0"/>
        <v>7189.5529999999999</v>
      </c>
    </row>
    <row r="9" spans="1:16" s="3" customFormat="1" ht="21" customHeight="1" x14ac:dyDescent="0.2">
      <c r="A9" s="199" t="s">
        <v>20</v>
      </c>
      <c r="B9" s="213">
        <v>114240</v>
      </c>
      <c r="C9" s="213">
        <v>0</v>
      </c>
      <c r="D9" s="213">
        <v>1677.2</v>
      </c>
      <c r="E9" s="214">
        <v>0</v>
      </c>
      <c r="F9" s="213">
        <v>249.22200000000001</v>
      </c>
      <c r="G9" s="213">
        <v>629.62099999999998</v>
      </c>
      <c r="H9" s="213">
        <v>25576</v>
      </c>
      <c r="I9" s="213">
        <v>32307.031999999999</v>
      </c>
      <c r="J9" s="213">
        <v>39550</v>
      </c>
      <c r="K9" s="215">
        <v>2151.7260000000001</v>
      </c>
      <c r="L9" s="213">
        <v>83202.732000000004</v>
      </c>
      <c r="M9" s="209">
        <v>4549.6000000000004</v>
      </c>
      <c r="N9" s="214">
        <v>35783.711000000003</v>
      </c>
      <c r="O9" s="216">
        <f t="shared" si="0"/>
        <v>339916.84399999998</v>
      </c>
    </row>
    <row r="10" spans="1:16" s="3" customFormat="1" ht="17.25" customHeight="1" x14ac:dyDescent="0.2">
      <c r="A10" s="199" t="s">
        <v>21</v>
      </c>
      <c r="B10" s="213">
        <v>55683</v>
      </c>
      <c r="C10" s="213">
        <v>0</v>
      </c>
      <c r="D10" s="213">
        <v>1021.2</v>
      </c>
      <c r="E10" s="214">
        <v>4238.2489999999998</v>
      </c>
      <c r="F10" s="213">
        <v>394.68299999999999</v>
      </c>
      <c r="G10" s="213">
        <v>1324.213</v>
      </c>
      <c r="H10" s="213">
        <v>25934</v>
      </c>
      <c r="I10" s="213">
        <v>9300.2510000000002</v>
      </c>
      <c r="J10" s="213">
        <v>19180</v>
      </c>
      <c r="K10" s="215">
        <v>14597.632</v>
      </c>
      <c r="L10" s="213">
        <v>8666.5990000000002</v>
      </c>
      <c r="M10" s="209">
        <v>884.7</v>
      </c>
      <c r="N10" s="214">
        <v>71395.361999999994</v>
      </c>
      <c r="O10" s="216">
        <f t="shared" si="0"/>
        <v>212619.889</v>
      </c>
    </row>
    <row r="11" spans="1:16" s="3" customFormat="1" ht="17.25" customHeight="1" x14ac:dyDescent="0.2">
      <c r="A11" s="199" t="s">
        <v>22</v>
      </c>
      <c r="B11" s="213">
        <v>124690</v>
      </c>
      <c r="C11" s="213">
        <v>0</v>
      </c>
      <c r="D11" s="213">
        <v>152920.4</v>
      </c>
      <c r="E11" s="214">
        <v>98763.095000000001</v>
      </c>
      <c r="F11" s="213">
        <v>41327.252</v>
      </c>
      <c r="G11" s="213">
        <v>144340.378</v>
      </c>
      <c r="H11" s="213">
        <v>149892</v>
      </c>
      <c r="I11" s="213">
        <v>154562.946</v>
      </c>
      <c r="J11" s="213">
        <v>447700</v>
      </c>
      <c r="K11" s="215">
        <v>199329.704</v>
      </c>
      <c r="L11" s="213">
        <v>270662.70400000003</v>
      </c>
      <c r="M11" s="209">
        <v>124281.7</v>
      </c>
      <c r="N11" s="214">
        <v>241773.66</v>
      </c>
      <c r="O11" s="216">
        <f t="shared" si="0"/>
        <v>2150243.8389999997</v>
      </c>
    </row>
    <row r="12" spans="1:16" s="3" customFormat="1" ht="17.25" customHeight="1" x14ac:dyDescent="0.2">
      <c r="A12" s="199" t="s">
        <v>23</v>
      </c>
      <c r="B12" s="213">
        <v>127705</v>
      </c>
      <c r="C12" s="213">
        <v>0</v>
      </c>
      <c r="D12" s="213">
        <v>5112.8999999999996</v>
      </c>
      <c r="E12" s="214">
        <v>2158.913</v>
      </c>
      <c r="F12" s="213">
        <v>898.02</v>
      </c>
      <c r="G12" s="213">
        <v>4148.2359999999999</v>
      </c>
      <c r="H12" s="213">
        <v>105562</v>
      </c>
      <c r="I12" s="213">
        <v>220183.10200000001</v>
      </c>
      <c r="J12" s="213">
        <v>85950</v>
      </c>
      <c r="K12" s="215">
        <v>58875.468999999997</v>
      </c>
      <c r="L12" s="213">
        <v>52253.938000000002</v>
      </c>
      <c r="M12" s="209">
        <v>22607.7</v>
      </c>
      <c r="N12" s="214">
        <v>221117.967</v>
      </c>
      <c r="O12" s="216">
        <f t="shared" si="0"/>
        <v>906573.24499999988</v>
      </c>
      <c r="P12" s="5"/>
    </row>
    <row r="13" spans="1:16" s="3" customFormat="1" ht="20.25" customHeight="1" x14ac:dyDescent="0.2">
      <c r="A13" s="200" t="s">
        <v>24</v>
      </c>
      <c r="B13" s="217">
        <v>55725</v>
      </c>
      <c r="C13" s="217">
        <v>0</v>
      </c>
      <c r="D13" s="217">
        <v>235.1</v>
      </c>
      <c r="E13" s="218">
        <v>368.66199999999998</v>
      </c>
      <c r="F13" s="217">
        <v>274.04599999999999</v>
      </c>
      <c r="G13" s="217">
        <v>1560.587</v>
      </c>
      <c r="H13" s="217">
        <v>19071</v>
      </c>
      <c r="I13" s="217">
        <v>89428.504000000001</v>
      </c>
      <c r="J13" s="217">
        <v>19808</v>
      </c>
      <c r="K13" s="219">
        <v>2811.058</v>
      </c>
      <c r="L13" s="217">
        <v>102017.527</v>
      </c>
      <c r="M13" s="209">
        <v>3879.3</v>
      </c>
      <c r="N13" s="218">
        <v>90343.57</v>
      </c>
      <c r="O13" s="220">
        <f t="shared" si="0"/>
        <v>385522.35399999993</v>
      </c>
      <c r="P13" s="6"/>
    </row>
    <row r="14" spans="1:16" s="7" customFormat="1" ht="17.25" customHeight="1" x14ac:dyDescent="0.2">
      <c r="A14" s="201" t="s">
        <v>25</v>
      </c>
      <c r="B14" s="221">
        <f t="shared" ref="B14:J14" si="1">SUM(B6:B13)</f>
        <v>640827</v>
      </c>
      <c r="C14" s="221">
        <f t="shared" si="1"/>
        <v>28214.696</v>
      </c>
      <c r="D14" s="221">
        <f t="shared" si="1"/>
        <v>162361.1</v>
      </c>
      <c r="E14" s="221">
        <f t="shared" si="1"/>
        <v>105946.001</v>
      </c>
      <c r="F14" s="221">
        <f t="shared" si="1"/>
        <v>44956.222999999998</v>
      </c>
      <c r="G14" s="221">
        <f t="shared" si="1"/>
        <v>154298.38</v>
      </c>
      <c r="H14" s="221">
        <f t="shared" si="1"/>
        <v>552936</v>
      </c>
      <c r="I14" s="221">
        <f t="shared" si="1"/>
        <v>635496.05700000003</v>
      </c>
      <c r="J14" s="221">
        <f t="shared" si="1"/>
        <v>772860</v>
      </c>
      <c r="K14" s="222">
        <v>283590.033</v>
      </c>
      <c r="L14" s="221">
        <v>587017.92200000002</v>
      </c>
      <c r="M14" s="223">
        <f>SUM(M6:M13)</f>
        <v>176796.4</v>
      </c>
      <c r="N14" s="223">
        <f>SUM(N6:N13)</f>
        <v>1090037.5820000002</v>
      </c>
      <c r="O14" s="224">
        <f>SUM(O6:O13)</f>
        <v>5235337.3940000003</v>
      </c>
    </row>
    <row r="15" spans="1:16" s="3" customFormat="1" ht="17.25" customHeight="1" x14ac:dyDescent="0.2">
      <c r="A15" s="198"/>
      <c r="B15" s="209"/>
      <c r="C15" s="209"/>
      <c r="D15" s="209"/>
      <c r="E15" s="210"/>
      <c r="F15" s="209"/>
      <c r="G15" s="209"/>
      <c r="H15" s="209"/>
      <c r="I15" s="209"/>
      <c r="J15" s="209"/>
      <c r="K15" s="211"/>
      <c r="L15" s="209"/>
      <c r="M15" s="209"/>
      <c r="N15" s="210"/>
      <c r="O15" s="212"/>
    </row>
    <row r="16" spans="1:16" s="3" customFormat="1" ht="21" customHeight="1" x14ac:dyDescent="0.2">
      <c r="A16" s="202" t="s">
        <v>26</v>
      </c>
      <c r="B16" s="209"/>
      <c r="C16" s="209"/>
      <c r="D16" s="209"/>
      <c r="E16" s="210"/>
      <c r="F16" s="209"/>
      <c r="G16" s="209"/>
      <c r="H16" s="209"/>
      <c r="I16" s="209"/>
      <c r="J16" s="209"/>
      <c r="K16" s="211"/>
      <c r="L16" s="209"/>
      <c r="M16" s="209"/>
      <c r="N16" s="210"/>
      <c r="O16" s="212"/>
    </row>
    <row r="17" spans="1:16" s="3" customFormat="1" ht="17.25" customHeight="1" x14ac:dyDescent="0.2">
      <c r="A17" s="199" t="s">
        <v>17</v>
      </c>
      <c r="B17" s="213">
        <v>70312</v>
      </c>
      <c r="C17" s="213">
        <v>2129.3159999999998</v>
      </c>
      <c r="D17" s="213">
        <v>221.1</v>
      </c>
      <c r="E17" s="214">
        <v>0</v>
      </c>
      <c r="F17" s="213">
        <v>27.911999999999999</v>
      </c>
      <c r="G17" s="213">
        <v>375.03100000000001</v>
      </c>
      <c r="H17" s="213">
        <v>22025</v>
      </c>
      <c r="I17" s="213">
        <v>59018.63</v>
      </c>
      <c r="J17" s="213">
        <v>7690</v>
      </c>
      <c r="K17" s="215">
        <v>0</v>
      </c>
      <c r="L17" s="213">
        <v>20245.162</v>
      </c>
      <c r="M17" s="213">
        <v>1686.2</v>
      </c>
      <c r="N17" s="214">
        <v>219191.56</v>
      </c>
      <c r="O17" s="212">
        <f t="shared" ref="O17:O24" si="2">SUM(B17:N17)</f>
        <v>402921.91100000002</v>
      </c>
    </row>
    <row r="18" spans="1:16" s="3" customFormat="1" ht="17.25" customHeight="1" x14ac:dyDescent="0.2">
      <c r="A18" s="199" t="s">
        <v>18</v>
      </c>
      <c r="B18" s="213">
        <v>27423</v>
      </c>
      <c r="C18" s="213">
        <v>0</v>
      </c>
      <c r="D18" s="213">
        <v>844.6</v>
      </c>
      <c r="E18" s="214">
        <v>0</v>
      </c>
      <c r="F18" s="213">
        <v>613.21199999999999</v>
      </c>
      <c r="G18" s="213">
        <v>1519.0150000000001</v>
      </c>
      <c r="H18" s="213">
        <v>14280</v>
      </c>
      <c r="I18" s="213">
        <v>26306.763999999999</v>
      </c>
      <c r="J18" s="213">
        <v>23250</v>
      </c>
      <c r="K18" s="215">
        <v>531.97900000000004</v>
      </c>
      <c r="L18" s="213">
        <v>28920.989000000001</v>
      </c>
      <c r="M18" s="213">
        <v>13248.1</v>
      </c>
      <c r="N18" s="214">
        <v>105610.04399999999</v>
      </c>
      <c r="O18" s="212">
        <f t="shared" si="2"/>
        <v>242547.70300000001</v>
      </c>
    </row>
    <row r="19" spans="1:16" s="3" customFormat="1" ht="17.25" customHeight="1" x14ac:dyDescent="0.2">
      <c r="A19" s="199" t="s">
        <v>19</v>
      </c>
      <c r="B19" s="213">
        <v>0</v>
      </c>
      <c r="C19" s="213">
        <v>0</v>
      </c>
      <c r="D19" s="213">
        <v>0</v>
      </c>
      <c r="E19" s="214">
        <v>0</v>
      </c>
      <c r="F19" s="213">
        <v>1166.53</v>
      </c>
      <c r="G19" s="213">
        <v>240.19300000000001</v>
      </c>
      <c r="H19" s="213">
        <v>0</v>
      </c>
      <c r="I19" s="213">
        <v>0</v>
      </c>
      <c r="J19" s="213">
        <v>0</v>
      </c>
      <c r="K19" s="215">
        <v>0</v>
      </c>
      <c r="L19" s="213">
        <v>0</v>
      </c>
      <c r="M19" s="213">
        <v>56.46</v>
      </c>
      <c r="N19" s="214">
        <v>4391.665</v>
      </c>
      <c r="O19" s="212">
        <f t="shared" si="2"/>
        <v>5854.848</v>
      </c>
    </row>
    <row r="20" spans="1:16" s="3" customFormat="1" ht="17.25" customHeight="1" x14ac:dyDescent="0.2">
      <c r="A20" s="199" t="s">
        <v>20</v>
      </c>
      <c r="B20" s="213">
        <v>99305</v>
      </c>
      <c r="C20" s="213">
        <v>0</v>
      </c>
      <c r="D20" s="213">
        <v>76.5</v>
      </c>
      <c r="E20" s="214">
        <v>0</v>
      </c>
      <c r="F20" s="213">
        <v>0</v>
      </c>
      <c r="G20" s="213">
        <v>29.535</v>
      </c>
      <c r="H20" s="213">
        <v>6839</v>
      </c>
      <c r="I20" s="213">
        <v>13301.276</v>
      </c>
      <c r="J20" s="213">
        <v>13203</v>
      </c>
      <c r="K20" s="215">
        <v>0</v>
      </c>
      <c r="L20" s="213">
        <v>65770.267000000007</v>
      </c>
      <c r="M20" s="213">
        <v>977.98</v>
      </c>
      <c r="N20" s="214">
        <v>5450.7489999999998</v>
      </c>
      <c r="O20" s="212">
        <f t="shared" si="2"/>
        <v>204953.307</v>
      </c>
    </row>
    <row r="21" spans="1:16" s="3" customFormat="1" ht="17.25" customHeight="1" x14ac:dyDescent="0.2">
      <c r="A21" s="199" t="s">
        <v>21</v>
      </c>
      <c r="B21" s="213">
        <v>52586</v>
      </c>
      <c r="C21" s="213">
        <v>0</v>
      </c>
      <c r="D21" s="213">
        <v>304.60000000000002</v>
      </c>
      <c r="E21" s="214">
        <v>2436.248</v>
      </c>
      <c r="F21" s="213">
        <v>847.88499999999999</v>
      </c>
      <c r="G21" s="213">
        <v>1167.2539999999999</v>
      </c>
      <c r="H21" s="213">
        <v>19652</v>
      </c>
      <c r="I21" s="213">
        <v>6843.8280000000004</v>
      </c>
      <c r="J21" s="213">
        <v>8834</v>
      </c>
      <c r="K21" s="215">
        <v>9023.8950000000004</v>
      </c>
      <c r="L21" s="213">
        <v>7356.8729999999996</v>
      </c>
      <c r="M21" s="213">
        <v>764.9</v>
      </c>
      <c r="N21" s="214">
        <v>67707.032999999996</v>
      </c>
      <c r="O21" s="212">
        <f t="shared" si="2"/>
        <v>177524.51599999997</v>
      </c>
    </row>
    <row r="22" spans="1:16" s="3" customFormat="1" ht="17.25" customHeight="1" x14ac:dyDescent="0.2">
      <c r="A22" s="199" t="s">
        <v>22</v>
      </c>
      <c r="B22" s="213">
        <v>13767</v>
      </c>
      <c r="C22" s="213">
        <v>0</v>
      </c>
      <c r="D22" s="213">
        <v>7282.4</v>
      </c>
      <c r="E22" s="214">
        <v>8657.2080000000005</v>
      </c>
      <c r="F22" s="213">
        <v>2008.433</v>
      </c>
      <c r="G22" s="213">
        <v>6839.0959999999995</v>
      </c>
      <c r="H22" s="213">
        <v>7970</v>
      </c>
      <c r="I22" s="213">
        <v>10187.321</v>
      </c>
      <c r="J22" s="213">
        <v>13469</v>
      </c>
      <c r="K22" s="215">
        <v>2693.6570000000002</v>
      </c>
      <c r="L22" s="213">
        <v>17490.942999999999</v>
      </c>
      <c r="M22" s="213">
        <v>9304.4699999999993</v>
      </c>
      <c r="N22" s="214">
        <v>18811.624</v>
      </c>
      <c r="O22" s="212">
        <f t="shared" si="2"/>
        <v>118481.152</v>
      </c>
    </row>
    <row r="23" spans="1:16" s="3" customFormat="1" ht="17.25" customHeight="1" x14ac:dyDescent="0.2">
      <c r="A23" s="199" t="s">
        <v>23</v>
      </c>
      <c r="B23" s="213">
        <v>117052</v>
      </c>
      <c r="C23" s="213">
        <v>0</v>
      </c>
      <c r="D23" s="213">
        <v>3291.3</v>
      </c>
      <c r="E23" s="214">
        <v>1525.8430000000001</v>
      </c>
      <c r="F23" s="213">
        <v>615.995</v>
      </c>
      <c r="G23" s="213">
        <v>3641.7579999999998</v>
      </c>
      <c r="H23" s="213">
        <v>72013</v>
      </c>
      <c r="I23" s="213">
        <v>181536.12899999999</v>
      </c>
      <c r="J23" s="213">
        <v>57839</v>
      </c>
      <c r="K23" s="215">
        <v>30928.796999999999</v>
      </c>
      <c r="L23" s="213">
        <v>47819.262000000002</v>
      </c>
      <c r="M23" s="213">
        <v>20174.7</v>
      </c>
      <c r="N23" s="214">
        <v>172636.514</v>
      </c>
      <c r="O23" s="216">
        <f t="shared" si="2"/>
        <v>709074.29799999995</v>
      </c>
      <c r="P23" s="5"/>
    </row>
    <row r="24" spans="1:16" s="3" customFormat="1" ht="20.25" customHeight="1" x14ac:dyDescent="0.2">
      <c r="A24" s="200" t="s">
        <v>24</v>
      </c>
      <c r="B24" s="217">
        <v>37084</v>
      </c>
      <c r="C24" s="217">
        <v>0</v>
      </c>
      <c r="D24" s="217">
        <v>208.4</v>
      </c>
      <c r="E24" s="218">
        <v>246.11500000000001</v>
      </c>
      <c r="F24" s="217">
        <v>189.96</v>
      </c>
      <c r="G24" s="217">
        <v>1208.1849999999999</v>
      </c>
      <c r="H24" s="217">
        <v>5730</v>
      </c>
      <c r="I24" s="217">
        <v>33545.781999999999</v>
      </c>
      <c r="J24" s="217">
        <v>5587</v>
      </c>
      <c r="K24" s="219">
        <v>117.813</v>
      </c>
      <c r="L24" s="217">
        <v>102472.565</v>
      </c>
      <c r="M24" s="213">
        <v>3689.9</v>
      </c>
      <c r="N24" s="218">
        <v>39290.572</v>
      </c>
      <c r="O24" s="220">
        <f t="shared" si="2"/>
        <v>229370.29200000002</v>
      </c>
      <c r="P24" s="6"/>
    </row>
    <row r="25" spans="1:16" s="7" customFormat="1" ht="17.25" customHeight="1" x14ac:dyDescent="0.2">
      <c r="A25" s="201" t="s">
        <v>25</v>
      </c>
      <c r="B25" s="221">
        <f>SUM(B17:B24)</f>
        <v>417529</v>
      </c>
      <c r="C25" s="221">
        <f>SUM(C17:C24)</f>
        <v>2129.3159999999998</v>
      </c>
      <c r="D25" s="221">
        <f>SUM(D17:D24)</f>
        <v>12228.9</v>
      </c>
      <c r="E25" s="223">
        <f>SUM(E17:E24)</f>
        <v>12865.414000000001</v>
      </c>
      <c r="F25" s="221">
        <v>5469.9269999999997</v>
      </c>
      <c r="G25" s="221">
        <f>SUM(G17:G24)</f>
        <v>15020.066999999999</v>
      </c>
      <c r="H25" s="221">
        <f>SUM(H17:H24)</f>
        <v>148509</v>
      </c>
      <c r="I25" s="221">
        <f>SUM(I17:I24)</f>
        <v>330739.73</v>
      </c>
      <c r="J25" s="221">
        <f>SUM(J17:J24)</f>
        <v>129872</v>
      </c>
      <c r="K25" s="222">
        <v>43296.141000000003</v>
      </c>
      <c r="L25" s="221">
        <v>290076.06099999999</v>
      </c>
      <c r="M25" s="223">
        <f>SUM(M17:M24)</f>
        <v>49902.71</v>
      </c>
      <c r="N25" s="223">
        <f>SUM(N17:N24)</f>
        <v>633089.76100000006</v>
      </c>
      <c r="O25" s="224">
        <f>SUM(O17:O24)</f>
        <v>2090728.0269999998</v>
      </c>
    </row>
    <row r="26" spans="1:16" s="3" customFormat="1" ht="17.25" customHeight="1" x14ac:dyDescent="0.2">
      <c r="A26" s="198"/>
      <c r="B26" s="209"/>
      <c r="C26" s="209"/>
      <c r="D26" s="209"/>
      <c r="E26" s="210"/>
      <c r="F26" s="209">
        <v>0</v>
      </c>
      <c r="G26" s="209"/>
      <c r="H26" s="209"/>
      <c r="I26" s="209"/>
      <c r="J26" s="209"/>
      <c r="K26" s="211">
        <v>0</v>
      </c>
      <c r="L26" s="209"/>
      <c r="M26" s="209"/>
      <c r="N26" s="210"/>
      <c r="O26" s="212"/>
    </row>
    <row r="27" spans="1:16" s="3" customFormat="1" ht="30" customHeight="1" x14ac:dyDescent="0.2">
      <c r="A27" s="202" t="s">
        <v>27</v>
      </c>
      <c r="B27" s="209"/>
      <c r="C27" s="209"/>
      <c r="D27" s="209"/>
      <c r="E27" s="210"/>
      <c r="F27" s="209">
        <v>0</v>
      </c>
      <c r="G27" s="209"/>
      <c r="H27" s="209"/>
      <c r="I27" s="209"/>
      <c r="J27" s="209"/>
      <c r="K27" s="211">
        <v>0</v>
      </c>
      <c r="L27" s="209"/>
      <c r="M27" s="209"/>
      <c r="N27" s="210"/>
      <c r="O27" s="212"/>
    </row>
    <row r="28" spans="1:16" s="3" customFormat="1" ht="17.25" customHeight="1" x14ac:dyDescent="0.2">
      <c r="A28" s="199" t="s">
        <v>17</v>
      </c>
      <c r="B28" s="213">
        <v>60065</v>
      </c>
      <c r="C28" s="213">
        <v>26085.38</v>
      </c>
      <c r="D28" s="213">
        <f t="shared" ref="D28:D35" si="3">D6-D17</f>
        <v>130.00000000000003</v>
      </c>
      <c r="E28" s="214">
        <v>417.08199999999999</v>
      </c>
      <c r="F28" s="213">
        <v>5.9409999999999998</v>
      </c>
      <c r="G28" s="213">
        <f t="shared" ref="G28:G35" si="4">G6-G17</f>
        <v>95.50200000000001</v>
      </c>
      <c r="H28" s="213">
        <v>184336</v>
      </c>
      <c r="I28" s="213">
        <f t="shared" ref="I28:I35" si="5">I6-I17</f>
        <v>37061.235000000008</v>
      </c>
      <c r="J28" s="213">
        <v>119776</v>
      </c>
      <c r="K28" s="215">
        <v>1150.4469999999999</v>
      </c>
      <c r="L28" s="213">
        <v>20357.385999999999</v>
      </c>
      <c r="M28" s="213">
        <v>2466.3000000000002</v>
      </c>
      <c r="N28" s="214">
        <f t="shared" ref="N28:N35" si="6">N6-N17</f>
        <v>88297.602000000014</v>
      </c>
      <c r="O28" s="212">
        <f t="shared" ref="O28:O35" si="7">SUM(B28:N28)</f>
        <v>540243.875</v>
      </c>
    </row>
    <row r="29" spans="1:16" s="3" customFormat="1" ht="17.25" customHeight="1" x14ac:dyDescent="0.2">
      <c r="A29" s="199" t="s">
        <v>18</v>
      </c>
      <c r="B29" s="213">
        <v>4984</v>
      </c>
      <c r="C29" s="213">
        <v>0</v>
      </c>
      <c r="D29" s="213">
        <f t="shared" si="3"/>
        <v>195.60000000000002</v>
      </c>
      <c r="E29" s="214">
        <v>0</v>
      </c>
      <c r="F29" s="213">
        <v>-6.7450000000000001</v>
      </c>
      <c r="G29" s="213">
        <f t="shared" si="4"/>
        <v>57.300999999999931</v>
      </c>
      <c r="H29" s="213">
        <v>6260</v>
      </c>
      <c r="I29" s="213">
        <f t="shared" si="5"/>
        <v>7327.5930000000044</v>
      </c>
      <c r="J29" s="213">
        <v>9956</v>
      </c>
      <c r="K29" s="215">
        <v>4142.018</v>
      </c>
      <c r="L29" s="213">
        <v>652.83500000000004</v>
      </c>
      <c r="M29" s="213">
        <v>3067.8</v>
      </c>
      <c r="N29" s="214">
        <f t="shared" si="6"/>
        <v>10922.298999999999</v>
      </c>
      <c r="O29" s="212">
        <f t="shared" si="7"/>
        <v>47558.701000000008</v>
      </c>
    </row>
    <row r="30" spans="1:16" s="3" customFormat="1" ht="17.25" customHeight="1" x14ac:dyDescent="0.2">
      <c r="A30" s="199" t="s">
        <v>19</v>
      </c>
      <c r="B30" s="213">
        <v>0</v>
      </c>
      <c r="C30" s="213">
        <v>0</v>
      </c>
      <c r="D30" s="213">
        <f t="shared" si="3"/>
        <v>3</v>
      </c>
      <c r="E30" s="214">
        <v>0</v>
      </c>
      <c r="F30" s="213">
        <v>6.1260000000000003</v>
      </c>
      <c r="G30" s="213">
        <f t="shared" si="4"/>
        <v>8.3029999999999973</v>
      </c>
      <c r="H30" s="213">
        <v>0</v>
      </c>
      <c r="I30" s="213">
        <f t="shared" si="5"/>
        <v>0</v>
      </c>
      <c r="J30" s="213">
        <v>0</v>
      </c>
      <c r="K30" s="215">
        <v>0</v>
      </c>
      <c r="L30" s="213">
        <v>38.049999999999997</v>
      </c>
      <c r="M30" s="213">
        <v>68.7</v>
      </c>
      <c r="N30" s="214">
        <f t="shared" si="6"/>
        <v>1210.1419999999998</v>
      </c>
      <c r="O30" s="212">
        <f t="shared" si="7"/>
        <v>1334.3209999999999</v>
      </c>
    </row>
    <row r="31" spans="1:16" s="3" customFormat="1" ht="17.25" customHeight="1" x14ac:dyDescent="0.2">
      <c r="A31" s="199" t="s">
        <v>20</v>
      </c>
      <c r="B31" s="213">
        <v>14935</v>
      </c>
      <c r="C31" s="213">
        <v>0</v>
      </c>
      <c r="D31" s="213">
        <f t="shared" si="3"/>
        <v>1600.7</v>
      </c>
      <c r="E31" s="214">
        <v>0</v>
      </c>
      <c r="F31" s="213">
        <v>249.22200000000001</v>
      </c>
      <c r="G31" s="213">
        <f t="shared" si="4"/>
        <v>600.08600000000001</v>
      </c>
      <c r="H31" s="213">
        <v>18737</v>
      </c>
      <c r="I31" s="213">
        <f t="shared" si="5"/>
        <v>19005.756000000001</v>
      </c>
      <c r="J31" s="213">
        <v>26347</v>
      </c>
      <c r="K31" s="215">
        <v>2151.7260000000001</v>
      </c>
      <c r="L31" s="213">
        <v>17432.465</v>
      </c>
      <c r="M31" s="213">
        <v>3571.6</v>
      </c>
      <c r="N31" s="214">
        <f t="shared" si="6"/>
        <v>30332.962000000003</v>
      </c>
      <c r="O31" s="212">
        <f t="shared" si="7"/>
        <v>134963.51699999999</v>
      </c>
    </row>
    <row r="32" spans="1:16" s="3" customFormat="1" ht="17.25" customHeight="1" x14ac:dyDescent="0.2">
      <c r="A32" s="199" t="s">
        <v>21</v>
      </c>
      <c r="B32" s="213">
        <v>3097</v>
      </c>
      <c r="C32" s="213">
        <v>0</v>
      </c>
      <c r="D32" s="213">
        <f t="shared" si="3"/>
        <v>716.6</v>
      </c>
      <c r="E32" s="214">
        <v>1802.001</v>
      </c>
      <c r="F32" s="213">
        <v>-453.202</v>
      </c>
      <c r="G32" s="213">
        <f t="shared" si="4"/>
        <v>156.95900000000006</v>
      </c>
      <c r="H32" s="213">
        <v>6281</v>
      </c>
      <c r="I32" s="213">
        <f t="shared" si="5"/>
        <v>2456.4229999999998</v>
      </c>
      <c r="J32" s="213">
        <v>10346</v>
      </c>
      <c r="K32" s="215">
        <v>5573.7370000000001</v>
      </c>
      <c r="L32" s="213">
        <v>1309.7260000000001</v>
      </c>
      <c r="M32" s="213">
        <v>119.73099999999999</v>
      </c>
      <c r="N32" s="214">
        <f t="shared" si="6"/>
        <v>3688.3289999999979</v>
      </c>
      <c r="O32" s="212">
        <f t="shared" si="7"/>
        <v>35094.303999999996</v>
      </c>
    </row>
    <row r="33" spans="1:17" s="3" customFormat="1" ht="17.25" customHeight="1" x14ac:dyDescent="0.2">
      <c r="A33" s="199" t="s">
        <v>22</v>
      </c>
      <c r="B33" s="213">
        <v>110923</v>
      </c>
      <c r="C33" s="213">
        <v>0</v>
      </c>
      <c r="D33" s="213">
        <f t="shared" si="3"/>
        <v>145638</v>
      </c>
      <c r="E33" s="214">
        <v>90105.887000000002</v>
      </c>
      <c r="F33" s="213">
        <v>39318.819000000003</v>
      </c>
      <c r="G33" s="213">
        <f t="shared" si="4"/>
        <v>137501.28200000001</v>
      </c>
      <c r="H33" s="213">
        <v>141922</v>
      </c>
      <c r="I33" s="213">
        <f t="shared" si="5"/>
        <v>144375.625</v>
      </c>
      <c r="J33" s="213">
        <v>434231</v>
      </c>
      <c r="K33" s="215">
        <v>196636.04699999999</v>
      </c>
      <c r="L33" s="213">
        <v>253171.761</v>
      </c>
      <c r="M33" s="213">
        <v>114977.2</v>
      </c>
      <c r="N33" s="214">
        <f t="shared" si="6"/>
        <v>222962.03599999999</v>
      </c>
      <c r="O33" s="212">
        <f t="shared" si="7"/>
        <v>2031762.6569999999</v>
      </c>
    </row>
    <row r="34" spans="1:17" s="3" customFormat="1" ht="17.25" customHeight="1" x14ac:dyDescent="0.2">
      <c r="A34" s="199" t="s">
        <v>23</v>
      </c>
      <c r="B34" s="213">
        <v>10653</v>
      </c>
      <c r="C34" s="213">
        <v>0</v>
      </c>
      <c r="D34" s="213">
        <f t="shared" si="3"/>
        <v>1821.5999999999995</v>
      </c>
      <c r="E34" s="214">
        <v>633.07000000000005</v>
      </c>
      <c r="F34" s="213">
        <v>282.02499999999998</v>
      </c>
      <c r="G34" s="213">
        <f t="shared" si="4"/>
        <v>506.47800000000007</v>
      </c>
      <c r="H34" s="213">
        <v>33549</v>
      </c>
      <c r="I34" s="213">
        <f t="shared" si="5"/>
        <v>38646.973000000027</v>
      </c>
      <c r="J34" s="213">
        <v>28112</v>
      </c>
      <c r="K34" s="215">
        <v>27946.671999999999</v>
      </c>
      <c r="L34" s="213">
        <v>4434.6760000000004</v>
      </c>
      <c r="M34" s="213">
        <v>2432.9899999999998</v>
      </c>
      <c r="N34" s="214">
        <f t="shared" si="6"/>
        <v>48481.453000000009</v>
      </c>
      <c r="O34" s="216">
        <f t="shared" si="7"/>
        <v>197499.93700000003</v>
      </c>
      <c r="P34" s="5"/>
    </row>
    <row r="35" spans="1:17" s="3" customFormat="1" ht="20.25" customHeight="1" x14ac:dyDescent="0.2">
      <c r="A35" s="200" t="s">
        <v>24</v>
      </c>
      <c r="B35" s="217">
        <v>18641</v>
      </c>
      <c r="C35" s="217">
        <v>0</v>
      </c>
      <c r="D35" s="213">
        <f t="shared" si="3"/>
        <v>26.699999999999989</v>
      </c>
      <c r="E35" s="218">
        <v>122.547</v>
      </c>
      <c r="F35" s="217">
        <v>84.085999999999999</v>
      </c>
      <c r="G35" s="217">
        <f t="shared" si="4"/>
        <v>352.40200000000004</v>
      </c>
      <c r="H35" s="217">
        <v>13342</v>
      </c>
      <c r="I35" s="213">
        <f t="shared" si="5"/>
        <v>55882.722000000002</v>
      </c>
      <c r="J35" s="217">
        <v>14221</v>
      </c>
      <c r="K35" s="219">
        <v>2693.2449999999999</v>
      </c>
      <c r="L35" s="217">
        <v>-455.03800000000001</v>
      </c>
      <c r="M35" s="213">
        <v>189</v>
      </c>
      <c r="N35" s="214">
        <f t="shared" si="6"/>
        <v>51052.998000000007</v>
      </c>
      <c r="O35" s="220">
        <f t="shared" si="7"/>
        <v>156152.66200000001</v>
      </c>
      <c r="P35" s="6"/>
    </row>
    <row r="36" spans="1:17" s="7" customFormat="1" ht="17.25" customHeight="1" x14ac:dyDescent="0.2">
      <c r="A36" s="203" t="s">
        <v>25</v>
      </c>
      <c r="B36" s="221">
        <f>SUM(B28:B35)</f>
        <v>223298</v>
      </c>
      <c r="C36" s="221">
        <f>SUM(C28:C35)</f>
        <v>26085.38</v>
      </c>
      <c r="D36" s="221">
        <f>SUM(D28:D35)</f>
        <v>150132.20000000001</v>
      </c>
      <c r="E36" s="223">
        <f>SUM(E28:E35)</f>
        <v>93080.587000000014</v>
      </c>
      <c r="F36" s="221">
        <v>39486.271999999997</v>
      </c>
      <c r="G36" s="221">
        <f>SUM(G28:G35)</f>
        <v>139278.31300000002</v>
      </c>
      <c r="H36" s="221">
        <f>SUM(H28:H35)</f>
        <v>404427</v>
      </c>
      <c r="I36" s="221">
        <f>SUM(I28:I35)</f>
        <v>304756.32700000005</v>
      </c>
      <c r="J36" s="221">
        <f>SUM(J28:J35)</f>
        <v>642989</v>
      </c>
      <c r="K36" s="222">
        <v>240293.89199999999</v>
      </c>
      <c r="L36" s="221">
        <f>SUM(L28:L35)</f>
        <v>296941.86099999998</v>
      </c>
      <c r="M36" s="223">
        <f>SUM(M28:M35)</f>
        <v>126893.321</v>
      </c>
      <c r="N36" s="223">
        <f>SUM(N28:N35)</f>
        <v>456947.821</v>
      </c>
      <c r="O36" s="224">
        <f>SUM(O28:O35)</f>
        <v>3144609.9739999999</v>
      </c>
    </row>
    <row r="37" spans="1:17" x14ac:dyDescent="0.2">
      <c r="A37" s="187"/>
      <c r="B37" s="209"/>
      <c r="M37" s="76"/>
      <c r="O37" s="72"/>
      <c r="P37" s="8"/>
      <c r="Q37" s="10"/>
    </row>
    <row r="38" spans="1:17" s="3" customFormat="1" ht="21" customHeight="1" x14ac:dyDescent="0.2">
      <c r="A38" s="204" t="s">
        <v>28</v>
      </c>
      <c r="B38" s="209"/>
      <c r="C38" s="209"/>
      <c r="D38" s="209"/>
      <c r="E38" s="210"/>
      <c r="F38" s="209"/>
      <c r="G38" s="209"/>
      <c r="H38" s="209"/>
      <c r="I38" s="209"/>
      <c r="J38" s="209"/>
      <c r="K38" s="211"/>
      <c r="L38" s="209"/>
      <c r="M38" s="209"/>
      <c r="N38" s="210"/>
      <c r="O38" s="212"/>
    </row>
    <row r="39" spans="1:17" s="3" customFormat="1" ht="17.25" customHeight="1" x14ac:dyDescent="0.2">
      <c r="A39" s="199" t="s">
        <v>17</v>
      </c>
      <c r="B39" s="213">
        <v>54015</v>
      </c>
      <c r="C39" s="213">
        <v>18478.788</v>
      </c>
      <c r="D39" s="213">
        <v>130.1</v>
      </c>
      <c r="E39" s="214">
        <v>417.08199999999999</v>
      </c>
      <c r="F39" s="213">
        <v>21.059000000000001</v>
      </c>
      <c r="G39" s="213">
        <v>97.691999999999993</v>
      </c>
      <c r="H39" s="213">
        <v>181034</v>
      </c>
      <c r="I39" s="213">
        <v>28857.41</v>
      </c>
      <c r="J39" s="213">
        <v>119788</v>
      </c>
      <c r="K39" s="215">
        <v>1373.5530000000001</v>
      </c>
      <c r="L39" s="213">
        <v>20208</v>
      </c>
      <c r="M39" s="213">
        <v>2114.6</v>
      </c>
      <c r="N39" s="214">
        <v>83259.441000000006</v>
      </c>
      <c r="O39" s="216">
        <f t="shared" ref="O39:O46" si="8">SUM(B39:N39)</f>
        <v>509794.72499999998</v>
      </c>
      <c r="P39" s="5"/>
    </row>
    <row r="40" spans="1:17" s="3" customFormat="1" ht="17.25" customHeight="1" x14ac:dyDescent="0.2">
      <c r="A40" s="199" t="s">
        <v>18</v>
      </c>
      <c r="B40" s="213">
        <v>5655</v>
      </c>
      <c r="C40" s="213">
        <v>0</v>
      </c>
      <c r="D40" s="213">
        <v>195.6</v>
      </c>
      <c r="E40" s="214">
        <v>0</v>
      </c>
      <c r="F40" s="213">
        <v>20.431000000000001</v>
      </c>
      <c r="G40" s="213">
        <v>65.876999999999995</v>
      </c>
      <c r="H40" s="213">
        <v>5651</v>
      </c>
      <c r="I40" s="213">
        <v>7264.2110000000002</v>
      </c>
      <c r="J40" s="213">
        <v>8696</v>
      </c>
      <c r="K40" s="215">
        <v>6336.1970000000001</v>
      </c>
      <c r="L40" s="213">
        <v>673</v>
      </c>
      <c r="M40" s="213">
        <v>1881</v>
      </c>
      <c r="N40" s="214">
        <v>10656.985000000001</v>
      </c>
      <c r="O40" s="216">
        <f t="shared" si="8"/>
        <v>47095.300999999999</v>
      </c>
      <c r="P40" s="5"/>
    </row>
    <row r="41" spans="1:17" s="3" customFormat="1" ht="17.25" customHeight="1" x14ac:dyDescent="0.2">
      <c r="A41" s="199" t="s">
        <v>19</v>
      </c>
      <c r="B41" s="213">
        <v>0</v>
      </c>
      <c r="C41" s="213">
        <v>0</v>
      </c>
      <c r="D41" s="213">
        <v>3</v>
      </c>
      <c r="E41" s="214">
        <v>0</v>
      </c>
      <c r="F41" s="213">
        <v>134.726</v>
      </c>
      <c r="G41" s="213">
        <v>13.066000000000001</v>
      </c>
      <c r="H41" s="213">
        <v>0</v>
      </c>
      <c r="I41" s="213">
        <v>0</v>
      </c>
      <c r="J41" s="213">
        <v>0</v>
      </c>
      <c r="K41" s="215">
        <v>0</v>
      </c>
      <c r="L41" s="213">
        <v>49.3</v>
      </c>
      <c r="M41" s="213">
        <v>98.1</v>
      </c>
      <c r="N41" s="214">
        <v>1035</v>
      </c>
      <c r="O41" s="216">
        <f t="shared" si="8"/>
        <v>1333.192</v>
      </c>
      <c r="P41" s="5"/>
    </row>
    <row r="42" spans="1:17" s="3" customFormat="1" ht="17.25" customHeight="1" x14ac:dyDescent="0.2">
      <c r="A42" s="199" t="s">
        <v>20</v>
      </c>
      <c r="B42" s="213">
        <v>14875</v>
      </c>
      <c r="C42" s="213">
        <v>0</v>
      </c>
      <c r="D42" s="213">
        <v>1600.3</v>
      </c>
      <c r="E42" s="214">
        <v>0</v>
      </c>
      <c r="F42" s="213">
        <v>239.26400000000001</v>
      </c>
      <c r="G42" s="213">
        <v>608.29899999999998</v>
      </c>
      <c r="H42" s="213">
        <v>17955</v>
      </c>
      <c r="I42" s="213">
        <v>17605.326000000001</v>
      </c>
      <c r="J42" s="213">
        <v>23838</v>
      </c>
      <c r="K42" s="215">
        <v>1606.2329999999999</v>
      </c>
      <c r="L42" s="213">
        <v>14590</v>
      </c>
      <c r="M42" s="213">
        <v>4272.1000000000004</v>
      </c>
      <c r="N42" s="214">
        <v>29711.834999999999</v>
      </c>
      <c r="O42" s="216">
        <f t="shared" si="8"/>
        <v>126901.35699999999</v>
      </c>
      <c r="P42" s="5"/>
    </row>
    <row r="43" spans="1:17" s="3" customFormat="1" ht="17.25" customHeight="1" x14ac:dyDescent="0.2">
      <c r="A43" s="199" t="s">
        <v>21</v>
      </c>
      <c r="B43" s="213">
        <v>3021</v>
      </c>
      <c r="C43" s="213">
        <v>0</v>
      </c>
      <c r="D43" s="213">
        <v>530.4</v>
      </c>
      <c r="E43" s="214">
        <v>1470.9849999999999</v>
      </c>
      <c r="F43" s="213">
        <v>-75.450999999999993</v>
      </c>
      <c r="G43" s="213">
        <v>146.46100000000001</v>
      </c>
      <c r="H43" s="213">
        <v>6884</v>
      </c>
      <c r="I43" s="213">
        <v>2456.4229999999998</v>
      </c>
      <c r="J43" s="213">
        <v>8929</v>
      </c>
      <c r="K43" s="215">
        <v>5546.2060000000001</v>
      </c>
      <c r="L43" s="213">
        <v>1250</v>
      </c>
      <c r="M43" s="213">
        <v>231.7</v>
      </c>
      <c r="N43" s="214">
        <v>3426.1439999999998</v>
      </c>
      <c r="O43" s="216">
        <f t="shared" si="8"/>
        <v>33816.867999999995</v>
      </c>
      <c r="P43" s="5"/>
    </row>
    <row r="44" spans="1:17" s="3" customFormat="1" ht="17.25" customHeight="1" x14ac:dyDescent="0.2">
      <c r="A44" s="199" t="s">
        <v>22</v>
      </c>
      <c r="B44" s="213">
        <v>101512</v>
      </c>
      <c r="C44" s="213">
        <v>0</v>
      </c>
      <c r="D44" s="213">
        <v>132117.4</v>
      </c>
      <c r="E44" s="214">
        <v>81982.766000000003</v>
      </c>
      <c r="F44" s="213">
        <v>36396.207000000002</v>
      </c>
      <c r="G44" s="213">
        <v>131398.04</v>
      </c>
      <c r="H44" s="213">
        <v>144167</v>
      </c>
      <c r="I44" s="213">
        <v>140996.05300000001</v>
      </c>
      <c r="J44" s="213">
        <v>399098</v>
      </c>
      <c r="K44" s="215">
        <v>176904.878</v>
      </c>
      <c r="L44" s="213">
        <v>242381.3</v>
      </c>
      <c r="M44" s="213">
        <v>110609.3</v>
      </c>
      <c r="N44" s="214">
        <v>210841.144</v>
      </c>
      <c r="O44" s="216">
        <f t="shared" si="8"/>
        <v>1908404.0880000002</v>
      </c>
      <c r="P44" s="5"/>
    </row>
    <row r="45" spans="1:17" s="3" customFormat="1" ht="17.25" customHeight="1" x14ac:dyDescent="0.2">
      <c r="A45" s="199" t="s">
        <v>23</v>
      </c>
      <c r="B45" s="213">
        <v>4217</v>
      </c>
      <c r="C45" s="213">
        <v>0</v>
      </c>
      <c r="D45" s="213">
        <v>1755</v>
      </c>
      <c r="E45" s="214">
        <v>532.79899999999998</v>
      </c>
      <c r="F45" s="213">
        <v>247.74199999999999</v>
      </c>
      <c r="G45" s="213">
        <v>446.54599999999999</v>
      </c>
      <c r="H45" s="213">
        <v>31170</v>
      </c>
      <c r="I45" s="213">
        <v>29809.641</v>
      </c>
      <c r="J45" s="213">
        <v>25519</v>
      </c>
      <c r="K45" s="215">
        <v>23634.848000000002</v>
      </c>
      <c r="L45" s="213">
        <v>4327</v>
      </c>
      <c r="M45" s="213">
        <v>1353.97</v>
      </c>
      <c r="N45" s="214">
        <v>46105.205000000002</v>
      </c>
      <c r="O45" s="216">
        <f t="shared" si="8"/>
        <v>169118.75099999999</v>
      </c>
      <c r="P45" s="5"/>
    </row>
    <row r="46" spans="1:17" s="3" customFormat="1" ht="20.25" customHeight="1" x14ac:dyDescent="0.2">
      <c r="A46" s="200" t="s">
        <v>24</v>
      </c>
      <c r="B46" s="217">
        <v>18248</v>
      </c>
      <c r="C46" s="217">
        <v>0</v>
      </c>
      <c r="D46" s="217">
        <v>27</v>
      </c>
      <c r="E46" s="218">
        <v>45.505000000000003</v>
      </c>
      <c r="F46" s="217">
        <v>60.463999999999999</v>
      </c>
      <c r="G46" s="217">
        <v>328.10500000000002</v>
      </c>
      <c r="H46" s="217">
        <v>13779</v>
      </c>
      <c r="I46" s="217">
        <v>59351.749000000003</v>
      </c>
      <c r="J46" s="217">
        <v>13554</v>
      </c>
      <c r="K46" s="219">
        <v>3019.4389999999999</v>
      </c>
      <c r="L46" s="217">
        <v>-460</v>
      </c>
      <c r="M46" s="217">
        <v>-27.6</v>
      </c>
      <c r="N46" s="218">
        <v>48093.474000000002</v>
      </c>
      <c r="O46" s="220">
        <f t="shared" si="8"/>
        <v>156019.136</v>
      </c>
      <c r="P46" s="6"/>
    </row>
    <row r="47" spans="1:17" s="7" customFormat="1" ht="17.25" customHeight="1" x14ac:dyDescent="0.2">
      <c r="A47" s="84" t="s">
        <v>25</v>
      </c>
      <c r="B47" s="221">
        <f>SUM(B39:B46)</f>
        <v>201543</v>
      </c>
      <c r="C47" s="221">
        <f>SUM(C39:C46)</f>
        <v>18478.788</v>
      </c>
      <c r="D47" s="221">
        <f>SUM(D39:D46)</f>
        <v>136358.79999999999</v>
      </c>
      <c r="E47" s="223">
        <f>SUM(E39:E46)</f>
        <v>84449.137000000002</v>
      </c>
      <c r="F47" s="221">
        <v>37044.442000000003</v>
      </c>
      <c r="G47" s="221">
        <f>SUM(G39:G46)</f>
        <v>133104.08600000001</v>
      </c>
      <c r="H47" s="221">
        <f>SUM(H39:H46)</f>
        <v>400640</v>
      </c>
      <c r="I47" s="221">
        <f>SUM(I39:I46)</f>
        <v>286340.81300000002</v>
      </c>
      <c r="J47" s="221">
        <f>SUM(J39:J46)</f>
        <v>599422</v>
      </c>
      <c r="K47" s="222">
        <v>218421.35399999999</v>
      </c>
      <c r="L47" s="221">
        <f>SUM(L39:L46)</f>
        <v>283018.59999999998</v>
      </c>
      <c r="M47" s="221">
        <f>SUM(M39:M46)</f>
        <v>120533.17</v>
      </c>
      <c r="N47" s="223">
        <f>SUM(N39:N46)</f>
        <v>433129.228</v>
      </c>
      <c r="O47" s="224">
        <f>SUM(O39:O46)</f>
        <v>2952483.4180000005</v>
      </c>
    </row>
    <row r="48" spans="1:17" x14ac:dyDescent="0.2">
      <c r="M48" s="76"/>
      <c r="O48" s="72"/>
      <c r="P48" s="8"/>
      <c r="Q48" s="10"/>
    </row>
    <row r="49" spans="1:17" x14ac:dyDescent="0.2">
      <c r="A49" s="23" t="s">
        <v>82</v>
      </c>
      <c r="B49" s="79"/>
      <c r="C49" s="79"/>
      <c r="D49" s="79"/>
      <c r="E49" s="79"/>
      <c r="F49" s="79"/>
      <c r="G49" s="79"/>
      <c r="H49" s="79"/>
      <c r="I49" s="79"/>
      <c r="J49" s="79"/>
      <c r="K49" s="226"/>
      <c r="L49" s="79"/>
      <c r="M49" s="79"/>
      <c r="N49" s="79"/>
      <c r="O49" s="79"/>
      <c r="P49" s="9"/>
      <c r="Q49" s="10"/>
    </row>
    <row r="50" spans="1:17" x14ac:dyDescent="0.2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</row>
  </sheetData>
  <mergeCells count="2">
    <mergeCell ref="A1:O1"/>
    <mergeCell ref="A2:O2"/>
  </mergeCells>
  <phoneticPr fontId="2" type="noConversion"/>
  <printOptions horizontalCentered="1"/>
  <pageMargins left="0" right="0" top="0" bottom="0.5" header="0.25" footer="0"/>
  <pageSetup scale="6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2.75" x14ac:dyDescent="0.2"/>
  <cols>
    <col min="1" max="1" width="41.28515625" style="72" bestFit="1" customWidth="1"/>
    <col min="2" max="2" width="11.140625" style="76" bestFit="1" customWidth="1"/>
    <col min="3" max="3" width="8.140625" style="76" customWidth="1"/>
    <col min="4" max="4" width="9.140625" style="76" bestFit="1" customWidth="1"/>
    <col min="5" max="6" width="6.85546875" style="76" bestFit="1" customWidth="1"/>
    <col min="7" max="7" width="10.7109375" style="76" customWidth="1"/>
    <col min="8" max="9" width="7.7109375" style="76" bestFit="1" customWidth="1"/>
    <col min="10" max="10" width="10.7109375" style="76" bestFit="1" customWidth="1"/>
    <col min="11" max="11" width="11.7109375" style="76" bestFit="1" customWidth="1"/>
    <col min="12" max="12" width="7.7109375" style="76" bestFit="1" customWidth="1"/>
    <col min="13" max="13" width="9.5703125" style="76" bestFit="1" customWidth="1"/>
    <col min="14" max="14" width="7.7109375" style="76" bestFit="1" customWidth="1"/>
    <col min="15" max="15" width="9.28515625" style="72" customWidth="1"/>
    <col min="16" max="16" width="7.5703125" style="76" customWidth="1"/>
    <col min="17" max="17" width="13.5703125" style="78" bestFit="1" customWidth="1"/>
    <col min="18" max="18" width="8.7109375" style="1" bestFit="1" customWidth="1"/>
    <col min="19" max="19" width="12.28515625" style="18" bestFit="1" customWidth="1"/>
    <col min="20" max="16384" width="9.140625" style="1"/>
  </cols>
  <sheetData>
    <row r="1" spans="1:19" s="41" customFormat="1" ht="16.5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S1" s="243"/>
    </row>
    <row r="2" spans="1:19" s="41" customFormat="1" ht="22.5" customHeight="1" x14ac:dyDescent="0.25">
      <c r="A2" s="251" t="s">
        <v>75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S2" s="243"/>
    </row>
    <row r="3" spans="1:19" ht="16.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93" t="s">
        <v>31</v>
      </c>
    </row>
    <row r="4" spans="1:19" s="2" customFormat="1" ht="30" customHeight="1" x14ac:dyDescent="0.2">
      <c r="A4" s="149"/>
      <c r="B4" s="149" t="s">
        <v>1</v>
      </c>
      <c r="C4" s="149" t="s">
        <v>2</v>
      </c>
      <c r="D4" s="149" t="s">
        <v>3</v>
      </c>
      <c r="E4" s="149" t="s">
        <v>4</v>
      </c>
      <c r="F4" s="149" t="s">
        <v>5</v>
      </c>
      <c r="G4" s="149" t="s">
        <v>76</v>
      </c>
      <c r="H4" s="149" t="s">
        <v>6</v>
      </c>
      <c r="I4" s="149" t="s">
        <v>7</v>
      </c>
      <c r="J4" s="149" t="s">
        <v>8</v>
      </c>
      <c r="K4" s="149" t="s">
        <v>9</v>
      </c>
      <c r="L4" s="149" t="s">
        <v>10</v>
      </c>
      <c r="M4" s="149" t="s">
        <v>11</v>
      </c>
      <c r="N4" s="149" t="s">
        <v>12</v>
      </c>
      <c r="O4" s="149" t="s">
        <v>13</v>
      </c>
      <c r="P4" s="149" t="s">
        <v>14</v>
      </c>
      <c r="Q4" s="150" t="s">
        <v>15</v>
      </c>
      <c r="S4" s="19"/>
    </row>
    <row r="5" spans="1:19" s="3" customFormat="1" ht="21.75" customHeight="1" x14ac:dyDescent="0.2">
      <c r="A5" s="198" t="s">
        <v>16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37"/>
      <c r="Q5" s="208"/>
      <c r="S5" s="20"/>
    </row>
    <row r="6" spans="1:19" s="3" customFormat="1" ht="17.25" customHeight="1" x14ac:dyDescent="0.2">
      <c r="A6" s="199" t="s">
        <v>17</v>
      </c>
      <c r="B6" s="209">
        <v>136648</v>
      </c>
      <c r="C6" s="209">
        <v>13993.209000000001</v>
      </c>
      <c r="D6" s="209">
        <v>349</v>
      </c>
      <c r="E6" s="210">
        <v>530</v>
      </c>
      <c r="F6" s="209">
        <v>96.111000000000004</v>
      </c>
      <c r="G6" s="209">
        <v>32419</v>
      </c>
      <c r="H6" s="209"/>
      <c r="I6" s="209">
        <v>482.88499999999999</v>
      </c>
      <c r="J6" s="209">
        <v>156344.356</v>
      </c>
      <c r="K6" s="209">
        <v>81144</v>
      </c>
      <c r="L6" s="209">
        <v>76618.770999999993</v>
      </c>
      <c r="M6" s="209">
        <v>1597</v>
      </c>
      <c r="N6" s="209">
        <v>30824.022000000001</v>
      </c>
      <c r="O6" s="209">
        <v>2402.7750000000001</v>
      </c>
      <c r="P6" s="238">
        <v>242332.15400000001</v>
      </c>
      <c r="Q6" s="212">
        <f t="shared" ref="Q6:Q14" si="0">SUM(B6:P6)</f>
        <v>775781.28300000005</v>
      </c>
      <c r="R6" s="4"/>
      <c r="S6" s="20"/>
    </row>
    <row r="7" spans="1:19" s="3" customFormat="1" ht="21" customHeight="1" x14ac:dyDescent="0.2">
      <c r="A7" s="199" t="s">
        <v>18</v>
      </c>
      <c r="B7" s="227">
        <v>29911</v>
      </c>
      <c r="C7" s="227">
        <v>0</v>
      </c>
      <c r="D7" s="227">
        <v>813</v>
      </c>
      <c r="E7" s="228">
        <v>0</v>
      </c>
      <c r="F7" s="227">
        <v>479.63299999999998</v>
      </c>
      <c r="G7" s="227">
        <v>5759</v>
      </c>
      <c r="H7" s="227"/>
      <c r="I7" s="227">
        <v>1055.7180000000001</v>
      </c>
      <c r="J7" s="227">
        <v>15436.487999999999</v>
      </c>
      <c r="K7" s="227">
        <v>44689</v>
      </c>
      <c r="L7" s="227">
        <v>26507.138999999999</v>
      </c>
      <c r="M7" s="227">
        <v>10182</v>
      </c>
      <c r="N7" s="227">
        <v>17648.400000000001</v>
      </c>
      <c r="O7" s="227">
        <v>15269.422</v>
      </c>
      <c r="P7" s="239">
        <v>80271.887000000002</v>
      </c>
      <c r="Q7" s="212">
        <f t="shared" si="0"/>
        <v>248022.68699999998</v>
      </c>
      <c r="S7" s="20"/>
    </row>
    <row r="8" spans="1:19" s="3" customFormat="1" ht="21" customHeight="1" x14ac:dyDescent="0.2">
      <c r="A8" s="199" t="s">
        <v>19</v>
      </c>
      <c r="B8" s="227">
        <v>0</v>
      </c>
      <c r="C8" s="227">
        <v>0</v>
      </c>
      <c r="D8" s="227">
        <v>2</v>
      </c>
      <c r="E8" s="228">
        <v>0</v>
      </c>
      <c r="F8" s="227">
        <v>1149.7539999999999</v>
      </c>
      <c r="G8" s="227">
        <v>0</v>
      </c>
      <c r="H8" s="227"/>
      <c r="I8" s="227">
        <v>323.767</v>
      </c>
      <c r="J8" s="227">
        <v>0</v>
      </c>
      <c r="K8" s="227">
        <v>0</v>
      </c>
      <c r="L8" s="227">
        <v>0</v>
      </c>
      <c r="M8" s="227">
        <v>0</v>
      </c>
      <c r="N8" s="227">
        <v>54.4</v>
      </c>
      <c r="O8" s="227">
        <v>205.1</v>
      </c>
      <c r="P8" s="239">
        <v>4233.3710000000001</v>
      </c>
      <c r="Q8" s="212">
        <f t="shared" si="0"/>
        <v>5968.3919999999998</v>
      </c>
      <c r="S8" s="20"/>
    </row>
    <row r="9" spans="1:19" s="3" customFormat="1" ht="21" customHeight="1" x14ac:dyDescent="0.2">
      <c r="A9" s="199" t="s">
        <v>20</v>
      </c>
      <c r="B9" s="227">
        <v>54849</v>
      </c>
      <c r="C9" s="227">
        <v>0</v>
      </c>
      <c r="D9" s="227">
        <v>1573</v>
      </c>
      <c r="E9" s="228">
        <v>0</v>
      </c>
      <c r="F9" s="227">
        <v>224.327</v>
      </c>
      <c r="G9" s="227">
        <v>8631</v>
      </c>
      <c r="H9" s="227"/>
      <c r="I9" s="227">
        <v>650.22</v>
      </c>
      <c r="J9" s="227">
        <v>17069.507000000001</v>
      </c>
      <c r="K9" s="227">
        <v>30678</v>
      </c>
      <c r="L9" s="227">
        <v>25832.617999999999</v>
      </c>
      <c r="M9" s="227">
        <v>1061</v>
      </c>
      <c r="N9" s="227">
        <v>48154.411999999997</v>
      </c>
      <c r="O9" s="227">
        <v>4477.17</v>
      </c>
      <c r="P9" s="239">
        <v>34167.107000000004</v>
      </c>
      <c r="Q9" s="212">
        <f t="shared" si="0"/>
        <v>227367.36099999998</v>
      </c>
      <c r="S9" s="20"/>
    </row>
    <row r="10" spans="1:19" s="3" customFormat="1" ht="17.25" customHeight="1" x14ac:dyDescent="0.2">
      <c r="A10" s="199" t="s">
        <v>21</v>
      </c>
      <c r="B10" s="227">
        <v>143052</v>
      </c>
      <c r="C10" s="227">
        <v>0</v>
      </c>
      <c r="D10" s="227">
        <v>1084</v>
      </c>
      <c r="E10" s="228">
        <v>3171</v>
      </c>
      <c r="F10" s="227">
        <v>1374.4829999999999</v>
      </c>
      <c r="G10" s="227">
        <v>6364</v>
      </c>
      <c r="H10" s="227"/>
      <c r="I10" s="227">
        <v>1191.69</v>
      </c>
      <c r="J10" s="227">
        <v>19941.167000000001</v>
      </c>
      <c r="K10" s="227">
        <v>9581</v>
      </c>
      <c r="L10" s="227">
        <v>14766.976000000001</v>
      </c>
      <c r="M10" s="227">
        <v>11280</v>
      </c>
      <c r="N10" s="227">
        <v>7664.73</v>
      </c>
      <c r="O10" s="227">
        <v>1265.056</v>
      </c>
      <c r="P10" s="239">
        <v>73714.501000000004</v>
      </c>
      <c r="Q10" s="212">
        <f t="shared" si="0"/>
        <v>294450.60300000006</v>
      </c>
      <c r="S10" s="20"/>
    </row>
    <row r="11" spans="1:19" s="3" customFormat="1" ht="17.25" customHeight="1" x14ac:dyDescent="0.2">
      <c r="A11" s="199" t="s">
        <v>22</v>
      </c>
      <c r="B11" s="227">
        <v>130498</v>
      </c>
      <c r="C11" s="227">
        <v>0</v>
      </c>
      <c r="D11" s="227">
        <v>117359</v>
      </c>
      <c r="E11" s="228">
        <v>72266</v>
      </c>
      <c r="F11" s="227">
        <v>34097.016000000003</v>
      </c>
      <c r="G11" s="227">
        <v>6961</v>
      </c>
      <c r="H11" s="227"/>
      <c r="I11" s="227">
        <v>127860.374</v>
      </c>
      <c r="J11" s="227">
        <v>145702.079</v>
      </c>
      <c r="K11" s="227">
        <v>139647</v>
      </c>
      <c r="L11" s="227">
        <v>387841.39299999998</v>
      </c>
      <c r="M11" s="227">
        <v>165092</v>
      </c>
      <c r="N11" s="227">
        <v>232622.179</v>
      </c>
      <c r="O11" s="227">
        <v>111290.534</v>
      </c>
      <c r="P11" s="239">
        <v>223177.413</v>
      </c>
      <c r="Q11" s="212">
        <f t="shared" si="0"/>
        <v>1894413.9879999999</v>
      </c>
      <c r="S11" s="20"/>
    </row>
    <row r="12" spans="1:19" s="3" customFormat="1" ht="17.25" customHeight="1" x14ac:dyDescent="0.2">
      <c r="A12" s="199" t="s">
        <v>23</v>
      </c>
      <c r="B12" s="227">
        <v>162203</v>
      </c>
      <c r="C12" s="227">
        <v>0</v>
      </c>
      <c r="D12" s="227">
        <v>4210</v>
      </c>
      <c r="E12" s="228">
        <v>1398</v>
      </c>
      <c r="F12" s="227">
        <v>1319.4110000000001</v>
      </c>
      <c r="G12" s="227">
        <v>8733</v>
      </c>
      <c r="H12" s="227"/>
      <c r="I12" s="227">
        <v>3929.64</v>
      </c>
      <c r="J12" s="227">
        <v>79779.307000000001</v>
      </c>
      <c r="K12" s="227">
        <v>224324</v>
      </c>
      <c r="L12" s="227">
        <v>68124.531000000003</v>
      </c>
      <c r="M12" s="227">
        <v>52743</v>
      </c>
      <c r="N12" s="227">
        <v>41369.599000000002</v>
      </c>
      <c r="O12" s="227">
        <v>19753.157999999999</v>
      </c>
      <c r="P12" s="239">
        <v>203787.52100000001</v>
      </c>
      <c r="Q12" s="212">
        <f t="shared" si="0"/>
        <v>871674.16700000013</v>
      </c>
      <c r="R12" s="5"/>
      <c r="S12" s="20"/>
    </row>
    <row r="13" spans="1:19" s="3" customFormat="1" ht="20.25" customHeight="1" x14ac:dyDescent="0.2">
      <c r="A13" s="200" t="s">
        <v>24</v>
      </c>
      <c r="B13" s="229">
        <v>177194</v>
      </c>
      <c r="C13" s="229">
        <v>0</v>
      </c>
      <c r="D13" s="229">
        <v>105</v>
      </c>
      <c r="E13" s="230">
        <v>331</v>
      </c>
      <c r="F13" s="229">
        <v>176.571</v>
      </c>
      <c r="G13" s="229">
        <v>5341</v>
      </c>
      <c r="H13" s="229"/>
      <c r="I13" s="229">
        <v>1419.6610000000001</v>
      </c>
      <c r="J13" s="229">
        <v>17283.758999999998</v>
      </c>
      <c r="K13" s="229">
        <v>81278</v>
      </c>
      <c r="L13" s="229">
        <v>18262.221000000001</v>
      </c>
      <c r="M13" s="229">
        <v>3120</v>
      </c>
      <c r="N13" s="229">
        <v>15859.374</v>
      </c>
      <c r="O13" s="229">
        <v>4496.7969999999996</v>
      </c>
      <c r="P13" s="240">
        <v>92923.078999999998</v>
      </c>
      <c r="Q13" s="212">
        <f t="shared" si="0"/>
        <v>417790.46200000006</v>
      </c>
      <c r="R13" s="6"/>
      <c r="S13" s="20"/>
    </row>
    <row r="14" spans="1:19" s="15" customFormat="1" ht="17.25" customHeight="1" x14ac:dyDescent="0.2">
      <c r="A14" s="201" t="s">
        <v>25</v>
      </c>
      <c r="B14" s="221">
        <f>SUM(B6:B13)</f>
        <v>834355</v>
      </c>
      <c r="C14" s="221">
        <v>13993.209000000001</v>
      </c>
      <c r="D14" s="221">
        <f t="shared" ref="D14:M14" si="1">SUM(D6:D13)</f>
        <v>125495</v>
      </c>
      <c r="E14" s="223">
        <f t="shared" si="1"/>
        <v>77696</v>
      </c>
      <c r="F14" s="221">
        <f t="shared" si="1"/>
        <v>38917.306000000004</v>
      </c>
      <c r="G14" s="221">
        <f t="shared" si="1"/>
        <v>74208</v>
      </c>
      <c r="H14" s="221">
        <f t="shared" si="1"/>
        <v>0</v>
      </c>
      <c r="I14" s="221">
        <f t="shared" si="1"/>
        <v>136913.95500000002</v>
      </c>
      <c r="J14" s="221">
        <f t="shared" si="1"/>
        <v>451556.66300000012</v>
      </c>
      <c r="K14" s="221">
        <f t="shared" si="1"/>
        <v>611341</v>
      </c>
      <c r="L14" s="221">
        <f t="shared" si="1"/>
        <v>617953.64899999998</v>
      </c>
      <c r="M14" s="221">
        <f t="shared" si="1"/>
        <v>245075</v>
      </c>
      <c r="N14" s="221">
        <v>394197.11599999998</v>
      </c>
      <c r="O14" s="221">
        <f>SUM(O6:O13)</f>
        <v>159160.01199999999</v>
      </c>
      <c r="P14" s="241">
        <v>954607.03300000005</v>
      </c>
      <c r="Q14" s="231">
        <f t="shared" si="0"/>
        <v>4735468.9430000009</v>
      </c>
      <c r="S14" s="21"/>
    </row>
    <row r="15" spans="1:19" s="3" customFormat="1" ht="17.25" customHeight="1" x14ac:dyDescent="0.2">
      <c r="A15" s="198"/>
      <c r="B15" s="209"/>
      <c r="C15" s="209"/>
      <c r="D15" s="209"/>
      <c r="E15" s="210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38"/>
      <c r="Q15" s="212"/>
      <c r="S15" s="20"/>
    </row>
    <row r="16" spans="1:19" s="3" customFormat="1" ht="21" customHeight="1" x14ac:dyDescent="0.2">
      <c r="A16" s="202" t="s">
        <v>26</v>
      </c>
      <c r="B16" s="209"/>
      <c r="C16" s="209"/>
      <c r="D16" s="209"/>
      <c r="E16" s="210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42"/>
      <c r="Q16" s="212"/>
      <c r="S16" s="20"/>
    </row>
    <row r="17" spans="1:19" s="3" customFormat="1" ht="17.25" customHeight="1" x14ac:dyDescent="0.2">
      <c r="A17" s="199" t="s">
        <v>17</v>
      </c>
      <c r="B17" s="227">
        <v>89289</v>
      </c>
      <c r="C17" s="227">
        <v>600</v>
      </c>
      <c r="D17" s="227">
        <v>218</v>
      </c>
      <c r="E17" s="228">
        <v>0</v>
      </c>
      <c r="F17" s="227">
        <v>52.375</v>
      </c>
      <c r="G17" s="227">
        <v>584</v>
      </c>
      <c r="H17" s="227"/>
      <c r="I17" s="227">
        <v>381.90600000000001</v>
      </c>
      <c r="J17" s="227">
        <v>16660.405999999999</v>
      </c>
      <c r="K17" s="227">
        <v>55547</v>
      </c>
      <c r="L17" s="227">
        <v>9144.4159999999993</v>
      </c>
      <c r="M17" s="227">
        <v>0</v>
      </c>
      <c r="N17" s="227">
        <v>13423.733</v>
      </c>
      <c r="O17" s="227">
        <v>2312.0479999999998</v>
      </c>
      <c r="P17" s="239">
        <v>170557.66800000001</v>
      </c>
      <c r="Q17" s="212">
        <f t="shared" ref="Q17:Q24" si="2">SUM(B17:P17)</f>
        <v>358770.55200000003</v>
      </c>
      <c r="S17" s="20"/>
    </row>
    <row r="18" spans="1:19" s="3" customFormat="1" ht="17.25" customHeight="1" x14ac:dyDescent="0.2">
      <c r="A18" s="199" t="s">
        <v>18</v>
      </c>
      <c r="B18" s="227">
        <v>22925</v>
      </c>
      <c r="C18" s="227">
        <v>0</v>
      </c>
      <c r="D18" s="227">
        <v>921</v>
      </c>
      <c r="E18" s="228">
        <v>0</v>
      </c>
      <c r="F18" s="227">
        <v>418.43900000000002</v>
      </c>
      <c r="G18" s="227">
        <v>5349</v>
      </c>
      <c r="H18" s="227"/>
      <c r="I18" s="227">
        <v>976.976</v>
      </c>
      <c r="J18" s="227">
        <v>12136.456</v>
      </c>
      <c r="K18" s="227">
        <v>39128</v>
      </c>
      <c r="L18" s="227">
        <v>17741.066999999999</v>
      </c>
      <c r="M18" s="227">
        <v>1652</v>
      </c>
      <c r="N18" s="227">
        <v>14905.951999999999</v>
      </c>
      <c r="O18" s="227">
        <v>14331.526</v>
      </c>
      <c r="P18" s="239">
        <v>77731.051000000007</v>
      </c>
      <c r="Q18" s="212">
        <f t="shared" si="2"/>
        <v>208216.467</v>
      </c>
      <c r="S18" s="20"/>
    </row>
    <row r="19" spans="1:19" s="3" customFormat="1" ht="17.25" customHeight="1" x14ac:dyDescent="0.2">
      <c r="A19" s="199" t="s">
        <v>19</v>
      </c>
      <c r="B19" s="227">
        <v>0</v>
      </c>
      <c r="C19" s="227">
        <v>0</v>
      </c>
      <c r="D19" s="227">
        <v>0</v>
      </c>
      <c r="E19" s="228">
        <v>0</v>
      </c>
      <c r="F19" s="227">
        <v>822.12699999999995</v>
      </c>
      <c r="G19" s="227">
        <v>0</v>
      </c>
      <c r="H19" s="227"/>
      <c r="I19" s="227">
        <v>303.55599999999998</v>
      </c>
      <c r="J19" s="227">
        <v>0</v>
      </c>
      <c r="K19" s="227">
        <v>0</v>
      </c>
      <c r="L19" s="227">
        <v>0</v>
      </c>
      <c r="M19" s="227">
        <v>0</v>
      </c>
      <c r="N19" s="232">
        <v>-3.125</v>
      </c>
      <c r="O19" s="227">
        <v>83.227000000000004</v>
      </c>
      <c r="P19" s="239">
        <v>3344.4569999999999</v>
      </c>
      <c r="Q19" s="212">
        <f t="shared" si="2"/>
        <v>4550.2420000000002</v>
      </c>
      <c r="S19" s="20"/>
    </row>
    <row r="20" spans="1:19" s="3" customFormat="1" ht="17.25" customHeight="1" x14ac:dyDescent="0.2">
      <c r="A20" s="199" t="s">
        <v>20</v>
      </c>
      <c r="B20" s="227">
        <v>37675</v>
      </c>
      <c r="C20" s="227">
        <v>0</v>
      </c>
      <c r="D20" s="227">
        <v>109</v>
      </c>
      <c r="E20" s="228">
        <v>0</v>
      </c>
      <c r="F20" s="227">
        <v>0</v>
      </c>
      <c r="G20" s="227">
        <v>6924</v>
      </c>
      <c r="H20" s="227"/>
      <c r="I20" s="227">
        <v>29.602</v>
      </c>
      <c r="J20" s="227">
        <v>5702.2240000000002</v>
      </c>
      <c r="K20" s="227">
        <v>14160</v>
      </c>
      <c r="L20" s="227">
        <v>5648.12</v>
      </c>
      <c r="M20" s="227">
        <v>0</v>
      </c>
      <c r="N20" s="227">
        <v>40755.125</v>
      </c>
      <c r="O20" s="227">
        <v>1141.4870000000001</v>
      </c>
      <c r="P20" s="239">
        <v>3919.5320000000002</v>
      </c>
      <c r="Q20" s="212">
        <f t="shared" si="2"/>
        <v>116064.09</v>
      </c>
      <c r="S20" s="20"/>
    </row>
    <row r="21" spans="1:19" s="3" customFormat="1" ht="17.25" customHeight="1" x14ac:dyDescent="0.2">
      <c r="A21" s="199" t="s">
        <v>21</v>
      </c>
      <c r="B21" s="227">
        <v>125429</v>
      </c>
      <c r="C21" s="227">
        <v>0</v>
      </c>
      <c r="D21" s="227">
        <v>561</v>
      </c>
      <c r="E21" s="228">
        <v>2204</v>
      </c>
      <c r="F21" s="227">
        <v>883.30899999999997</v>
      </c>
      <c r="G21" s="227">
        <v>5511</v>
      </c>
      <c r="H21" s="227"/>
      <c r="I21" s="227">
        <v>1060.973</v>
      </c>
      <c r="J21" s="227">
        <v>14759.397000000001</v>
      </c>
      <c r="K21" s="227">
        <v>9373</v>
      </c>
      <c r="L21" s="227">
        <v>6486.1949999999997</v>
      </c>
      <c r="M21" s="227">
        <v>5761</v>
      </c>
      <c r="N21" s="227">
        <v>6854.4290000000001</v>
      </c>
      <c r="O21" s="227">
        <v>688.70500000000004</v>
      </c>
      <c r="P21" s="239">
        <v>63799.406000000003</v>
      </c>
      <c r="Q21" s="212">
        <f t="shared" si="2"/>
        <v>243371.41399999999</v>
      </c>
      <c r="S21" s="20"/>
    </row>
    <row r="22" spans="1:19" s="3" customFormat="1" ht="17.25" customHeight="1" x14ac:dyDescent="0.2">
      <c r="A22" s="199" t="s">
        <v>22</v>
      </c>
      <c r="B22" s="227">
        <v>6761</v>
      </c>
      <c r="C22" s="227">
        <v>0</v>
      </c>
      <c r="D22" s="227">
        <v>5557</v>
      </c>
      <c r="E22" s="228">
        <v>4875</v>
      </c>
      <c r="F22" s="227">
        <v>2084.7249999999999</v>
      </c>
      <c r="G22" s="227">
        <v>350</v>
      </c>
      <c r="H22" s="227"/>
      <c r="I22" s="227">
        <v>5617.2020000000002</v>
      </c>
      <c r="J22" s="227">
        <v>8364.7379999999994</v>
      </c>
      <c r="K22" s="227">
        <v>9171</v>
      </c>
      <c r="L22" s="227">
        <v>9597.5239999999994</v>
      </c>
      <c r="M22" s="227">
        <v>7919</v>
      </c>
      <c r="N22" s="227">
        <v>22178.553</v>
      </c>
      <c r="O22" s="227">
        <v>7718.598</v>
      </c>
      <c r="P22" s="239">
        <v>17145.766</v>
      </c>
      <c r="Q22" s="212">
        <f t="shared" si="2"/>
        <v>107340.106</v>
      </c>
      <c r="S22" s="20"/>
    </row>
    <row r="23" spans="1:19" s="3" customFormat="1" ht="17.25" customHeight="1" x14ac:dyDescent="0.2">
      <c r="A23" s="199" t="s">
        <v>23</v>
      </c>
      <c r="B23" s="227">
        <v>147161</v>
      </c>
      <c r="C23" s="227">
        <v>0</v>
      </c>
      <c r="D23" s="227">
        <v>2367</v>
      </c>
      <c r="E23" s="228">
        <v>1045</v>
      </c>
      <c r="F23" s="227">
        <v>1123.0940000000001</v>
      </c>
      <c r="G23" s="227">
        <v>7277</v>
      </c>
      <c r="H23" s="227"/>
      <c r="I23" s="227">
        <v>3572.9920000000002</v>
      </c>
      <c r="J23" s="227">
        <v>51976.321000000004</v>
      </c>
      <c r="K23" s="227">
        <v>198801</v>
      </c>
      <c r="L23" s="227">
        <v>42211.345999999998</v>
      </c>
      <c r="M23" s="227">
        <v>33420</v>
      </c>
      <c r="N23" s="227">
        <v>35599.712</v>
      </c>
      <c r="O23" s="227">
        <v>16768.383000000002</v>
      </c>
      <c r="P23" s="239">
        <v>159941.57999999999</v>
      </c>
      <c r="Q23" s="212">
        <f t="shared" si="2"/>
        <v>701264.42800000007</v>
      </c>
      <c r="R23" s="5"/>
      <c r="S23" s="20"/>
    </row>
    <row r="24" spans="1:19" s="3" customFormat="1" ht="20.25" customHeight="1" x14ac:dyDescent="0.2">
      <c r="A24" s="200" t="s">
        <v>24</v>
      </c>
      <c r="B24" s="229">
        <v>152628</v>
      </c>
      <c r="C24" s="229">
        <v>0</v>
      </c>
      <c r="D24" s="229">
        <v>63</v>
      </c>
      <c r="E24" s="230">
        <v>296</v>
      </c>
      <c r="F24" s="229">
        <v>151.542</v>
      </c>
      <c r="G24" s="229">
        <v>2013</v>
      </c>
      <c r="H24" s="229"/>
      <c r="I24" s="229">
        <v>1091.557</v>
      </c>
      <c r="J24" s="229">
        <v>6643.0510000000004</v>
      </c>
      <c r="K24" s="229">
        <v>28944</v>
      </c>
      <c r="L24" s="229">
        <v>5788.6149999999998</v>
      </c>
      <c r="M24" s="229">
        <v>101</v>
      </c>
      <c r="N24" s="229">
        <v>13785.800999999999</v>
      </c>
      <c r="O24" s="229">
        <v>4079.5680000000002</v>
      </c>
      <c r="P24" s="240">
        <v>43807.591</v>
      </c>
      <c r="Q24" s="212">
        <f t="shared" si="2"/>
        <v>259392.72499999998</v>
      </c>
      <c r="R24" s="6"/>
      <c r="S24" s="20"/>
    </row>
    <row r="25" spans="1:19" s="15" customFormat="1" ht="17.25" customHeight="1" x14ac:dyDescent="0.2">
      <c r="A25" s="201" t="s">
        <v>25</v>
      </c>
      <c r="B25" s="221">
        <f>SUM(B17:B24)</f>
        <v>581868</v>
      </c>
      <c r="C25" s="221">
        <v>600</v>
      </c>
      <c r="D25" s="221">
        <f t="shared" ref="D25:M25" si="3">SUM(D17:D24)</f>
        <v>9796</v>
      </c>
      <c r="E25" s="223">
        <f t="shared" si="3"/>
        <v>8420</v>
      </c>
      <c r="F25" s="221">
        <f t="shared" si="3"/>
        <v>5535.6110000000008</v>
      </c>
      <c r="G25" s="221">
        <f t="shared" si="3"/>
        <v>28008</v>
      </c>
      <c r="H25" s="221">
        <f t="shared" si="3"/>
        <v>0</v>
      </c>
      <c r="I25" s="221">
        <f t="shared" si="3"/>
        <v>13034.764000000001</v>
      </c>
      <c r="J25" s="221">
        <f t="shared" si="3"/>
        <v>116242.59300000002</v>
      </c>
      <c r="K25" s="221">
        <f t="shared" si="3"/>
        <v>355124</v>
      </c>
      <c r="L25" s="221">
        <f t="shared" si="3"/>
        <v>96617.282999999996</v>
      </c>
      <c r="M25" s="221">
        <f t="shared" si="3"/>
        <v>48853</v>
      </c>
      <c r="N25" s="221">
        <v>147500.18</v>
      </c>
      <c r="O25" s="221">
        <f>SUM(O17:O24)</f>
        <v>47123.542000000001</v>
      </c>
      <c r="P25" s="241">
        <v>540247.05099999998</v>
      </c>
      <c r="Q25" s="224">
        <f>SUM(Q17:Q24)</f>
        <v>1998970.0240000002</v>
      </c>
      <c r="S25" s="21"/>
    </row>
    <row r="26" spans="1:19" s="3" customFormat="1" ht="17.25" customHeight="1" x14ac:dyDescent="0.2">
      <c r="A26" s="198"/>
      <c r="B26" s="209"/>
      <c r="C26" s="209"/>
      <c r="D26" s="209"/>
      <c r="E26" s="210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38"/>
      <c r="Q26" s="212"/>
      <c r="S26" s="20"/>
    </row>
    <row r="27" spans="1:19" s="3" customFormat="1" ht="30" customHeight="1" x14ac:dyDescent="0.2">
      <c r="A27" s="202" t="s">
        <v>27</v>
      </c>
      <c r="B27" s="209"/>
      <c r="C27" s="209"/>
      <c r="D27" s="209"/>
      <c r="E27" s="210"/>
      <c r="F27" s="209"/>
      <c r="G27" s="209"/>
      <c r="H27" s="209"/>
      <c r="I27" s="209"/>
      <c r="J27" s="209"/>
      <c r="K27" s="209"/>
      <c r="L27" s="209"/>
      <c r="M27" s="209"/>
      <c r="N27" s="209">
        <v>0</v>
      </c>
      <c r="O27" s="209"/>
      <c r="P27" s="242"/>
      <c r="Q27" s="212"/>
      <c r="S27" s="20"/>
    </row>
    <row r="28" spans="1:19" s="3" customFormat="1" ht="17.25" customHeight="1" x14ac:dyDescent="0.2">
      <c r="A28" s="199" t="s">
        <v>17</v>
      </c>
      <c r="B28" s="227">
        <v>47359</v>
      </c>
      <c r="C28" s="227">
        <v>13393.209000000001</v>
      </c>
      <c r="D28" s="227">
        <v>130</v>
      </c>
      <c r="E28" s="228">
        <v>530</v>
      </c>
      <c r="F28" s="227">
        <f t="shared" ref="F28:F35" si="4">F6-F17</f>
        <v>43.736000000000004</v>
      </c>
      <c r="G28" s="227">
        <v>31835</v>
      </c>
      <c r="H28" s="227"/>
      <c r="I28" s="227">
        <f t="shared" ref="I28:J35" si="5">I6-I17</f>
        <v>100.97899999999998</v>
      </c>
      <c r="J28" s="227">
        <f t="shared" si="5"/>
        <v>139683.95000000001</v>
      </c>
      <c r="K28" s="227">
        <v>25597</v>
      </c>
      <c r="L28" s="227">
        <f t="shared" ref="L28:L35" si="6">L6-L17</f>
        <v>67474.354999999996</v>
      </c>
      <c r="M28" s="227">
        <v>1597</v>
      </c>
      <c r="N28" s="227">
        <v>17400.289000000001</v>
      </c>
      <c r="O28" s="227">
        <f t="shared" ref="O28:O35" si="7">O6-O17</f>
        <v>90.727000000000317</v>
      </c>
      <c r="P28" s="239">
        <v>71774.486000000004</v>
      </c>
      <c r="Q28" s="212">
        <f t="shared" ref="Q28:Q35" si="8">SUM(B28:P28)</f>
        <v>417009.73100000003</v>
      </c>
      <c r="S28" s="20"/>
    </row>
    <row r="29" spans="1:19" s="3" customFormat="1" ht="17.25" customHeight="1" x14ac:dyDescent="0.2">
      <c r="A29" s="199" t="s">
        <v>18</v>
      </c>
      <c r="B29" s="227">
        <v>6986</v>
      </c>
      <c r="C29" s="227">
        <v>0</v>
      </c>
      <c r="D29" s="227">
        <v>-108</v>
      </c>
      <c r="E29" s="228">
        <v>0</v>
      </c>
      <c r="F29" s="227">
        <f t="shared" si="4"/>
        <v>61.19399999999996</v>
      </c>
      <c r="G29" s="227">
        <v>410</v>
      </c>
      <c r="H29" s="227"/>
      <c r="I29" s="227">
        <f t="shared" si="5"/>
        <v>78.742000000000075</v>
      </c>
      <c r="J29" s="227">
        <f t="shared" si="5"/>
        <v>3300.0319999999992</v>
      </c>
      <c r="K29" s="227">
        <v>5561</v>
      </c>
      <c r="L29" s="227">
        <f t="shared" si="6"/>
        <v>8766.0720000000001</v>
      </c>
      <c r="M29" s="227">
        <v>8530</v>
      </c>
      <c r="N29" s="227">
        <v>2742.4479999999999</v>
      </c>
      <c r="O29" s="227">
        <f t="shared" si="7"/>
        <v>937.89600000000064</v>
      </c>
      <c r="P29" s="239">
        <v>2540.8359999999998</v>
      </c>
      <c r="Q29" s="212">
        <f t="shared" si="8"/>
        <v>39806.22</v>
      </c>
      <c r="S29" s="20"/>
    </row>
    <row r="30" spans="1:19" s="3" customFormat="1" ht="17.25" customHeight="1" x14ac:dyDescent="0.2">
      <c r="A30" s="199" t="s">
        <v>19</v>
      </c>
      <c r="B30" s="227">
        <v>0</v>
      </c>
      <c r="C30" s="227">
        <v>0</v>
      </c>
      <c r="D30" s="227">
        <v>2</v>
      </c>
      <c r="E30" s="228">
        <v>0</v>
      </c>
      <c r="F30" s="227">
        <f t="shared" si="4"/>
        <v>327.62699999999995</v>
      </c>
      <c r="G30" s="227">
        <v>0</v>
      </c>
      <c r="H30" s="227"/>
      <c r="I30" s="227">
        <f t="shared" si="5"/>
        <v>20.211000000000013</v>
      </c>
      <c r="J30" s="227">
        <f t="shared" si="5"/>
        <v>0</v>
      </c>
      <c r="K30" s="227">
        <v>0</v>
      </c>
      <c r="L30" s="227">
        <f t="shared" si="6"/>
        <v>0</v>
      </c>
      <c r="M30" s="227">
        <v>0</v>
      </c>
      <c r="N30" s="227">
        <v>57.524999999999999</v>
      </c>
      <c r="O30" s="227">
        <f t="shared" si="7"/>
        <v>121.87299999999999</v>
      </c>
      <c r="P30" s="239">
        <v>888.91399999999999</v>
      </c>
      <c r="Q30" s="212">
        <f t="shared" si="8"/>
        <v>1418.1499999999999</v>
      </c>
      <c r="S30" s="20"/>
    </row>
    <row r="31" spans="1:19" s="3" customFormat="1" ht="17.25" customHeight="1" x14ac:dyDescent="0.2">
      <c r="A31" s="199" t="s">
        <v>20</v>
      </c>
      <c r="B31" s="227">
        <v>17174</v>
      </c>
      <c r="C31" s="227">
        <v>0</v>
      </c>
      <c r="D31" s="227">
        <v>1464</v>
      </c>
      <c r="E31" s="228">
        <v>0</v>
      </c>
      <c r="F31" s="227">
        <f t="shared" si="4"/>
        <v>224.327</v>
      </c>
      <c r="G31" s="227">
        <v>1707</v>
      </c>
      <c r="H31" s="227"/>
      <c r="I31" s="227">
        <f t="shared" si="5"/>
        <v>620.61800000000005</v>
      </c>
      <c r="J31" s="227">
        <f t="shared" si="5"/>
        <v>11367.283000000001</v>
      </c>
      <c r="K31" s="227">
        <v>16518</v>
      </c>
      <c r="L31" s="227">
        <f t="shared" si="6"/>
        <v>20184.498</v>
      </c>
      <c r="M31" s="227">
        <v>1061</v>
      </c>
      <c r="N31" s="227">
        <v>7399.2870000000003</v>
      </c>
      <c r="O31" s="227">
        <f t="shared" si="7"/>
        <v>3335.683</v>
      </c>
      <c r="P31" s="239">
        <v>30247.575000000001</v>
      </c>
      <c r="Q31" s="212">
        <f t="shared" si="8"/>
        <v>111303.27099999999</v>
      </c>
      <c r="S31" s="20"/>
    </row>
    <row r="32" spans="1:19" s="3" customFormat="1" ht="17.25" customHeight="1" x14ac:dyDescent="0.2">
      <c r="A32" s="199" t="s">
        <v>21</v>
      </c>
      <c r="B32" s="227">
        <v>17623</v>
      </c>
      <c r="C32" s="227">
        <v>0</v>
      </c>
      <c r="D32" s="227">
        <v>524</v>
      </c>
      <c r="E32" s="228">
        <v>967</v>
      </c>
      <c r="F32" s="227">
        <f t="shared" si="4"/>
        <v>491.17399999999998</v>
      </c>
      <c r="G32" s="227">
        <v>853</v>
      </c>
      <c r="H32" s="227"/>
      <c r="I32" s="227">
        <f t="shared" si="5"/>
        <v>130.7170000000001</v>
      </c>
      <c r="J32" s="227">
        <f t="shared" si="5"/>
        <v>5181.7700000000004</v>
      </c>
      <c r="K32" s="227">
        <v>207</v>
      </c>
      <c r="L32" s="227">
        <f t="shared" si="6"/>
        <v>8280.7810000000009</v>
      </c>
      <c r="M32" s="227">
        <v>5519</v>
      </c>
      <c r="N32" s="227">
        <v>810.30100000000004</v>
      </c>
      <c r="O32" s="227">
        <f t="shared" si="7"/>
        <v>576.351</v>
      </c>
      <c r="P32" s="239">
        <v>9915.0949999999993</v>
      </c>
      <c r="Q32" s="212">
        <f t="shared" si="8"/>
        <v>51079.189000000006</v>
      </c>
      <c r="S32" s="20"/>
    </row>
    <row r="33" spans="1:19" s="3" customFormat="1" ht="17.25" customHeight="1" x14ac:dyDescent="0.2">
      <c r="A33" s="199" t="s">
        <v>22</v>
      </c>
      <c r="B33" s="227">
        <v>123737</v>
      </c>
      <c r="C33" s="227">
        <v>0</v>
      </c>
      <c r="D33" s="227">
        <v>111802</v>
      </c>
      <c r="E33" s="228">
        <v>67392</v>
      </c>
      <c r="F33" s="227">
        <f t="shared" si="4"/>
        <v>32012.291000000005</v>
      </c>
      <c r="G33" s="227">
        <v>6611</v>
      </c>
      <c r="H33" s="227"/>
      <c r="I33" s="227">
        <f t="shared" si="5"/>
        <v>122243.17199999999</v>
      </c>
      <c r="J33" s="227">
        <f t="shared" si="5"/>
        <v>137337.34099999999</v>
      </c>
      <c r="K33" s="227">
        <v>130476</v>
      </c>
      <c r="L33" s="227">
        <f t="shared" si="6"/>
        <v>378243.86900000001</v>
      </c>
      <c r="M33" s="227">
        <v>157174</v>
      </c>
      <c r="N33" s="227">
        <v>210443.62599999999</v>
      </c>
      <c r="O33" s="227">
        <f t="shared" si="7"/>
        <v>103571.936</v>
      </c>
      <c r="P33" s="239">
        <v>206031.647</v>
      </c>
      <c r="Q33" s="212">
        <f t="shared" si="8"/>
        <v>1787075.8819999998</v>
      </c>
      <c r="S33" s="20"/>
    </row>
    <row r="34" spans="1:19" s="3" customFormat="1" ht="17.25" customHeight="1" x14ac:dyDescent="0.2">
      <c r="A34" s="199" t="s">
        <v>23</v>
      </c>
      <c r="B34" s="227">
        <v>15042</v>
      </c>
      <c r="C34" s="227">
        <v>0</v>
      </c>
      <c r="D34" s="227">
        <v>1843</v>
      </c>
      <c r="E34" s="228">
        <v>354</v>
      </c>
      <c r="F34" s="227">
        <f t="shared" si="4"/>
        <v>196.31700000000001</v>
      </c>
      <c r="G34" s="227">
        <v>1456</v>
      </c>
      <c r="H34" s="227"/>
      <c r="I34" s="227">
        <f t="shared" si="5"/>
        <v>356.64799999999968</v>
      </c>
      <c r="J34" s="227">
        <f t="shared" si="5"/>
        <v>27802.985999999997</v>
      </c>
      <c r="K34" s="227">
        <v>25523</v>
      </c>
      <c r="L34" s="227">
        <f t="shared" si="6"/>
        <v>25913.185000000005</v>
      </c>
      <c r="M34" s="227">
        <v>19323</v>
      </c>
      <c r="N34" s="227">
        <v>5769.8869999999997</v>
      </c>
      <c r="O34" s="227">
        <f t="shared" si="7"/>
        <v>2984.7749999999978</v>
      </c>
      <c r="P34" s="239">
        <v>43845.940999999999</v>
      </c>
      <c r="Q34" s="212">
        <f t="shared" si="8"/>
        <v>170410.739</v>
      </c>
      <c r="R34" s="5"/>
      <c r="S34" s="20"/>
    </row>
    <row r="35" spans="1:19" s="3" customFormat="1" ht="20.25" customHeight="1" x14ac:dyDescent="0.2">
      <c r="A35" s="200" t="s">
        <v>24</v>
      </c>
      <c r="B35" s="229">
        <v>24566</v>
      </c>
      <c r="C35" s="229">
        <v>0</v>
      </c>
      <c r="D35" s="229">
        <v>42</v>
      </c>
      <c r="E35" s="230">
        <v>35</v>
      </c>
      <c r="F35" s="227">
        <f t="shared" si="4"/>
        <v>25.028999999999996</v>
      </c>
      <c r="G35" s="229">
        <v>3328</v>
      </c>
      <c r="H35" s="229"/>
      <c r="I35" s="227">
        <f t="shared" si="5"/>
        <v>328.10400000000004</v>
      </c>
      <c r="J35" s="227">
        <f t="shared" si="5"/>
        <v>10640.707999999999</v>
      </c>
      <c r="K35" s="229">
        <v>52334</v>
      </c>
      <c r="L35" s="227">
        <f t="shared" si="6"/>
        <v>12473.606000000002</v>
      </c>
      <c r="M35" s="229">
        <v>3019</v>
      </c>
      <c r="N35" s="229">
        <v>2073.5729999999999</v>
      </c>
      <c r="O35" s="227">
        <f t="shared" si="7"/>
        <v>417.22899999999936</v>
      </c>
      <c r="P35" s="240">
        <v>49115.487999999998</v>
      </c>
      <c r="Q35" s="212">
        <f t="shared" si="8"/>
        <v>158397.73700000002</v>
      </c>
      <c r="R35" s="6"/>
      <c r="S35" s="20"/>
    </row>
    <row r="36" spans="1:19" s="15" customFormat="1" ht="17.25" customHeight="1" x14ac:dyDescent="0.2">
      <c r="A36" s="203" t="s">
        <v>25</v>
      </c>
      <c r="B36" s="221">
        <f>SUM(B28:B35)</f>
        <v>252487</v>
      </c>
      <c r="C36" s="221">
        <v>13393.209000000001</v>
      </c>
      <c r="D36" s="221">
        <f t="shared" ref="D36:M36" si="9">SUM(D28:D35)</f>
        <v>115699</v>
      </c>
      <c r="E36" s="223">
        <f t="shared" si="9"/>
        <v>69278</v>
      </c>
      <c r="F36" s="221">
        <f t="shared" si="9"/>
        <v>33381.695000000007</v>
      </c>
      <c r="G36" s="221">
        <f t="shared" si="9"/>
        <v>46200</v>
      </c>
      <c r="H36" s="221">
        <f t="shared" si="9"/>
        <v>0</v>
      </c>
      <c r="I36" s="221">
        <f t="shared" si="9"/>
        <v>123879.19100000001</v>
      </c>
      <c r="J36" s="221">
        <f t="shared" si="9"/>
        <v>335314.06999999995</v>
      </c>
      <c r="K36" s="221">
        <f t="shared" si="9"/>
        <v>256216</v>
      </c>
      <c r="L36" s="221">
        <f t="shared" si="9"/>
        <v>521336.36600000004</v>
      </c>
      <c r="M36" s="221">
        <f t="shared" si="9"/>
        <v>196223</v>
      </c>
      <c r="N36" s="221">
        <v>246696.93599999999</v>
      </c>
      <c r="O36" s="221">
        <f>SUM(O28:O35)</f>
        <v>112036.47</v>
      </c>
      <c r="P36" s="241">
        <v>414359.98200000002</v>
      </c>
      <c r="Q36" s="224">
        <f>SUM(Q28:Q35)</f>
        <v>2736500.9190000002</v>
      </c>
      <c r="S36" s="21"/>
    </row>
    <row r="37" spans="1:19" x14ac:dyDescent="0.2">
      <c r="A37" s="187"/>
      <c r="O37" s="76"/>
      <c r="P37" s="72"/>
      <c r="Q37" s="72"/>
      <c r="R37" s="8"/>
      <c r="S37" s="22"/>
    </row>
    <row r="38" spans="1:19" s="3" customFormat="1" ht="21" customHeight="1" x14ac:dyDescent="0.2">
      <c r="A38" s="204" t="s">
        <v>28</v>
      </c>
      <c r="B38" s="209"/>
      <c r="C38" s="209"/>
      <c r="D38" s="209"/>
      <c r="E38" s="210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42"/>
      <c r="Q38" s="212"/>
      <c r="S38" s="20"/>
    </row>
    <row r="39" spans="1:19" s="3" customFormat="1" ht="17.25" customHeight="1" x14ac:dyDescent="0.2">
      <c r="A39" s="199" t="s">
        <v>17</v>
      </c>
      <c r="B39" s="227">
        <v>34352</v>
      </c>
      <c r="C39" s="227">
        <v>8959.634</v>
      </c>
      <c r="D39" s="227">
        <v>130</v>
      </c>
      <c r="E39" s="228">
        <v>728</v>
      </c>
      <c r="F39" s="227">
        <v>41.171999999999997</v>
      </c>
      <c r="G39" s="227">
        <v>31846</v>
      </c>
      <c r="H39" s="227"/>
      <c r="I39" s="227">
        <v>107.681</v>
      </c>
      <c r="J39" s="227">
        <v>128918</v>
      </c>
      <c r="K39" s="227">
        <v>22686</v>
      </c>
      <c r="L39" s="227">
        <v>65445.998</v>
      </c>
      <c r="M39" s="227">
        <v>1510</v>
      </c>
      <c r="N39" s="233">
        <v>17325</v>
      </c>
      <c r="O39" s="227">
        <v>195.67500000000001</v>
      </c>
      <c r="P39" s="239">
        <v>68524.313999999998</v>
      </c>
      <c r="Q39" s="234">
        <f t="shared" ref="Q39:Q46" si="10">SUM(B39:P39)</f>
        <v>380769.47399999999</v>
      </c>
      <c r="R39" s="5"/>
      <c r="S39" s="20"/>
    </row>
    <row r="40" spans="1:19" s="3" customFormat="1" ht="17.25" customHeight="1" x14ac:dyDescent="0.2">
      <c r="A40" s="199" t="s">
        <v>18</v>
      </c>
      <c r="B40" s="227">
        <v>6683</v>
      </c>
      <c r="C40" s="227">
        <v>0</v>
      </c>
      <c r="D40" s="227">
        <v>-108</v>
      </c>
      <c r="E40" s="228">
        <v>0</v>
      </c>
      <c r="F40" s="227">
        <v>36.716000000000001</v>
      </c>
      <c r="G40" s="227">
        <v>674</v>
      </c>
      <c r="H40" s="227"/>
      <c r="I40" s="227">
        <v>79.524000000000001</v>
      </c>
      <c r="J40" s="227">
        <v>2674.482</v>
      </c>
      <c r="K40" s="227">
        <v>3840</v>
      </c>
      <c r="L40" s="227">
        <v>7442.9409999999998</v>
      </c>
      <c r="M40" s="227">
        <v>7753</v>
      </c>
      <c r="N40" s="233">
        <v>2408</v>
      </c>
      <c r="O40" s="227">
        <v>914.57600000000002</v>
      </c>
      <c r="P40" s="239">
        <v>2603.181</v>
      </c>
      <c r="Q40" s="216">
        <f t="shared" si="10"/>
        <v>35001.42</v>
      </c>
      <c r="R40" s="5"/>
      <c r="S40" s="20"/>
    </row>
    <row r="41" spans="1:19" s="3" customFormat="1" ht="17.25" customHeight="1" x14ac:dyDescent="0.2">
      <c r="A41" s="199" t="s">
        <v>19</v>
      </c>
      <c r="B41" s="227">
        <v>0</v>
      </c>
      <c r="C41" s="227">
        <v>0</v>
      </c>
      <c r="D41" s="227">
        <v>2</v>
      </c>
      <c r="E41" s="228">
        <v>0</v>
      </c>
      <c r="F41" s="227">
        <v>196.57599999999999</v>
      </c>
      <c r="G41" s="227">
        <v>0</v>
      </c>
      <c r="H41" s="227"/>
      <c r="I41" s="227">
        <v>25.109000000000002</v>
      </c>
      <c r="J41" s="227">
        <v>0</v>
      </c>
      <c r="K41" s="227">
        <v>0</v>
      </c>
      <c r="L41" s="227">
        <v>0</v>
      </c>
      <c r="M41" s="227">
        <v>0</v>
      </c>
      <c r="N41" s="233">
        <v>25</v>
      </c>
      <c r="O41" s="227">
        <v>80.984999999999999</v>
      </c>
      <c r="P41" s="239">
        <v>1024.193</v>
      </c>
      <c r="Q41" s="216">
        <f t="shared" si="10"/>
        <v>1353.8630000000001</v>
      </c>
      <c r="R41" s="5"/>
      <c r="S41" s="20"/>
    </row>
    <row r="42" spans="1:19" s="3" customFormat="1" ht="17.25" customHeight="1" x14ac:dyDescent="0.2">
      <c r="A42" s="199" t="s">
        <v>20</v>
      </c>
      <c r="B42" s="227">
        <v>18949</v>
      </c>
      <c r="C42" s="227">
        <v>0</v>
      </c>
      <c r="D42" s="227">
        <v>1464</v>
      </c>
      <c r="E42" s="228">
        <v>0</v>
      </c>
      <c r="F42" s="227">
        <v>134.596</v>
      </c>
      <c r="G42" s="227">
        <v>2968</v>
      </c>
      <c r="H42" s="227"/>
      <c r="I42" s="227">
        <v>593.65</v>
      </c>
      <c r="J42" s="227">
        <v>10258.661</v>
      </c>
      <c r="K42" s="227">
        <v>14403</v>
      </c>
      <c r="L42" s="227">
        <v>17637.313999999998</v>
      </c>
      <c r="M42" s="227">
        <v>1081</v>
      </c>
      <c r="N42" s="233">
        <v>7630</v>
      </c>
      <c r="O42" s="227">
        <v>2317.395</v>
      </c>
      <c r="P42" s="239">
        <v>29963.772000000001</v>
      </c>
      <c r="Q42" s="216">
        <f t="shared" si="10"/>
        <v>107400.38800000001</v>
      </c>
      <c r="R42" s="5"/>
      <c r="S42" s="20"/>
    </row>
    <row r="43" spans="1:19" s="3" customFormat="1" ht="17.25" customHeight="1" x14ac:dyDescent="0.2">
      <c r="A43" s="199" t="s">
        <v>21</v>
      </c>
      <c r="B43" s="227">
        <v>17838</v>
      </c>
      <c r="C43" s="227">
        <v>0</v>
      </c>
      <c r="D43" s="227">
        <v>529</v>
      </c>
      <c r="E43" s="228">
        <v>775</v>
      </c>
      <c r="F43" s="227">
        <v>410.01</v>
      </c>
      <c r="G43" s="227">
        <v>1363</v>
      </c>
      <c r="H43" s="227"/>
      <c r="I43" s="227">
        <v>145.47200000000001</v>
      </c>
      <c r="J43" s="227">
        <v>4339.4859999999999</v>
      </c>
      <c r="K43" s="227">
        <v>207</v>
      </c>
      <c r="L43" s="227">
        <v>11651.721</v>
      </c>
      <c r="M43" s="227">
        <v>4666</v>
      </c>
      <c r="N43" s="233">
        <v>798</v>
      </c>
      <c r="O43" s="227">
        <v>519.44200000000001</v>
      </c>
      <c r="P43" s="239">
        <v>9640.6280000000006</v>
      </c>
      <c r="Q43" s="216">
        <f t="shared" si="10"/>
        <v>52882.759000000005</v>
      </c>
      <c r="R43" s="5"/>
      <c r="S43" s="20"/>
    </row>
    <row r="44" spans="1:19" s="3" customFormat="1" ht="17.25" customHeight="1" x14ac:dyDescent="0.2">
      <c r="A44" s="199" t="s">
        <v>22</v>
      </c>
      <c r="B44" s="227">
        <v>112899</v>
      </c>
      <c r="C44" s="227">
        <v>0</v>
      </c>
      <c r="D44" s="227">
        <v>107263</v>
      </c>
      <c r="E44" s="228">
        <v>59939</v>
      </c>
      <c r="F44" s="227">
        <v>29013.580999999998</v>
      </c>
      <c r="G44" s="227">
        <v>16690</v>
      </c>
      <c r="H44" s="227"/>
      <c r="I44" s="227">
        <v>119213.21</v>
      </c>
      <c r="J44" s="227">
        <v>129175.61599999999</v>
      </c>
      <c r="K44" s="227">
        <v>119473</v>
      </c>
      <c r="L44" s="227">
        <v>348859.234</v>
      </c>
      <c r="M44" s="227">
        <v>129077</v>
      </c>
      <c r="N44" s="233">
        <v>177603</v>
      </c>
      <c r="O44" s="227">
        <v>97511.292000000001</v>
      </c>
      <c r="P44" s="239">
        <v>196180.96100000001</v>
      </c>
      <c r="Q44" s="216">
        <f t="shared" si="10"/>
        <v>1642897.8939999999</v>
      </c>
      <c r="R44" s="5"/>
      <c r="S44" s="20"/>
    </row>
    <row r="45" spans="1:19" s="3" customFormat="1" ht="17.25" customHeight="1" x14ac:dyDescent="0.2">
      <c r="A45" s="199" t="s">
        <v>23</v>
      </c>
      <c r="B45" s="227">
        <v>18110</v>
      </c>
      <c r="C45" s="227">
        <v>0</v>
      </c>
      <c r="D45" s="227">
        <v>1623</v>
      </c>
      <c r="E45" s="228">
        <v>413</v>
      </c>
      <c r="F45" s="227">
        <v>240.666</v>
      </c>
      <c r="G45" s="227">
        <v>2633</v>
      </c>
      <c r="H45" s="227"/>
      <c r="I45" s="227">
        <v>351.041</v>
      </c>
      <c r="J45" s="227">
        <v>23488.598999999998</v>
      </c>
      <c r="K45" s="227">
        <v>21561</v>
      </c>
      <c r="L45" s="227">
        <v>22546.256000000001</v>
      </c>
      <c r="M45" s="227">
        <v>17726</v>
      </c>
      <c r="N45" s="233">
        <v>6240</v>
      </c>
      <c r="O45" s="227">
        <v>2890.59</v>
      </c>
      <c r="P45" s="239">
        <v>44106.053</v>
      </c>
      <c r="Q45" s="216">
        <f t="shared" si="10"/>
        <v>161929.20500000002</v>
      </c>
      <c r="R45" s="5"/>
      <c r="S45" s="20"/>
    </row>
    <row r="46" spans="1:19" s="3" customFormat="1" ht="20.25" customHeight="1" x14ac:dyDescent="0.2">
      <c r="A46" s="200" t="s">
        <v>24</v>
      </c>
      <c r="B46" s="229">
        <v>22580</v>
      </c>
      <c r="C46" s="229">
        <v>0</v>
      </c>
      <c r="D46" s="229">
        <v>42</v>
      </c>
      <c r="E46" s="229">
        <v>151</v>
      </c>
      <c r="F46" s="229">
        <v>77.677000000000007</v>
      </c>
      <c r="G46" s="229">
        <v>3861</v>
      </c>
      <c r="H46" s="229"/>
      <c r="I46" s="229">
        <v>313.60199999999998</v>
      </c>
      <c r="J46" s="229">
        <v>8893.6980000000003</v>
      </c>
      <c r="K46" s="229">
        <v>45333</v>
      </c>
      <c r="L46" s="229">
        <v>11920.001</v>
      </c>
      <c r="M46" s="229">
        <v>2814</v>
      </c>
      <c r="N46" s="235">
        <v>2100</v>
      </c>
      <c r="O46" s="229">
        <v>502.71899999999999</v>
      </c>
      <c r="P46" s="240">
        <v>48937.764999999999</v>
      </c>
      <c r="Q46" s="216">
        <f t="shared" si="10"/>
        <v>147526.462</v>
      </c>
      <c r="R46" s="6"/>
      <c r="S46" s="20"/>
    </row>
    <row r="47" spans="1:19" s="15" customFormat="1" ht="17.25" customHeight="1" x14ac:dyDescent="0.2">
      <c r="A47" s="84" t="s">
        <v>25</v>
      </c>
      <c r="B47" s="221">
        <f>SUM(B39:B46)</f>
        <v>231411</v>
      </c>
      <c r="C47" s="221">
        <v>8959.634</v>
      </c>
      <c r="D47" s="221">
        <f t="shared" ref="D47:O47" si="11">SUM(D39:D46)</f>
        <v>110945</v>
      </c>
      <c r="E47" s="223">
        <f t="shared" si="11"/>
        <v>62006</v>
      </c>
      <c r="F47" s="221">
        <f t="shared" si="11"/>
        <v>30150.993999999999</v>
      </c>
      <c r="G47" s="221">
        <f t="shared" si="11"/>
        <v>60035</v>
      </c>
      <c r="H47" s="221">
        <f t="shared" si="11"/>
        <v>0</v>
      </c>
      <c r="I47" s="221">
        <f t="shared" si="11"/>
        <v>120829.289</v>
      </c>
      <c r="J47" s="221">
        <f t="shared" si="11"/>
        <v>307748.54199999996</v>
      </c>
      <c r="K47" s="221">
        <f t="shared" si="11"/>
        <v>227503</v>
      </c>
      <c r="L47" s="221">
        <f t="shared" si="11"/>
        <v>485503.46499999997</v>
      </c>
      <c r="M47" s="221">
        <f t="shared" si="11"/>
        <v>164627</v>
      </c>
      <c r="N47" s="144">
        <f t="shared" si="11"/>
        <v>214129</v>
      </c>
      <c r="O47" s="221">
        <f t="shared" si="11"/>
        <v>104932.674</v>
      </c>
      <c r="P47" s="241">
        <v>400980.86700000003</v>
      </c>
      <c r="Q47" s="236">
        <f>SUM(Q39:Q46)</f>
        <v>2529761.4649999999</v>
      </c>
      <c r="S47" s="21"/>
    </row>
    <row r="48" spans="1:19" x14ac:dyDescent="0.2">
      <c r="O48" s="76"/>
      <c r="Q48" s="72"/>
      <c r="R48" s="8"/>
      <c r="S48" s="22"/>
    </row>
    <row r="49" spans="1:19" x14ac:dyDescent="0.2">
      <c r="A49" s="23" t="s">
        <v>82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9"/>
      <c r="S49" s="22"/>
    </row>
    <row r="50" spans="1:19" x14ac:dyDescent="0.2">
      <c r="B50" s="145"/>
      <c r="D50" s="145"/>
      <c r="I50" s="145"/>
      <c r="J50" s="145"/>
      <c r="M50" s="145"/>
    </row>
  </sheetData>
  <mergeCells count="2">
    <mergeCell ref="A1:Q1"/>
    <mergeCell ref="A2:Q2"/>
  </mergeCells>
  <printOptions horizontalCentered="1"/>
  <pageMargins left="0" right="0" top="0" bottom="0.5" header="0.25" footer="0.25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90" zoomScaleNormal="90" workbookViewId="0">
      <pane xSplit="1" ySplit="4" topLeftCell="F32" activePane="bottomRight" state="frozen"/>
      <selection pane="topRight" activeCell="B1" sqref="B1"/>
      <selection pane="bottomLeft" activeCell="A5" sqref="A5"/>
      <selection pane="bottomRight" activeCell="A25" sqref="A25"/>
    </sheetView>
  </sheetViews>
  <sheetFormatPr defaultRowHeight="12.75" x14ac:dyDescent="0.2"/>
  <cols>
    <col min="1" max="1" width="45.28515625" style="32" customWidth="1"/>
    <col min="2" max="2" width="12.855468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89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77590.233999999997</v>
      </c>
      <c r="C6" s="28">
        <v>0</v>
      </c>
      <c r="D6" s="28">
        <v>197911.022</v>
      </c>
      <c r="E6" s="28">
        <v>61775.932000000001</v>
      </c>
      <c r="F6" s="28">
        <v>221716.88099999999</v>
      </c>
      <c r="G6" s="28">
        <v>273391.24099999998</v>
      </c>
      <c r="H6" s="28">
        <v>228250.90500999993</v>
      </c>
      <c r="I6" s="28">
        <v>879003.98499999999</v>
      </c>
      <c r="J6" s="28">
        <v>373230.31699999998</v>
      </c>
      <c r="K6" s="28">
        <v>490339.24800000002</v>
      </c>
      <c r="L6" s="28">
        <v>135284.446</v>
      </c>
      <c r="M6" s="28">
        <v>461208.326</v>
      </c>
      <c r="N6" s="28">
        <v>73809.645999999993</v>
      </c>
      <c r="O6" s="28">
        <v>589726.41200000001</v>
      </c>
      <c r="P6" s="28">
        <v>0</v>
      </c>
      <c r="Q6" s="28">
        <f>SUM(B6:P6)</f>
        <v>4063238.5950099998</v>
      </c>
    </row>
    <row r="7" spans="1:18" ht="17.25" customHeight="1" x14ac:dyDescent="0.2">
      <c r="A7" s="37" t="s">
        <v>59</v>
      </c>
      <c r="B7" s="28">
        <v>265698.62300000002</v>
      </c>
      <c r="C7" s="28">
        <v>0</v>
      </c>
      <c r="D7" s="28">
        <v>100.16500000000001</v>
      </c>
      <c r="E7" s="28">
        <v>343.512</v>
      </c>
      <c r="F7" s="28">
        <v>32989.524069999999</v>
      </c>
      <c r="G7" s="28">
        <v>444.53399999999999</v>
      </c>
      <c r="H7" s="28">
        <v>433473.05939000001</v>
      </c>
      <c r="I7" s="28">
        <v>683936.72100000002</v>
      </c>
      <c r="J7" s="28">
        <v>1600.912</v>
      </c>
      <c r="K7" s="28">
        <v>3232.9940000000001</v>
      </c>
      <c r="L7" s="28">
        <v>4999.18</v>
      </c>
      <c r="M7" s="28">
        <v>275766.18599999999</v>
      </c>
      <c r="N7" s="28">
        <v>2174.6779999999999</v>
      </c>
      <c r="O7" s="28">
        <v>1591718.26569</v>
      </c>
      <c r="P7" s="28">
        <v>168887.04300000001</v>
      </c>
      <c r="Q7" s="28">
        <f t="shared" ref="Q7:Q44" si="0">SUM(B7:P7)</f>
        <v>3465365.3971500001</v>
      </c>
    </row>
    <row r="8" spans="1:18" ht="17.25" customHeight="1" x14ac:dyDescent="0.2">
      <c r="A8" s="37" t="s">
        <v>60</v>
      </c>
      <c r="B8" s="28">
        <v>1464.663</v>
      </c>
      <c r="C8" s="28">
        <v>0</v>
      </c>
      <c r="D8" s="28">
        <v>418.57499999999999</v>
      </c>
      <c r="E8" s="28">
        <v>2548.2139999999999</v>
      </c>
      <c r="F8" s="28">
        <v>16479.474999999999</v>
      </c>
      <c r="G8" s="28">
        <v>2256.1219999999998</v>
      </c>
      <c r="H8" s="28">
        <v>51626.898579999986</v>
      </c>
      <c r="I8" s="28">
        <v>71677.904999999999</v>
      </c>
      <c r="J8" s="28">
        <v>12126.278</v>
      </c>
      <c r="K8" s="28">
        <v>1983.9459999999999</v>
      </c>
      <c r="L8" s="28">
        <v>13751.707</v>
      </c>
      <c r="M8" s="28">
        <v>36962.82</v>
      </c>
      <c r="N8" s="28">
        <v>13331.245000000001</v>
      </c>
      <c r="O8" s="28">
        <v>116624.28200000001</v>
      </c>
      <c r="P8" s="28">
        <v>0</v>
      </c>
      <c r="Q8" s="28">
        <f t="shared" si="0"/>
        <v>341252.13058</v>
      </c>
    </row>
    <row r="9" spans="1:18" ht="17.25" customHeight="1" x14ac:dyDescent="0.2">
      <c r="A9" s="37" t="s">
        <v>61</v>
      </c>
      <c r="B9" s="28">
        <v>1534.1089999999999</v>
      </c>
      <c r="C9" s="28">
        <v>0</v>
      </c>
      <c r="D9" s="28">
        <v>5837.6009999999997</v>
      </c>
      <c r="E9" s="28">
        <v>2849.17</v>
      </c>
      <c r="F9" s="28">
        <v>51987.159</v>
      </c>
      <c r="G9" s="28">
        <v>1590.2429999999999</v>
      </c>
      <c r="H9" s="28">
        <v>70948.365739999979</v>
      </c>
      <c r="I9" s="28">
        <v>365175.815</v>
      </c>
      <c r="J9" s="28">
        <v>4457.6080000000002</v>
      </c>
      <c r="K9" s="28">
        <v>40189.879000000001</v>
      </c>
      <c r="L9" s="28">
        <v>8967.1849999999995</v>
      </c>
      <c r="M9" s="28">
        <v>162344.03</v>
      </c>
      <c r="N9" s="28">
        <v>14315.427</v>
      </c>
      <c r="O9" s="28">
        <v>77185.714000000007</v>
      </c>
      <c r="P9" s="28">
        <v>9270.4449999999997</v>
      </c>
      <c r="Q9" s="28">
        <f t="shared" si="0"/>
        <v>816652.75074000005</v>
      </c>
    </row>
    <row r="10" spans="1:18" ht="17.25" customHeight="1" x14ac:dyDescent="0.2">
      <c r="A10" s="37" t="s">
        <v>62</v>
      </c>
      <c r="B10" s="28">
        <v>4054.7220000000002</v>
      </c>
      <c r="C10" s="28">
        <v>0</v>
      </c>
      <c r="D10" s="28">
        <v>1616.376</v>
      </c>
      <c r="E10" s="28">
        <v>1364.616</v>
      </c>
      <c r="F10" s="28">
        <v>51501.767</v>
      </c>
      <c r="G10" s="28">
        <v>4677.04</v>
      </c>
      <c r="H10" s="28">
        <v>263903.56951999996</v>
      </c>
      <c r="I10" s="28">
        <v>328257.424</v>
      </c>
      <c r="J10" s="28">
        <v>47588.845000000001</v>
      </c>
      <c r="K10" s="28">
        <v>9917.8610000000008</v>
      </c>
      <c r="L10" s="28">
        <v>17732.523000000001</v>
      </c>
      <c r="M10" s="28">
        <v>172208.66800000001</v>
      </c>
      <c r="N10" s="28">
        <v>13220.486999999999</v>
      </c>
      <c r="O10" s="28">
        <v>537375.72600000002</v>
      </c>
      <c r="P10" s="28">
        <v>145701.389</v>
      </c>
      <c r="Q10" s="28">
        <f t="shared" si="0"/>
        <v>1599121.01352</v>
      </c>
    </row>
    <row r="11" spans="1:18" ht="17.25" customHeight="1" x14ac:dyDescent="0.2">
      <c r="A11" s="37" t="s">
        <v>63</v>
      </c>
      <c r="B11" s="28">
        <v>0</v>
      </c>
      <c r="C11" s="28">
        <v>0</v>
      </c>
      <c r="D11" s="28">
        <v>587.78499999999997</v>
      </c>
      <c r="E11" s="28">
        <v>1626.2909999999999</v>
      </c>
      <c r="F11" s="28">
        <v>8876.57</v>
      </c>
      <c r="G11" s="28">
        <v>1524.7370000000001</v>
      </c>
      <c r="H11" s="28">
        <v>238665.55312800012</v>
      </c>
      <c r="I11" s="28">
        <v>51106.163999999997</v>
      </c>
      <c r="J11" s="28">
        <v>1543.778</v>
      </c>
      <c r="K11" s="28">
        <v>1317.52</v>
      </c>
      <c r="L11" s="28">
        <v>3460.6880000000001</v>
      </c>
      <c r="M11" s="28">
        <v>34346.692000000003</v>
      </c>
      <c r="N11" s="28">
        <v>106614.342</v>
      </c>
      <c r="O11" s="28">
        <v>96467.615000000005</v>
      </c>
      <c r="P11" s="28">
        <v>1255.421</v>
      </c>
      <c r="Q11" s="28">
        <f t="shared" si="0"/>
        <v>547393.15612800012</v>
      </c>
    </row>
    <row r="12" spans="1:18" ht="17.25" customHeight="1" x14ac:dyDescent="0.2">
      <c r="A12" s="37" t="s">
        <v>64</v>
      </c>
      <c r="B12" s="28">
        <v>1066.2190000000001</v>
      </c>
      <c r="C12" s="28">
        <v>70706.890499999994</v>
      </c>
      <c r="D12" s="28">
        <v>2752.6860000000001</v>
      </c>
      <c r="E12" s="28">
        <v>1452.048</v>
      </c>
      <c r="F12" s="28">
        <v>19499.359</v>
      </c>
      <c r="G12" s="28">
        <v>1081.4749999999999</v>
      </c>
      <c r="H12" s="28">
        <v>0</v>
      </c>
      <c r="I12" s="28">
        <v>0</v>
      </c>
      <c r="J12" s="28">
        <v>0</v>
      </c>
      <c r="K12" s="28">
        <v>0</v>
      </c>
      <c r="L12" s="28">
        <v>18901.921999999999</v>
      </c>
      <c r="M12" s="28">
        <v>1545.8610000000001</v>
      </c>
      <c r="N12" s="28">
        <v>102528.621</v>
      </c>
      <c r="O12" s="28">
        <v>0</v>
      </c>
      <c r="P12" s="28">
        <v>0</v>
      </c>
      <c r="Q12" s="28">
        <f>SUM(B12:P12)</f>
        <v>219535.08149999997</v>
      </c>
    </row>
    <row r="13" spans="1:18" ht="17.25" customHeight="1" x14ac:dyDescent="0.2">
      <c r="A13" s="38" t="s">
        <v>65</v>
      </c>
      <c r="B13" s="28">
        <v>346.613</v>
      </c>
      <c r="C13" s="28">
        <v>0</v>
      </c>
      <c r="D13" s="28">
        <v>324.41399999999999</v>
      </c>
      <c r="E13" s="28">
        <v>237.65299999999999</v>
      </c>
      <c r="F13" s="28">
        <v>2988.8710000000001</v>
      </c>
      <c r="G13" s="28">
        <v>1542.5150000000001</v>
      </c>
      <c r="H13" s="28">
        <v>199964.54858999999</v>
      </c>
      <c r="I13" s="28">
        <v>206790.87599999999</v>
      </c>
      <c r="J13" s="28">
        <v>7483.665</v>
      </c>
      <c r="K13" s="28">
        <v>1345.88</v>
      </c>
      <c r="L13" s="28">
        <v>1292.268</v>
      </c>
      <c r="M13" s="28">
        <v>62035.684000000001</v>
      </c>
      <c r="N13" s="28">
        <v>6341.77</v>
      </c>
      <c r="O13" s="28">
        <v>237378.046</v>
      </c>
      <c r="P13" s="28">
        <v>28618.056</v>
      </c>
      <c r="Q13" s="28">
        <f t="shared" si="0"/>
        <v>756690.85958999989</v>
      </c>
    </row>
    <row r="14" spans="1:18" ht="20.25" customHeight="1" x14ac:dyDescent="0.2">
      <c r="A14" s="39" t="s">
        <v>15</v>
      </c>
      <c r="B14" s="30">
        <f t="shared" ref="B14:P14" si="1">SUM(B6:B13)</f>
        <v>351755.18300000002</v>
      </c>
      <c r="C14" s="30">
        <f t="shared" si="1"/>
        <v>70706.890499999994</v>
      </c>
      <c r="D14" s="30">
        <f t="shared" si="1"/>
        <v>209548.62399999998</v>
      </c>
      <c r="E14" s="30">
        <f t="shared" si="1"/>
        <v>72197.436000000002</v>
      </c>
      <c r="F14" s="30">
        <f t="shared" si="1"/>
        <v>406039.60606999992</v>
      </c>
      <c r="G14" s="30">
        <f t="shared" si="1"/>
        <v>286507.90699999995</v>
      </c>
      <c r="H14" s="30">
        <f t="shared" si="1"/>
        <v>1486832.8999580001</v>
      </c>
      <c r="I14" s="30">
        <f t="shared" si="1"/>
        <v>2585948.89</v>
      </c>
      <c r="J14" s="30">
        <f t="shared" si="1"/>
        <v>448031.40299999993</v>
      </c>
      <c r="K14" s="30">
        <f t="shared" si="1"/>
        <v>548327.3280000001</v>
      </c>
      <c r="L14" s="30">
        <f t="shared" si="1"/>
        <v>204389.91899999997</v>
      </c>
      <c r="M14" s="30">
        <f t="shared" si="1"/>
        <v>1206418.267</v>
      </c>
      <c r="N14" s="30">
        <f t="shared" si="1"/>
        <v>332336.21600000001</v>
      </c>
      <c r="O14" s="30">
        <f t="shared" si="1"/>
        <v>3246476.0606900007</v>
      </c>
      <c r="P14" s="30">
        <f t="shared" si="1"/>
        <v>353732.35399999993</v>
      </c>
      <c r="Q14" s="30">
        <f t="shared" si="0"/>
        <v>11809248.984218</v>
      </c>
    </row>
    <row r="15" spans="1:18" ht="17.25" customHeight="1" x14ac:dyDescent="0.2">
      <c r="A15" s="40" t="s">
        <v>66</v>
      </c>
      <c r="B15" s="31"/>
      <c r="Q15" s="28"/>
    </row>
    <row r="16" spans="1:18" ht="17.25" customHeight="1" x14ac:dyDescent="0.2">
      <c r="A16" s="37" t="str">
        <f t="shared" ref="A16:A24" si="2">A6</f>
        <v xml:space="preserve">Motor </v>
      </c>
      <c r="B16" s="28">
        <v>3999.172</v>
      </c>
      <c r="C16" s="28">
        <v>0</v>
      </c>
      <c r="D16" s="28">
        <v>5743.723</v>
      </c>
      <c r="E16" s="28">
        <v>4920.84</v>
      </c>
      <c r="F16" s="28">
        <v>3384.4554060139999</v>
      </c>
      <c r="G16" s="28">
        <v>8813.4290000000001</v>
      </c>
      <c r="H16" s="28">
        <v>20041.083930000001</v>
      </c>
      <c r="I16" s="28">
        <v>33481.241999999998</v>
      </c>
      <c r="J16" s="28">
        <v>8306.4644000000008</v>
      </c>
      <c r="K16" s="28">
        <v>15356.981</v>
      </c>
      <c r="L16" s="28">
        <v>98518.960999999996</v>
      </c>
      <c r="M16" s="28">
        <v>16078.197</v>
      </c>
      <c r="N16" s="28">
        <v>5144.4939999999997</v>
      </c>
      <c r="O16" s="28">
        <v>13224.297</v>
      </c>
      <c r="P16" s="28">
        <v>0</v>
      </c>
      <c r="Q16" s="28">
        <f t="shared" si="0"/>
        <v>237013.33973601399</v>
      </c>
    </row>
    <row r="17" spans="1:17" ht="17.25" customHeight="1" x14ac:dyDescent="0.2">
      <c r="A17" s="37" t="str">
        <f t="shared" si="2"/>
        <v>Accident and Health</v>
      </c>
      <c r="B17" s="28">
        <v>141357.462</v>
      </c>
      <c r="C17" s="28">
        <v>0</v>
      </c>
      <c r="D17" s="28">
        <v>16.326000000000001</v>
      </c>
      <c r="E17" s="28">
        <v>290.46100000000001</v>
      </c>
      <c r="F17" s="28">
        <v>5587.4313308334786</v>
      </c>
      <c r="G17" s="28">
        <v>334.03699999999998</v>
      </c>
      <c r="H17" s="28">
        <v>299483.32107000012</v>
      </c>
      <c r="I17" s="28">
        <v>25230.144</v>
      </c>
      <c r="J17" s="28">
        <v>0</v>
      </c>
      <c r="K17" s="28">
        <v>1555.1020000000001</v>
      </c>
      <c r="L17" s="28">
        <v>3737.33</v>
      </c>
      <c r="M17" s="28">
        <v>113928.158</v>
      </c>
      <c r="N17" s="28">
        <v>1388.2940000000001</v>
      </c>
      <c r="O17" s="28">
        <v>67050.787389599966</v>
      </c>
      <c r="P17" s="28">
        <v>168887.04300000001</v>
      </c>
      <c r="Q17" s="28">
        <f t="shared" si="0"/>
        <v>828845.89679043368</v>
      </c>
    </row>
    <row r="18" spans="1:17" ht="17.25" customHeight="1" x14ac:dyDescent="0.2">
      <c r="A18" s="37" t="str">
        <f t="shared" si="2"/>
        <v>Engineering</v>
      </c>
      <c r="B18" s="28">
        <v>1405.204</v>
      </c>
      <c r="C18" s="28">
        <v>0</v>
      </c>
      <c r="D18" s="28">
        <v>386.47899999999998</v>
      </c>
      <c r="E18" s="28">
        <v>2119.6759999999999</v>
      </c>
      <c r="F18" s="28">
        <v>13507.960668741327</v>
      </c>
      <c r="G18" s="28">
        <v>1653.6010000000001</v>
      </c>
      <c r="H18" s="28">
        <v>45048.887979998603</v>
      </c>
      <c r="I18" s="28">
        <v>51124.277000000002</v>
      </c>
      <c r="J18" s="28">
        <v>6640.0374000000002</v>
      </c>
      <c r="K18" s="28">
        <v>2761.299</v>
      </c>
      <c r="L18" s="28">
        <v>13228.018</v>
      </c>
      <c r="M18" s="28">
        <v>34456.447999999997</v>
      </c>
      <c r="N18" s="28">
        <v>13616.259</v>
      </c>
      <c r="O18" s="28">
        <v>81745.019140000033</v>
      </c>
      <c r="P18" s="28">
        <v>0</v>
      </c>
      <c r="Q18" s="28">
        <f t="shared" si="0"/>
        <v>267693.16618873994</v>
      </c>
    </row>
    <row r="19" spans="1:17" ht="17.25" customHeight="1" x14ac:dyDescent="0.2">
      <c r="A19" s="37" t="str">
        <f t="shared" si="2"/>
        <v>Liability</v>
      </c>
      <c r="B19" s="28">
        <v>659.45399999999995</v>
      </c>
      <c r="C19" s="28">
        <v>0</v>
      </c>
      <c r="D19" s="28">
        <v>3854.8220000000001</v>
      </c>
      <c r="E19" s="28">
        <v>2342.5610000000001</v>
      </c>
      <c r="F19" s="28">
        <v>39266.158278720228</v>
      </c>
      <c r="G19" s="28">
        <v>315.07</v>
      </c>
      <c r="H19" s="28">
        <v>51944.49576000002</v>
      </c>
      <c r="I19" s="28">
        <v>232973.10399999999</v>
      </c>
      <c r="J19" s="28">
        <v>7.8419999999999996</v>
      </c>
      <c r="K19" s="28">
        <v>38249.415000000001</v>
      </c>
      <c r="L19" s="28">
        <v>7694.3760000000002</v>
      </c>
      <c r="M19" s="28">
        <v>138671.13500000001</v>
      </c>
      <c r="N19" s="28">
        <v>12357.002</v>
      </c>
      <c r="O19" s="28">
        <v>15719.08524</v>
      </c>
      <c r="P19" s="28">
        <v>9270.4449999999997</v>
      </c>
      <c r="Q19" s="28">
        <f t="shared" si="0"/>
        <v>553324.96527872025</v>
      </c>
    </row>
    <row r="20" spans="1:17" ht="17.25" customHeight="1" x14ac:dyDescent="0.2">
      <c r="A20" s="37" t="str">
        <f t="shared" si="2"/>
        <v>Property</v>
      </c>
      <c r="B20" s="28">
        <v>5648.2889999999998</v>
      </c>
      <c r="C20" s="28">
        <v>0</v>
      </c>
      <c r="D20" s="28">
        <v>1473.7070000000001</v>
      </c>
      <c r="E20" s="28">
        <v>1215.972</v>
      </c>
      <c r="F20" s="28">
        <v>42978.983608346047</v>
      </c>
      <c r="G20" s="28">
        <v>3972.96</v>
      </c>
      <c r="H20" s="28">
        <v>200567.8760239509</v>
      </c>
      <c r="I20" s="28">
        <v>214126.77499999999</v>
      </c>
      <c r="J20" s="28">
        <v>32478.559000000001</v>
      </c>
      <c r="K20" s="28">
        <v>6726.2489999999998</v>
      </c>
      <c r="L20" s="28">
        <v>14351.928</v>
      </c>
      <c r="M20" s="28">
        <v>155184.75399999999</v>
      </c>
      <c r="N20" s="28">
        <v>13663.103999999999</v>
      </c>
      <c r="O20" s="28">
        <v>392272.26312689984</v>
      </c>
      <c r="P20" s="28">
        <v>145701.389</v>
      </c>
      <c r="Q20" s="28">
        <f t="shared" si="0"/>
        <v>1230362.8087591967</v>
      </c>
    </row>
    <row r="21" spans="1:17" ht="17.25" customHeight="1" x14ac:dyDescent="0.2">
      <c r="A21" s="37" t="str">
        <f t="shared" si="2"/>
        <v>Transportation</v>
      </c>
      <c r="B21" s="28">
        <v>0</v>
      </c>
      <c r="C21" s="28">
        <v>0</v>
      </c>
      <c r="D21" s="28">
        <v>440.17899999999997</v>
      </c>
      <c r="E21" s="28">
        <v>1092.3330000000001</v>
      </c>
      <c r="F21" s="28">
        <v>6890.6743943629399</v>
      </c>
      <c r="G21" s="28">
        <v>1133.6869999999999</v>
      </c>
      <c r="H21" s="28">
        <v>146456.21922</v>
      </c>
      <c r="I21" s="28">
        <v>7707.2910000000002</v>
      </c>
      <c r="J21" s="28">
        <v>146.28200000000001</v>
      </c>
      <c r="K21" s="28">
        <v>1124.732</v>
      </c>
      <c r="L21" s="28">
        <v>2528.7260000000001</v>
      </c>
      <c r="M21" s="28">
        <v>33601.319000000003</v>
      </c>
      <c r="N21" s="28">
        <v>105307.2</v>
      </c>
      <c r="O21" s="28">
        <v>45077.952646999998</v>
      </c>
      <c r="P21" s="28">
        <v>1255.421</v>
      </c>
      <c r="Q21" s="28">
        <f t="shared" si="0"/>
        <v>352762.01626136294</v>
      </c>
    </row>
    <row r="22" spans="1:17" ht="17.25" customHeight="1" x14ac:dyDescent="0.2">
      <c r="A22" s="37" t="str">
        <f t="shared" si="2"/>
        <v>Guarantee</v>
      </c>
      <c r="B22" s="28">
        <v>1050.877</v>
      </c>
      <c r="C22" s="28">
        <v>50312.9355</v>
      </c>
      <c r="D22" s="28">
        <v>2033.567</v>
      </c>
      <c r="E22" s="28">
        <v>935.04399999999998</v>
      </c>
      <c r="F22" s="28">
        <v>12255.745202743306</v>
      </c>
      <c r="G22" s="28">
        <v>1005.853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1136.5070000000001</v>
      </c>
      <c r="N22" s="28">
        <v>102584.194</v>
      </c>
      <c r="O22" s="28">
        <v>0</v>
      </c>
      <c r="P22" s="28">
        <v>0</v>
      </c>
      <c r="Q22" s="28">
        <f t="shared" si="0"/>
        <v>171314.72270274331</v>
      </c>
    </row>
    <row r="23" spans="1:17" ht="17.25" customHeight="1" x14ac:dyDescent="0.2">
      <c r="A23" s="38" t="str">
        <f t="shared" si="2"/>
        <v>Miscellaneous</v>
      </c>
      <c r="B23" s="28">
        <v>231.04300000000001</v>
      </c>
      <c r="C23" s="28">
        <v>0</v>
      </c>
      <c r="D23" s="28">
        <v>326</v>
      </c>
      <c r="E23" s="28">
        <v>157.56100000000001</v>
      </c>
      <c r="F23" s="28">
        <v>1586.1891102386801</v>
      </c>
      <c r="G23" s="28">
        <v>1454.748</v>
      </c>
      <c r="H23" s="28">
        <v>203416.42484250001</v>
      </c>
      <c r="I23" s="28">
        <v>9573.5570000000007</v>
      </c>
      <c r="J23" s="28">
        <v>4515.13</v>
      </c>
      <c r="K23" s="28">
        <v>97.626999999999995</v>
      </c>
      <c r="L23" s="28">
        <v>983.16099999999994</v>
      </c>
      <c r="M23" s="28">
        <v>60406.866000000002</v>
      </c>
      <c r="N23" s="28">
        <v>6314.4859999999999</v>
      </c>
      <c r="O23" s="28">
        <v>172005.53111999994</v>
      </c>
      <c r="P23" s="28">
        <v>28618.056</v>
      </c>
      <c r="Q23" s="28">
        <f t="shared" si="0"/>
        <v>489686.38007273857</v>
      </c>
    </row>
    <row r="24" spans="1:17" ht="20.25" customHeight="1" x14ac:dyDescent="0.2">
      <c r="A24" s="39" t="str">
        <f t="shared" si="2"/>
        <v>TOTAL</v>
      </c>
      <c r="B24" s="30">
        <f>SUM(B16:B23)</f>
        <v>154351.50099999999</v>
      </c>
      <c r="C24" s="30">
        <f t="shared" ref="C24:P24" si="3">SUM(C16:C23)</f>
        <v>50312.9355</v>
      </c>
      <c r="D24" s="30">
        <f t="shared" si="3"/>
        <v>14274.803</v>
      </c>
      <c r="E24" s="30">
        <f t="shared" si="3"/>
        <v>13074.448</v>
      </c>
      <c r="F24" s="30">
        <f t="shared" si="3"/>
        <v>125457.59800000001</v>
      </c>
      <c r="G24" s="30">
        <f t="shared" si="3"/>
        <v>18683.385000000002</v>
      </c>
      <c r="H24" s="30">
        <f t="shared" si="3"/>
        <v>966958.30882644968</v>
      </c>
      <c r="I24" s="30">
        <f t="shared" si="3"/>
        <v>574216.39</v>
      </c>
      <c r="J24" s="30">
        <f t="shared" si="3"/>
        <v>52094.3148</v>
      </c>
      <c r="K24" s="30">
        <f t="shared" si="3"/>
        <v>65871.404999999999</v>
      </c>
      <c r="L24" s="30">
        <f t="shared" si="3"/>
        <v>141042.5</v>
      </c>
      <c r="M24" s="30">
        <f t="shared" si="3"/>
        <v>553463.38399999996</v>
      </c>
      <c r="N24" s="30">
        <f t="shared" si="3"/>
        <v>260375.03300000002</v>
      </c>
      <c r="O24" s="30">
        <f t="shared" si="3"/>
        <v>787094.93566349975</v>
      </c>
      <c r="P24" s="30">
        <f t="shared" si="3"/>
        <v>353732.35399999993</v>
      </c>
      <c r="Q24" s="30">
        <f t="shared" si="0"/>
        <v>4131003.2957899496</v>
      </c>
    </row>
    <row r="25" spans="1:17" ht="17.25" customHeight="1" x14ac:dyDescent="0.2">
      <c r="A25" s="40" t="s">
        <v>67</v>
      </c>
      <c r="B25" s="31"/>
      <c r="Q25" s="28"/>
    </row>
    <row r="26" spans="1:17" ht="17.25" customHeight="1" x14ac:dyDescent="0.2">
      <c r="A26" s="37" t="str">
        <f t="shared" ref="A26:A34" si="4">A16</f>
        <v xml:space="preserve">Motor </v>
      </c>
      <c r="B26" s="28">
        <v>73591.062000000005</v>
      </c>
      <c r="C26" s="28">
        <v>0</v>
      </c>
      <c r="D26" s="28">
        <v>192167.299</v>
      </c>
      <c r="E26" s="28">
        <v>56855.091999999997</v>
      </c>
      <c r="F26" s="28">
        <v>218332.42559398603</v>
      </c>
      <c r="G26" s="28">
        <v>264577.81199999998</v>
      </c>
      <c r="H26" s="28">
        <v>208209.82107999994</v>
      </c>
      <c r="I26" s="28">
        <v>845522.74300000002</v>
      </c>
      <c r="J26" s="28">
        <v>364923.85260000004</v>
      </c>
      <c r="K26" s="28">
        <v>474982.26699999999</v>
      </c>
      <c r="L26" s="28">
        <v>36765.485000000001</v>
      </c>
      <c r="M26" s="28">
        <v>445130.12900000002</v>
      </c>
      <c r="N26" s="28">
        <v>68665.152000000002</v>
      </c>
      <c r="O26" s="28">
        <v>576502.11499999999</v>
      </c>
      <c r="P26" s="28">
        <v>0</v>
      </c>
      <c r="Q26" s="28">
        <f t="shared" si="0"/>
        <v>3826225.2552739866</v>
      </c>
    </row>
    <row r="27" spans="1:17" ht="17.25" customHeight="1" x14ac:dyDescent="0.2">
      <c r="A27" s="37" t="str">
        <f t="shared" si="4"/>
        <v>Accident and Health</v>
      </c>
      <c r="B27" s="28">
        <v>124341.16099999999</v>
      </c>
      <c r="C27" s="28">
        <v>0</v>
      </c>
      <c r="D27" s="28">
        <v>83.838999999999999</v>
      </c>
      <c r="E27" s="28">
        <v>53.051000000000002</v>
      </c>
      <c r="F27" s="28">
        <v>27402.092739166517</v>
      </c>
      <c r="G27" s="28">
        <v>110.497</v>
      </c>
      <c r="H27" s="28">
        <v>133989.73831999995</v>
      </c>
      <c r="I27" s="28">
        <v>658706.57700000005</v>
      </c>
      <c r="J27" s="28">
        <v>1600.912</v>
      </c>
      <c r="K27" s="28">
        <v>1677.8920000000001</v>
      </c>
      <c r="L27" s="28">
        <v>1261.8499999999999</v>
      </c>
      <c r="M27" s="28">
        <v>161838.02799999999</v>
      </c>
      <c r="N27" s="28">
        <v>786.38400000000001</v>
      </c>
      <c r="O27" s="28">
        <v>1524667.4783003998</v>
      </c>
      <c r="P27" s="28">
        <v>0</v>
      </c>
      <c r="Q27" s="28">
        <f t="shared" si="0"/>
        <v>2636519.5003595664</v>
      </c>
    </row>
    <row r="28" spans="1:17" ht="17.25" customHeight="1" x14ac:dyDescent="0.2">
      <c r="A28" s="37" t="str">
        <f t="shared" si="4"/>
        <v>Engineering</v>
      </c>
      <c r="B28" s="28">
        <v>59.459000000000003</v>
      </c>
      <c r="C28" s="28">
        <v>0</v>
      </c>
      <c r="D28" s="28">
        <v>32.095999999999997</v>
      </c>
      <c r="E28" s="28">
        <v>428.53800000000001</v>
      </c>
      <c r="F28" s="28">
        <v>2971.5143312586706</v>
      </c>
      <c r="G28" s="28">
        <v>602.52099999999996</v>
      </c>
      <c r="H28" s="28">
        <v>6578.0106000013693</v>
      </c>
      <c r="I28" s="28">
        <v>20553.628000000001</v>
      </c>
      <c r="J28" s="28">
        <v>5486.2405999999992</v>
      </c>
      <c r="K28" s="28">
        <v>-777.35299999999995</v>
      </c>
      <c r="L28" s="28">
        <v>523.68899999999996</v>
      </c>
      <c r="M28" s="28">
        <v>2506.3719999999998</v>
      </c>
      <c r="N28" s="28">
        <v>-285.01400000000001</v>
      </c>
      <c r="O28" s="28">
        <v>34879.262859999988</v>
      </c>
      <c r="P28" s="28">
        <v>0</v>
      </c>
      <c r="Q28" s="28">
        <f t="shared" si="0"/>
        <v>73558.96439126003</v>
      </c>
    </row>
    <row r="29" spans="1:17" ht="17.25" customHeight="1" x14ac:dyDescent="0.2">
      <c r="A29" s="37" t="str">
        <f t="shared" si="4"/>
        <v>Liability</v>
      </c>
      <c r="B29" s="28">
        <v>874.65499999999997</v>
      </c>
      <c r="C29" s="28">
        <v>0</v>
      </c>
      <c r="D29" s="28">
        <v>1982.779</v>
      </c>
      <c r="E29" s="28">
        <v>506.60899999999998</v>
      </c>
      <c r="F29" s="28">
        <v>12721.000721279768</v>
      </c>
      <c r="G29" s="28">
        <v>1275.173</v>
      </c>
      <c r="H29" s="28">
        <v>19003.869979999992</v>
      </c>
      <c r="I29" s="28">
        <v>132202.71100000001</v>
      </c>
      <c r="J29" s="28">
        <v>4449.7659999999996</v>
      </c>
      <c r="K29" s="28">
        <v>1940.4639999999999</v>
      </c>
      <c r="L29" s="28">
        <v>1272.809</v>
      </c>
      <c r="M29" s="28">
        <v>23672.895</v>
      </c>
      <c r="N29" s="28">
        <v>1958.425</v>
      </c>
      <c r="O29" s="28">
        <v>61466.628760000007</v>
      </c>
      <c r="P29" s="28">
        <v>0</v>
      </c>
      <c r="Q29" s="28">
        <f t="shared" si="0"/>
        <v>263327.7854612798</v>
      </c>
    </row>
    <row r="30" spans="1:17" ht="17.25" customHeight="1" x14ac:dyDescent="0.2">
      <c r="A30" s="37" t="str">
        <f t="shared" si="4"/>
        <v>Property</v>
      </c>
      <c r="B30" s="28">
        <v>-1593.567</v>
      </c>
      <c r="C30" s="28">
        <v>0</v>
      </c>
      <c r="D30" s="28">
        <v>142.66900000000001</v>
      </c>
      <c r="E30" s="28">
        <v>148.64400000000001</v>
      </c>
      <c r="F30" s="28">
        <v>8522.7833916539585</v>
      </c>
      <c r="G30" s="28">
        <v>704.08</v>
      </c>
      <c r="H30" s="28">
        <v>63335.693496049047</v>
      </c>
      <c r="I30" s="28">
        <v>114130.649</v>
      </c>
      <c r="J30" s="28">
        <v>15110.286</v>
      </c>
      <c r="K30" s="28">
        <v>3191.6120000000001</v>
      </c>
      <c r="L30" s="28">
        <v>3380.5949999999998</v>
      </c>
      <c r="M30" s="28">
        <v>17023.914000000001</v>
      </c>
      <c r="N30" s="28">
        <v>-442.61700000000002</v>
      </c>
      <c r="O30" s="28">
        <v>145103.4628731001</v>
      </c>
      <c r="P30" s="28">
        <v>0</v>
      </c>
      <c r="Q30" s="28">
        <f t="shared" si="0"/>
        <v>368758.20476080308</v>
      </c>
    </row>
    <row r="31" spans="1:17" ht="17.25" customHeight="1" x14ac:dyDescent="0.2">
      <c r="A31" s="37" t="str">
        <f t="shared" si="4"/>
        <v>Transportation</v>
      </c>
      <c r="B31" s="28">
        <v>0</v>
      </c>
      <c r="C31" s="28">
        <v>0</v>
      </c>
      <c r="D31" s="28">
        <v>147.60599999999999</v>
      </c>
      <c r="E31" s="28">
        <v>533.95799999999997</v>
      </c>
      <c r="F31" s="28">
        <v>1985.8956056370598</v>
      </c>
      <c r="G31" s="28">
        <v>391.05</v>
      </c>
      <c r="H31" s="28">
        <v>92209.333908000015</v>
      </c>
      <c r="I31" s="28">
        <v>43398.873</v>
      </c>
      <c r="J31" s="28">
        <v>1397.4960000000001</v>
      </c>
      <c r="K31" s="28">
        <v>192.78800000000001</v>
      </c>
      <c r="L31" s="28">
        <v>931.96199999999999</v>
      </c>
      <c r="M31" s="28">
        <v>745.37300000000005</v>
      </c>
      <c r="N31" s="28">
        <v>1307.1420000000001</v>
      </c>
      <c r="O31" s="28">
        <v>51389.662353</v>
      </c>
      <c r="P31" s="28">
        <v>0</v>
      </c>
      <c r="Q31" s="28">
        <f t="shared" si="0"/>
        <v>194631.13986663707</v>
      </c>
    </row>
    <row r="32" spans="1:17" ht="17.25" customHeight="1" x14ac:dyDescent="0.2">
      <c r="A32" s="37" t="str">
        <f t="shared" si="4"/>
        <v>Guarantee</v>
      </c>
      <c r="B32" s="28">
        <v>15.342000000000001</v>
      </c>
      <c r="C32" s="28">
        <v>20393.955000000002</v>
      </c>
      <c r="D32" s="28">
        <v>719.11900000000003</v>
      </c>
      <c r="E32" s="28">
        <v>517.00400000000002</v>
      </c>
      <c r="F32" s="28">
        <v>7243.6137972566912</v>
      </c>
      <c r="G32" s="28">
        <v>75.622</v>
      </c>
      <c r="H32" s="28">
        <v>0</v>
      </c>
      <c r="I32" s="28">
        <v>0</v>
      </c>
      <c r="J32" s="28">
        <v>0</v>
      </c>
      <c r="K32" s="28">
        <v>0</v>
      </c>
      <c r="L32" s="28">
        <v>18901.921999999999</v>
      </c>
      <c r="M32" s="28">
        <v>409.35399999999998</v>
      </c>
      <c r="N32" s="28">
        <v>-55.573</v>
      </c>
      <c r="O32" s="28">
        <v>0</v>
      </c>
      <c r="P32" s="28">
        <v>0</v>
      </c>
      <c r="Q32" s="28">
        <f t="shared" si="0"/>
        <v>48220.358797256689</v>
      </c>
    </row>
    <row r="33" spans="1:17" ht="17.25" customHeight="1" x14ac:dyDescent="0.2">
      <c r="A33" s="38" t="str">
        <f t="shared" si="4"/>
        <v>Miscellaneous</v>
      </c>
      <c r="B33" s="28">
        <v>115.57</v>
      </c>
      <c r="C33" s="28">
        <v>0</v>
      </c>
      <c r="D33" s="28">
        <v>-1.5860000000000001</v>
      </c>
      <c r="E33" s="28">
        <v>80.091999999999999</v>
      </c>
      <c r="F33" s="28">
        <v>1402.6818897613198</v>
      </c>
      <c r="G33" s="28">
        <v>87.766999999999996</v>
      </c>
      <c r="H33" s="28">
        <v>-3451.8762524999997</v>
      </c>
      <c r="I33" s="28">
        <v>197217.31899999999</v>
      </c>
      <c r="J33" s="28">
        <v>2968.5349999999999</v>
      </c>
      <c r="K33" s="28">
        <v>1248.2529999999999</v>
      </c>
      <c r="L33" s="28">
        <v>309.10700000000003</v>
      </c>
      <c r="M33" s="28">
        <v>1628.818</v>
      </c>
      <c r="N33" s="28">
        <v>27.283999999999999</v>
      </c>
      <c r="O33" s="28">
        <v>65372.514880000017</v>
      </c>
      <c r="P33" s="28">
        <v>0</v>
      </c>
      <c r="Q33" s="28">
        <f t="shared" si="0"/>
        <v>267004.47951726132</v>
      </c>
    </row>
    <row r="34" spans="1:17" ht="20.25" customHeight="1" x14ac:dyDescent="0.2">
      <c r="A34" s="39" t="str">
        <f t="shared" si="4"/>
        <v>TOTAL</v>
      </c>
      <c r="B34" s="30">
        <f>SUM(B26:B33)</f>
        <v>197403.682</v>
      </c>
      <c r="C34" s="30">
        <f t="shared" ref="C34:O34" si="5">SUM(C26:C33)</f>
        <v>20393.955000000002</v>
      </c>
      <c r="D34" s="30">
        <f t="shared" si="5"/>
        <v>195273.821</v>
      </c>
      <c r="E34" s="30">
        <f t="shared" si="5"/>
        <v>59122.98799999999</v>
      </c>
      <c r="F34" s="30">
        <f t="shared" si="5"/>
        <v>280582.00806999992</v>
      </c>
      <c r="G34" s="30">
        <f t="shared" si="5"/>
        <v>267824.52199999994</v>
      </c>
      <c r="H34" s="30">
        <f t="shared" si="5"/>
        <v>519874.59113155038</v>
      </c>
      <c r="I34" s="30">
        <f t="shared" si="5"/>
        <v>2011732.4999999998</v>
      </c>
      <c r="J34" s="30">
        <f t="shared" si="5"/>
        <v>395937.08820000006</v>
      </c>
      <c r="K34" s="30">
        <f t="shared" si="5"/>
        <v>482455.92300000001</v>
      </c>
      <c r="L34" s="30">
        <f t="shared" si="5"/>
        <v>63347.419000000002</v>
      </c>
      <c r="M34" s="30">
        <f t="shared" si="5"/>
        <v>652954.88300000003</v>
      </c>
      <c r="N34" s="30">
        <f t="shared" si="5"/>
        <v>71961.183000000019</v>
      </c>
      <c r="O34" s="30">
        <f t="shared" si="5"/>
        <v>2459381.1250265008</v>
      </c>
      <c r="P34" s="30"/>
      <c r="Q34" s="30">
        <f>SUM(B34:P34)</f>
        <v>7678245.6884280518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6">A26</f>
        <v xml:space="preserve">Motor </v>
      </c>
      <c r="B36" s="28">
        <v>76577.366999999998</v>
      </c>
      <c r="C36" s="28">
        <v>0</v>
      </c>
      <c r="D36" s="28">
        <v>186106.48</v>
      </c>
      <c r="E36" s="28">
        <v>55666.582999999999</v>
      </c>
      <c r="F36" s="28">
        <v>224253.71259398604</v>
      </c>
      <c r="G36" s="28">
        <v>259671.44099999999</v>
      </c>
      <c r="H36" s="28">
        <v>219560.43713666659</v>
      </c>
      <c r="I36" s="28">
        <v>814300.95400000003</v>
      </c>
      <c r="J36" s="28">
        <v>359471.58540000016</v>
      </c>
      <c r="K36" s="28">
        <v>470499.63500000001</v>
      </c>
      <c r="L36" s="28">
        <v>47731.56</v>
      </c>
      <c r="M36" s="28">
        <v>430343.85800000001</v>
      </c>
      <c r="N36" s="28">
        <v>63488.472999999998</v>
      </c>
      <c r="O36" s="28">
        <v>564374.5001418445</v>
      </c>
      <c r="P36" s="28">
        <v>0</v>
      </c>
      <c r="Q36" s="28">
        <f>SUM(B36:P36)</f>
        <v>3772046.5862724972</v>
      </c>
    </row>
    <row r="37" spans="1:17" ht="17.25" customHeight="1" x14ac:dyDescent="0.2">
      <c r="A37" s="37" t="str">
        <f t="shared" si="6"/>
        <v>Accident and Health</v>
      </c>
      <c r="B37" s="28">
        <v>129754.50900000001</v>
      </c>
      <c r="C37" s="28">
        <v>0</v>
      </c>
      <c r="D37" s="28">
        <v>73.239999999999995</v>
      </c>
      <c r="E37" s="28">
        <v>89.619</v>
      </c>
      <c r="F37" s="28">
        <v>28152.921739166515</v>
      </c>
      <c r="G37" s="28">
        <v>119.911</v>
      </c>
      <c r="H37" s="28">
        <v>149572.42064374994</v>
      </c>
      <c r="I37" s="28">
        <v>631586.21600000001</v>
      </c>
      <c r="J37" s="28">
        <v>1631.269</v>
      </c>
      <c r="K37" s="28">
        <v>1795.1320000000001</v>
      </c>
      <c r="L37" s="28">
        <v>1054.961</v>
      </c>
      <c r="M37" s="28">
        <v>154631.549</v>
      </c>
      <c r="N37" s="28">
        <v>851.51900000000001</v>
      </c>
      <c r="O37" s="28">
        <v>1488305.2513257184</v>
      </c>
      <c r="P37" s="28">
        <v>0</v>
      </c>
      <c r="Q37" s="28">
        <f t="shared" si="0"/>
        <v>2587618.5187086351</v>
      </c>
    </row>
    <row r="38" spans="1:17" ht="17.25" customHeight="1" x14ac:dyDescent="0.2">
      <c r="A38" s="37" t="str">
        <f t="shared" si="6"/>
        <v>Engineering</v>
      </c>
      <c r="B38" s="28">
        <v>158.041</v>
      </c>
      <c r="C38" s="28">
        <v>0</v>
      </c>
      <c r="D38" s="28">
        <v>69.274000000000001</v>
      </c>
      <c r="E38" s="28">
        <v>-85.073999999999998</v>
      </c>
      <c r="F38" s="28">
        <v>2901.8743312586703</v>
      </c>
      <c r="G38" s="28">
        <v>-123.003</v>
      </c>
      <c r="H38" s="28">
        <v>6270.5671897637203</v>
      </c>
      <c r="I38" s="28">
        <v>20063.546999999999</v>
      </c>
      <c r="J38" s="28">
        <v>3474.1376</v>
      </c>
      <c r="K38" s="28">
        <v>-636.34500000000003</v>
      </c>
      <c r="L38" s="28">
        <v>782.53700000000003</v>
      </c>
      <c r="M38" s="28">
        <v>2373.25</v>
      </c>
      <c r="N38" s="28">
        <v>238.113</v>
      </c>
      <c r="O38" s="28">
        <v>35066.34384580105</v>
      </c>
      <c r="P38" s="28">
        <v>0</v>
      </c>
      <c r="Q38" s="28">
        <f t="shared" si="0"/>
        <v>70553.262966823429</v>
      </c>
    </row>
    <row r="39" spans="1:17" ht="17.25" customHeight="1" x14ac:dyDescent="0.2">
      <c r="A39" s="37" t="str">
        <f t="shared" si="6"/>
        <v>Liability</v>
      </c>
      <c r="B39" s="28">
        <v>998.42100000000005</v>
      </c>
      <c r="C39" s="28">
        <v>0</v>
      </c>
      <c r="D39" s="28">
        <v>1597.6590000000001</v>
      </c>
      <c r="E39" s="28">
        <v>256.56400000000002</v>
      </c>
      <c r="F39" s="28">
        <v>14193.92972127977</v>
      </c>
      <c r="G39" s="28">
        <v>1226.55</v>
      </c>
      <c r="H39" s="28">
        <v>20888.755067500002</v>
      </c>
      <c r="I39" s="28">
        <v>174709.389</v>
      </c>
      <c r="J39" s="28">
        <v>4376.4790000000003</v>
      </c>
      <c r="K39" s="28">
        <v>1893.7660000000001</v>
      </c>
      <c r="L39" s="28">
        <v>2463.1149999999998</v>
      </c>
      <c r="M39" s="28">
        <v>22467.659</v>
      </c>
      <c r="N39" s="28">
        <v>2184.5920000000001</v>
      </c>
      <c r="O39" s="28">
        <v>58633.477966792867</v>
      </c>
      <c r="P39" s="28">
        <v>0</v>
      </c>
      <c r="Q39" s="28">
        <f t="shared" si="0"/>
        <v>305890.3567555726</v>
      </c>
    </row>
    <row r="40" spans="1:17" ht="17.25" customHeight="1" x14ac:dyDescent="0.2">
      <c r="A40" s="37" t="str">
        <f t="shared" si="6"/>
        <v>Property</v>
      </c>
      <c r="B40" s="28">
        <v>-1599.7760000000001</v>
      </c>
      <c r="C40" s="28">
        <v>0</v>
      </c>
      <c r="D40" s="28">
        <v>120.631</v>
      </c>
      <c r="E40" s="28">
        <v>194.578</v>
      </c>
      <c r="F40" s="28">
        <v>8078.2013916539581</v>
      </c>
      <c r="G40" s="28">
        <v>730.25099999999998</v>
      </c>
      <c r="H40" s="28">
        <v>74692.063601939124</v>
      </c>
      <c r="I40" s="28">
        <v>113468.007</v>
      </c>
      <c r="J40" s="28">
        <v>14184.6715</v>
      </c>
      <c r="K40" s="28">
        <v>3296.797</v>
      </c>
      <c r="L40" s="28">
        <v>2968.3939999999998</v>
      </c>
      <c r="M40" s="28">
        <v>16657.022000000001</v>
      </c>
      <c r="N40" s="28">
        <v>356.95100000000002</v>
      </c>
      <c r="O40" s="28">
        <v>143983.82985314791</v>
      </c>
      <c r="P40" s="28">
        <v>0</v>
      </c>
      <c r="Q40" s="28">
        <f t="shared" si="0"/>
        <v>377131.62134674098</v>
      </c>
    </row>
    <row r="41" spans="1:17" ht="17.25" customHeight="1" x14ac:dyDescent="0.2">
      <c r="A41" s="37" t="str">
        <f t="shared" si="6"/>
        <v>Transportation</v>
      </c>
      <c r="B41" s="28">
        <v>0</v>
      </c>
      <c r="C41" s="28">
        <v>0</v>
      </c>
      <c r="D41" s="28">
        <v>138.392</v>
      </c>
      <c r="E41" s="28">
        <v>390.91</v>
      </c>
      <c r="F41" s="28">
        <v>2004.0426056370598</v>
      </c>
      <c r="G41" s="28">
        <v>286.10000000000002</v>
      </c>
      <c r="H41" s="28">
        <v>93109.346715791791</v>
      </c>
      <c r="I41" s="28">
        <v>40533.864000000001</v>
      </c>
      <c r="J41" s="28">
        <v>1211.6363999999999</v>
      </c>
      <c r="K41" s="28">
        <v>187.274</v>
      </c>
      <c r="L41" s="28">
        <v>974.30200000000002</v>
      </c>
      <c r="M41" s="28">
        <v>782.49699999999996</v>
      </c>
      <c r="N41" s="28">
        <v>4991.6019999999999</v>
      </c>
      <c r="O41" s="28">
        <v>52065.964796502623</v>
      </c>
      <c r="P41" s="28">
        <v>0</v>
      </c>
      <c r="Q41" s="28">
        <f t="shared" si="0"/>
        <v>196675.93151793146</v>
      </c>
    </row>
    <row r="42" spans="1:17" ht="17.25" customHeight="1" x14ac:dyDescent="0.2">
      <c r="A42" s="37" t="str">
        <f t="shared" si="6"/>
        <v>Guarantee</v>
      </c>
      <c r="B42" s="28">
        <v>14.129</v>
      </c>
      <c r="C42" s="28">
        <v>17962.041000000001</v>
      </c>
      <c r="D42" s="28">
        <v>606.80399999999997</v>
      </c>
      <c r="E42" s="28">
        <v>424.17399999999998</v>
      </c>
      <c r="F42" s="28">
        <v>3236.1867972566906</v>
      </c>
      <c r="G42" s="28">
        <v>177.989</v>
      </c>
      <c r="H42" s="28">
        <v>0</v>
      </c>
      <c r="I42" s="28">
        <v>0</v>
      </c>
      <c r="J42" s="28">
        <v>0</v>
      </c>
      <c r="K42" s="28">
        <v>0</v>
      </c>
      <c r="L42" s="28">
        <v>3473.7779999999998</v>
      </c>
      <c r="M42" s="28">
        <v>398.39800000000002</v>
      </c>
      <c r="N42" s="28">
        <v>0.255</v>
      </c>
      <c r="O42" s="28">
        <v>0</v>
      </c>
      <c r="P42" s="28">
        <v>0</v>
      </c>
      <c r="Q42" s="28">
        <f t="shared" si="0"/>
        <v>26293.754797256694</v>
      </c>
    </row>
    <row r="43" spans="1:17" ht="17.25" customHeight="1" x14ac:dyDescent="0.2">
      <c r="A43" s="38" t="str">
        <f t="shared" si="6"/>
        <v>Miscellaneous</v>
      </c>
      <c r="B43" s="28">
        <v>115.20699999999999</v>
      </c>
      <c r="C43" s="28">
        <v>0</v>
      </c>
      <c r="D43" s="28">
        <v>3.4209999999999998</v>
      </c>
      <c r="E43" s="28">
        <v>140.928</v>
      </c>
      <c r="F43" s="28">
        <v>1234.56888976132</v>
      </c>
      <c r="G43" s="28">
        <v>221.90899999999999</v>
      </c>
      <c r="H43" s="28">
        <v>4956.2350503124908</v>
      </c>
      <c r="I43" s="28">
        <v>196400.495</v>
      </c>
      <c r="J43" s="28">
        <v>3488.9490000000001</v>
      </c>
      <c r="K43" s="28">
        <v>1229.3789999999999</v>
      </c>
      <c r="L43" s="28">
        <v>219.941</v>
      </c>
      <c r="M43" s="28">
        <v>1582.377</v>
      </c>
      <c r="N43" s="28">
        <v>34.03</v>
      </c>
      <c r="O43" s="28">
        <v>66219.260973552286</v>
      </c>
      <c r="P43" s="28">
        <v>0</v>
      </c>
      <c r="Q43" s="28">
        <f t="shared" si="0"/>
        <v>275846.70091362606</v>
      </c>
    </row>
    <row r="44" spans="1:17" ht="20.25" customHeight="1" x14ac:dyDescent="0.2">
      <c r="A44" s="39" t="str">
        <f t="shared" si="6"/>
        <v>TOTAL</v>
      </c>
      <c r="B44" s="30">
        <f t="shared" ref="B44:E44" si="7">SUM(B36:B43)</f>
        <v>206017.89799999996</v>
      </c>
      <c r="C44" s="30">
        <f>SUM(C36:C43)</f>
        <v>17962.041000000001</v>
      </c>
      <c r="D44" s="30">
        <f t="shared" si="7"/>
        <v>188715.90100000001</v>
      </c>
      <c r="E44" s="30">
        <f t="shared" si="7"/>
        <v>57078.281999999999</v>
      </c>
      <c r="F44" s="30">
        <f>SUM(F36:F43)</f>
        <v>284055.43807000009</v>
      </c>
      <c r="G44" s="30">
        <f t="shared" ref="G44:P44" si="8">SUM(G36:G43)</f>
        <v>262311.14799999999</v>
      </c>
      <c r="H44" s="30">
        <f t="shared" si="8"/>
        <v>569049.82540572365</v>
      </c>
      <c r="I44" s="30">
        <f t="shared" si="8"/>
        <v>1991062.4720000001</v>
      </c>
      <c r="J44" s="30">
        <f t="shared" si="8"/>
        <v>387838.72790000017</v>
      </c>
      <c r="K44" s="30">
        <f t="shared" si="8"/>
        <v>478265.63800000004</v>
      </c>
      <c r="L44" s="30">
        <f t="shared" si="8"/>
        <v>59668.587999999996</v>
      </c>
      <c r="M44" s="30">
        <f t="shared" si="8"/>
        <v>629236.61</v>
      </c>
      <c r="N44" s="30">
        <f t="shared" si="8"/>
        <v>72145.535000000003</v>
      </c>
      <c r="O44" s="30">
        <f t="shared" si="8"/>
        <v>2408648.6289033592</v>
      </c>
      <c r="P44" s="30">
        <f t="shared" si="8"/>
        <v>0</v>
      </c>
      <c r="Q44" s="30">
        <f t="shared" si="0"/>
        <v>7612056.7332790848</v>
      </c>
    </row>
    <row r="46" spans="1:17" x14ac:dyDescent="0.2">
      <c r="A46" s="33"/>
    </row>
    <row r="47" spans="1:17" x14ac:dyDescent="0.2">
      <c r="A47" s="33" t="s">
        <v>79</v>
      </c>
    </row>
    <row r="48" spans="1:17" x14ac:dyDescent="0.2">
      <c r="A48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28515625" style="32" customWidth="1"/>
    <col min="2" max="2" width="12.855468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88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80547.100999999995</v>
      </c>
      <c r="C6" s="28">
        <v>0</v>
      </c>
      <c r="D6" s="28">
        <v>190861.77299999999</v>
      </c>
      <c r="E6" s="28">
        <v>56033.138140000003</v>
      </c>
      <c r="F6" s="28">
        <v>254721.755</v>
      </c>
      <c r="G6" s="28">
        <v>265590.35600000003</v>
      </c>
      <c r="H6" s="28">
        <v>260718.32322999992</v>
      </c>
      <c r="I6" s="28">
        <v>831773.18200000003</v>
      </c>
      <c r="J6" s="28">
        <v>364429.92423</v>
      </c>
      <c r="K6" s="28">
        <v>475254.092</v>
      </c>
      <c r="L6" s="28">
        <v>118075.781</v>
      </c>
      <c r="M6" s="28">
        <v>415326.61599999998</v>
      </c>
      <c r="N6" s="28">
        <v>65832.455000000002</v>
      </c>
      <c r="O6" s="28">
        <v>569803.06099999999</v>
      </c>
      <c r="P6" s="28">
        <v>0</v>
      </c>
      <c r="Q6" s="28">
        <f>SUM(B6:P6)</f>
        <v>3948967.5575999999</v>
      </c>
    </row>
    <row r="7" spans="1:18" ht="17.25" customHeight="1" x14ac:dyDescent="0.2">
      <c r="A7" s="37" t="s">
        <v>59</v>
      </c>
      <c r="B7" s="28">
        <v>255262.79800000001</v>
      </c>
      <c r="C7" s="28">
        <v>0</v>
      </c>
      <c r="D7" s="28">
        <v>73.613</v>
      </c>
      <c r="E7" s="28">
        <v>991.71299999999997</v>
      </c>
      <c r="F7" s="28">
        <v>24604.028300000002</v>
      </c>
      <c r="G7" s="28">
        <v>409.82</v>
      </c>
      <c r="H7" s="28">
        <v>514906.25821000006</v>
      </c>
      <c r="I7" s="28">
        <v>622917.60499999998</v>
      </c>
      <c r="J7" s="28">
        <v>145.66800000000001</v>
      </c>
      <c r="K7" s="28">
        <v>2379.319</v>
      </c>
      <c r="L7" s="28">
        <v>4671.3959999999997</v>
      </c>
      <c r="M7" s="28">
        <v>265951.64600000001</v>
      </c>
      <c r="N7" s="28">
        <v>1344.7529999999999</v>
      </c>
      <c r="O7" s="28">
        <v>1477617.2039999999</v>
      </c>
      <c r="P7" s="28">
        <v>408.69900000000001</v>
      </c>
      <c r="Q7" s="28">
        <f t="shared" ref="Q7:Q44" si="0">SUM(B7:P7)</f>
        <v>3171684.5205100002</v>
      </c>
    </row>
    <row r="8" spans="1:18" ht="17.25" customHeight="1" x14ac:dyDescent="0.2">
      <c r="A8" s="37" t="s">
        <v>60</v>
      </c>
      <c r="B8" s="28">
        <v>2374.1779999999999</v>
      </c>
      <c r="C8" s="28">
        <v>0</v>
      </c>
      <c r="D8" s="28">
        <v>566.37400000000002</v>
      </c>
      <c r="E8" s="28">
        <v>2206.2661800000001</v>
      </c>
      <c r="F8" s="28">
        <v>11748.07</v>
      </c>
      <c r="G8" s="28">
        <v>1441.098</v>
      </c>
      <c r="H8" s="28">
        <v>46310.186739999983</v>
      </c>
      <c r="I8" s="28">
        <v>66856.53</v>
      </c>
      <c r="J8" s="28">
        <v>9552.6039999999994</v>
      </c>
      <c r="K8" s="28">
        <v>2792.2579999999998</v>
      </c>
      <c r="L8" s="28">
        <v>12287.668</v>
      </c>
      <c r="M8" s="28">
        <v>37990.036</v>
      </c>
      <c r="N8" s="28">
        <v>11111.039000000001</v>
      </c>
      <c r="O8" s="28">
        <v>125021.461</v>
      </c>
      <c r="P8" s="28">
        <v>194.37</v>
      </c>
      <c r="Q8" s="28">
        <f t="shared" si="0"/>
        <v>330452.13891999994</v>
      </c>
    </row>
    <row r="9" spans="1:18" ht="17.25" customHeight="1" x14ac:dyDescent="0.2">
      <c r="A9" s="37" t="s">
        <v>61</v>
      </c>
      <c r="B9" s="28">
        <v>6417.97</v>
      </c>
      <c r="C9" s="28">
        <v>0</v>
      </c>
      <c r="D9" s="28">
        <v>5358.3890000000001</v>
      </c>
      <c r="E9" s="28">
        <v>1784.6622600000003</v>
      </c>
      <c r="F9" s="28">
        <v>44496.711000000003</v>
      </c>
      <c r="G9" s="28">
        <v>1340.126</v>
      </c>
      <c r="H9" s="28">
        <v>59065.828439999997</v>
      </c>
      <c r="I9" s="28">
        <v>381918.09399999998</v>
      </c>
      <c r="J9" s="28">
        <v>5146.6440000000002</v>
      </c>
      <c r="K9" s="28">
        <v>2202.1759999999999</v>
      </c>
      <c r="L9" s="28">
        <v>8227.6020000000008</v>
      </c>
      <c r="M9" s="28">
        <v>147667.484</v>
      </c>
      <c r="N9" s="28">
        <v>8942.3909999999996</v>
      </c>
      <c r="O9" s="28">
        <v>73045.152000000002</v>
      </c>
      <c r="P9" s="28">
        <v>6919.9179999999997</v>
      </c>
      <c r="Q9" s="28">
        <f t="shared" si="0"/>
        <v>752533.14769999986</v>
      </c>
    </row>
    <row r="10" spans="1:18" ht="17.25" customHeight="1" x14ac:dyDescent="0.2">
      <c r="A10" s="37" t="s">
        <v>62</v>
      </c>
      <c r="B10" s="28">
        <v>9506.0339999999997</v>
      </c>
      <c r="C10" s="28">
        <v>0</v>
      </c>
      <c r="D10" s="28">
        <v>1748.51</v>
      </c>
      <c r="E10" s="28">
        <v>1472.7935699999998</v>
      </c>
      <c r="F10" s="28">
        <v>39179.54</v>
      </c>
      <c r="G10" s="28">
        <v>5060.1639999999998</v>
      </c>
      <c r="H10" s="28">
        <v>223986.22455000001</v>
      </c>
      <c r="I10" s="28">
        <v>347587.549</v>
      </c>
      <c r="J10" s="28">
        <v>47328.688000000002</v>
      </c>
      <c r="K10" s="28">
        <v>10498.008</v>
      </c>
      <c r="L10" s="28">
        <v>15058.105</v>
      </c>
      <c r="M10" s="28">
        <v>149330.99900000001</v>
      </c>
      <c r="N10" s="28">
        <v>10134.451999999999</v>
      </c>
      <c r="O10" s="28">
        <v>494706.55900000001</v>
      </c>
      <c r="P10" s="28">
        <v>126266.47500000001</v>
      </c>
      <c r="Q10" s="28">
        <f t="shared" si="0"/>
        <v>1481864.1011200002</v>
      </c>
    </row>
    <row r="11" spans="1:18" ht="17.25" customHeight="1" x14ac:dyDescent="0.2">
      <c r="A11" s="37" t="s">
        <v>63</v>
      </c>
      <c r="B11" s="28">
        <v>0</v>
      </c>
      <c r="C11" s="28">
        <v>0</v>
      </c>
      <c r="D11" s="28">
        <v>356.60700000000003</v>
      </c>
      <c r="E11" s="28">
        <v>1176.3957399999999</v>
      </c>
      <c r="F11" s="28">
        <v>8674.2688799999996</v>
      </c>
      <c r="G11" s="28">
        <v>1529.653</v>
      </c>
      <c r="H11" s="28">
        <v>229484.2222560001</v>
      </c>
      <c r="I11" s="28">
        <v>43349.144</v>
      </c>
      <c r="J11" s="28">
        <v>603.30856299999994</v>
      </c>
      <c r="K11" s="28">
        <v>1252.835</v>
      </c>
      <c r="L11" s="28">
        <v>3262.857</v>
      </c>
      <c r="M11" s="28">
        <v>127053.01700000001</v>
      </c>
      <c r="N11" s="28">
        <v>48865.417999999998</v>
      </c>
      <c r="O11" s="28">
        <v>102835.659</v>
      </c>
      <c r="P11" s="28">
        <v>3457.5610000000001</v>
      </c>
      <c r="Q11" s="28">
        <f t="shared" si="0"/>
        <v>571900.94643900008</v>
      </c>
    </row>
    <row r="12" spans="1:18" ht="17.25" customHeight="1" x14ac:dyDescent="0.2">
      <c r="A12" s="37" t="s">
        <v>64</v>
      </c>
      <c r="B12" s="28">
        <v>625.08299999999997</v>
      </c>
      <c r="C12" s="28">
        <v>78217.05752161803</v>
      </c>
      <c r="D12" s="28">
        <v>2860.9290000000001</v>
      </c>
      <c r="E12" s="28">
        <v>1610.6108100000001</v>
      </c>
      <c r="F12" s="28">
        <v>15600.886</v>
      </c>
      <c r="G12" s="28">
        <v>1093.1489999999999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1432.1089999999999</v>
      </c>
      <c r="N12" s="28">
        <v>62708.69</v>
      </c>
      <c r="O12" s="28">
        <v>0</v>
      </c>
      <c r="P12" s="28">
        <v>14.85</v>
      </c>
      <c r="Q12" s="28">
        <f>SUM(B12:P12)</f>
        <v>164163.36433161804</v>
      </c>
    </row>
    <row r="13" spans="1:18" ht="17.25" customHeight="1" x14ac:dyDescent="0.2">
      <c r="A13" s="38" t="s">
        <v>65</v>
      </c>
      <c r="B13" s="28">
        <v>2132.288</v>
      </c>
      <c r="C13" s="28">
        <v>0</v>
      </c>
      <c r="D13" s="28">
        <v>324.464</v>
      </c>
      <c r="E13" s="28">
        <v>928.17380999999989</v>
      </c>
      <c r="F13" s="28">
        <v>2733.971</v>
      </c>
      <c r="G13" s="28">
        <v>1915.452</v>
      </c>
      <c r="H13" s="28">
        <v>122445.07294000003</v>
      </c>
      <c r="I13" s="28">
        <v>202577.70499999999</v>
      </c>
      <c r="J13" s="28">
        <v>17535.082999999999</v>
      </c>
      <c r="K13" s="28">
        <v>1450.2629999999999</v>
      </c>
      <c r="L13" s="28">
        <v>872.24</v>
      </c>
      <c r="M13" s="28">
        <v>42839.328999999998</v>
      </c>
      <c r="N13" s="28">
        <v>5919.6350000000002</v>
      </c>
      <c r="O13" s="28">
        <v>208358.139</v>
      </c>
      <c r="P13" s="28">
        <v>33884.158000000003</v>
      </c>
      <c r="Q13" s="28">
        <f t="shared" si="0"/>
        <v>643915.97375</v>
      </c>
    </row>
    <row r="14" spans="1:18" ht="20.25" customHeight="1" x14ac:dyDescent="0.2">
      <c r="A14" s="39" t="s">
        <v>15</v>
      </c>
      <c r="B14" s="30">
        <f t="shared" ref="B14:P14" si="1">SUM(B6:B13)</f>
        <v>356865.45199999993</v>
      </c>
      <c r="C14" s="30">
        <f t="shared" si="1"/>
        <v>78217.05752161803</v>
      </c>
      <c r="D14" s="30">
        <f t="shared" si="1"/>
        <v>202150.65900000001</v>
      </c>
      <c r="E14" s="30">
        <f t="shared" si="1"/>
        <v>66203.753509999995</v>
      </c>
      <c r="F14" s="30">
        <f t="shared" si="1"/>
        <v>401759.23018000001</v>
      </c>
      <c r="G14" s="30">
        <f t="shared" si="1"/>
        <v>278379.81799999997</v>
      </c>
      <c r="H14" s="30">
        <f t="shared" si="1"/>
        <v>1456916.1163660001</v>
      </c>
      <c r="I14" s="30">
        <f t="shared" si="1"/>
        <v>2496979.8089999999</v>
      </c>
      <c r="J14" s="30">
        <f t="shared" si="1"/>
        <v>444741.91979299998</v>
      </c>
      <c r="K14" s="30">
        <f t="shared" si="1"/>
        <v>495828.95099999994</v>
      </c>
      <c r="L14" s="30">
        <f t="shared" si="1"/>
        <v>162455.649</v>
      </c>
      <c r="M14" s="30">
        <f t="shared" si="1"/>
        <v>1187591.2359999998</v>
      </c>
      <c r="N14" s="30">
        <f t="shared" si="1"/>
        <v>214858.83300000001</v>
      </c>
      <c r="O14" s="30">
        <f t="shared" si="1"/>
        <v>3051387.2349999994</v>
      </c>
      <c r="P14" s="30">
        <f t="shared" si="1"/>
        <v>171146.03099999999</v>
      </c>
      <c r="Q14" s="30">
        <f t="shared" si="0"/>
        <v>11065481.750370616</v>
      </c>
    </row>
    <row r="15" spans="1:18" ht="17.25" customHeight="1" x14ac:dyDescent="0.2">
      <c r="A15" s="40" t="s">
        <v>66</v>
      </c>
      <c r="B15" s="31"/>
      <c r="Q15" s="28"/>
    </row>
    <row r="16" spans="1:18" ht="17.25" customHeight="1" x14ac:dyDescent="0.2">
      <c r="A16" s="37" t="str">
        <f t="shared" ref="A16:A24" si="2">A6</f>
        <v xml:space="preserve">Motor </v>
      </c>
      <c r="B16" s="28">
        <v>8960.4240000000009</v>
      </c>
      <c r="C16" s="28">
        <v>0</v>
      </c>
      <c r="D16" s="28">
        <v>7090.28</v>
      </c>
      <c r="E16" s="28">
        <v>3753.674</v>
      </c>
      <c r="F16" s="28">
        <v>3661.2558698037797</v>
      </c>
      <c r="G16" s="28">
        <v>9470.3449999999993</v>
      </c>
      <c r="H16" s="28">
        <v>20653.395</v>
      </c>
      <c r="I16" s="28">
        <v>31065.374</v>
      </c>
      <c r="J16" s="28">
        <v>7653.8320999999996</v>
      </c>
      <c r="K16" s="28">
        <v>15329.791999999999</v>
      </c>
      <c r="L16" s="28">
        <v>64961.463000000003</v>
      </c>
      <c r="M16" s="28">
        <v>14284.607</v>
      </c>
      <c r="N16" s="28">
        <v>4374.357</v>
      </c>
      <c r="O16" s="28">
        <v>14252.163</v>
      </c>
      <c r="P16" s="28">
        <v>0</v>
      </c>
      <c r="Q16" s="28">
        <f t="shared" si="0"/>
        <v>205510.96196980376</v>
      </c>
    </row>
    <row r="17" spans="1:17" ht="17.25" customHeight="1" x14ac:dyDescent="0.2">
      <c r="A17" s="37" t="str">
        <f t="shared" si="2"/>
        <v>Accident and Health</v>
      </c>
      <c r="B17" s="28">
        <v>125172.25599999999</v>
      </c>
      <c r="C17" s="28">
        <v>0</v>
      </c>
      <c r="D17" s="28">
        <v>37.426000000000002</v>
      </c>
      <c r="E17" s="28">
        <v>580.55429000000004</v>
      </c>
      <c r="F17" s="28">
        <v>4154.3941459886</v>
      </c>
      <c r="G17" s="28">
        <v>283.03699999999998</v>
      </c>
      <c r="H17" s="28">
        <v>334131.45799999998</v>
      </c>
      <c r="I17" s="28">
        <v>25355.973000000002</v>
      </c>
      <c r="J17" s="28">
        <v>0</v>
      </c>
      <c r="K17" s="28">
        <v>884.95399999999995</v>
      </c>
      <c r="L17" s="28">
        <v>4032.114</v>
      </c>
      <c r="M17" s="28">
        <v>128408.935</v>
      </c>
      <c r="N17" s="28">
        <v>980.26599999999996</v>
      </c>
      <c r="O17" s="28">
        <v>68059.789999999994</v>
      </c>
      <c r="P17" s="28">
        <v>408.69900000000001</v>
      </c>
      <c r="Q17" s="28">
        <f t="shared" si="0"/>
        <v>692489.85643598868</v>
      </c>
    </row>
    <row r="18" spans="1:17" ht="17.25" customHeight="1" x14ac:dyDescent="0.2">
      <c r="A18" s="37" t="str">
        <f t="shared" si="2"/>
        <v>Engineering</v>
      </c>
      <c r="B18" s="28">
        <v>2144.9299999999998</v>
      </c>
      <c r="C18" s="28">
        <v>0</v>
      </c>
      <c r="D18" s="28">
        <v>456.97899999999998</v>
      </c>
      <c r="E18" s="28">
        <v>2001.5307593175</v>
      </c>
      <c r="F18" s="28">
        <v>9811.0070454350298</v>
      </c>
      <c r="G18" s="28">
        <v>1196.8910000000001</v>
      </c>
      <c r="H18" s="28">
        <v>40183.680999999997</v>
      </c>
      <c r="I18" s="28">
        <v>45840.983999999997</v>
      </c>
      <c r="J18" s="28">
        <v>3988.9440100000002</v>
      </c>
      <c r="K18" s="28">
        <v>1662.3869999999999</v>
      </c>
      <c r="L18" s="28">
        <v>12480.597</v>
      </c>
      <c r="M18" s="28">
        <v>35948.394999999997</v>
      </c>
      <c r="N18" s="28">
        <v>11945.254000000001</v>
      </c>
      <c r="O18" s="28">
        <v>97797.641000000003</v>
      </c>
      <c r="P18" s="28">
        <v>194.37</v>
      </c>
      <c r="Q18" s="28">
        <f t="shared" si="0"/>
        <v>265653.5908147525</v>
      </c>
    </row>
    <row r="19" spans="1:17" ht="17.25" customHeight="1" x14ac:dyDescent="0.2">
      <c r="A19" s="37" t="str">
        <f t="shared" si="2"/>
        <v>Liability</v>
      </c>
      <c r="B19" s="28">
        <v>4928.223</v>
      </c>
      <c r="C19" s="28">
        <v>0</v>
      </c>
      <c r="D19" s="28">
        <v>3506.06</v>
      </c>
      <c r="E19" s="28">
        <v>1733.307</v>
      </c>
      <c r="F19" s="28">
        <v>33000.495435232719</v>
      </c>
      <c r="G19" s="28">
        <v>311.23599999999999</v>
      </c>
      <c r="H19" s="28">
        <v>44226.796999999999</v>
      </c>
      <c r="I19" s="28">
        <v>240982.356</v>
      </c>
      <c r="J19" s="28">
        <v>36.677999999999997</v>
      </c>
      <c r="K19" s="28">
        <v>39.502000000000002</v>
      </c>
      <c r="L19" s="28">
        <v>6472.2920000000004</v>
      </c>
      <c r="M19" s="28">
        <v>125095.75599999999</v>
      </c>
      <c r="N19" s="28">
        <v>7022.8810000000003</v>
      </c>
      <c r="O19" s="28">
        <v>13101.596</v>
      </c>
      <c r="P19" s="28">
        <v>6919.9179999999997</v>
      </c>
      <c r="Q19" s="28">
        <f t="shared" si="0"/>
        <v>487377.09743523272</v>
      </c>
    </row>
    <row r="20" spans="1:17" ht="17.25" customHeight="1" x14ac:dyDescent="0.2">
      <c r="A20" s="37" t="str">
        <f t="shared" si="2"/>
        <v>Property</v>
      </c>
      <c r="B20" s="28">
        <v>9298.3490000000002</v>
      </c>
      <c r="C20" s="28">
        <v>0</v>
      </c>
      <c r="D20" s="28">
        <v>1610.222</v>
      </c>
      <c r="E20" s="28">
        <v>1334.2434606825002</v>
      </c>
      <c r="F20" s="28">
        <v>33277.448954564978</v>
      </c>
      <c r="G20" s="28">
        <v>4192.6769999999997</v>
      </c>
      <c r="H20" s="28">
        <v>179410.451</v>
      </c>
      <c r="I20" s="28">
        <v>240394.93599999999</v>
      </c>
      <c r="J20" s="28">
        <v>14950.6416816</v>
      </c>
      <c r="K20" s="28">
        <v>6998.1930000000002</v>
      </c>
      <c r="L20" s="28">
        <v>13727.581</v>
      </c>
      <c r="M20" s="28">
        <v>133181.72399999999</v>
      </c>
      <c r="N20" s="28">
        <v>8945.3950000000004</v>
      </c>
      <c r="O20" s="28">
        <v>352449.60600000003</v>
      </c>
      <c r="P20" s="28">
        <v>126266.47500000001</v>
      </c>
      <c r="Q20" s="28">
        <f t="shared" si="0"/>
        <v>1126037.9430968475</v>
      </c>
    </row>
    <row r="21" spans="1:17" ht="17.25" customHeight="1" x14ac:dyDescent="0.2">
      <c r="A21" s="37" t="str">
        <f t="shared" si="2"/>
        <v>Transportation</v>
      </c>
      <c r="B21" s="28">
        <v>-16.289000000000001</v>
      </c>
      <c r="C21" s="28">
        <v>0</v>
      </c>
      <c r="D21" s="28">
        <v>290.07299999999998</v>
      </c>
      <c r="E21" s="28">
        <v>1029.80033</v>
      </c>
      <c r="F21" s="28">
        <v>8265.7477604473297</v>
      </c>
      <c r="G21" s="28">
        <v>1080.393</v>
      </c>
      <c r="H21" s="28">
        <v>114687.22900000001</v>
      </c>
      <c r="I21" s="28">
        <v>7529.2619999999997</v>
      </c>
      <c r="J21" s="28">
        <v>0</v>
      </c>
      <c r="K21" s="28">
        <v>1069.8130000000001</v>
      </c>
      <c r="L21" s="28">
        <v>2557.8389999999999</v>
      </c>
      <c r="M21" s="28">
        <v>125967.386</v>
      </c>
      <c r="N21" s="28">
        <v>42857.695</v>
      </c>
      <c r="O21" s="28">
        <v>47001.580999999998</v>
      </c>
      <c r="P21" s="28">
        <v>3457.5610000000001</v>
      </c>
      <c r="Q21" s="28">
        <f t="shared" si="0"/>
        <v>355778.09109044733</v>
      </c>
    </row>
    <row r="22" spans="1:17" ht="17.25" customHeight="1" x14ac:dyDescent="0.2">
      <c r="A22" s="37" t="str">
        <f t="shared" si="2"/>
        <v>Guarantee</v>
      </c>
      <c r="B22" s="28">
        <v>611.30802666667012</v>
      </c>
      <c r="C22" s="28">
        <v>56401.441525027411</v>
      </c>
      <c r="D22" s="28">
        <v>2301.3009999999999</v>
      </c>
      <c r="E22" s="28">
        <v>1406.9693699999998</v>
      </c>
      <c r="F22" s="28">
        <v>15437.816446304221</v>
      </c>
      <c r="G22" s="28">
        <v>1018.784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1053.4570000000001</v>
      </c>
      <c r="N22" s="28">
        <v>62691.944000000003</v>
      </c>
      <c r="O22" s="28">
        <v>0</v>
      </c>
      <c r="P22" s="28">
        <v>14.85</v>
      </c>
      <c r="Q22" s="28">
        <f t="shared" si="0"/>
        <v>140937.8713679983</v>
      </c>
    </row>
    <row r="23" spans="1:17" ht="17.25" customHeight="1" x14ac:dyDescent="0.2">
      <c r="A23" s="38" t="str">
        <f t="shared" si="2"/>
        <v>Miscellaneous</v>
      </c>
      <c r="B23" s="28">
        <v>2132.288</v>
      </c>
      <c r="C23" s="28">
        <v>0</v>
      </c>
      <c r="D23" s="28">
        <v>297.38200000000001</v>
      </c>
      <c r="E23" s="28">
        <v>330.60642000000001</v>
      </c>
      <c r="F23" s="28">
        <v>1363.49560267069</v>
      </c>
      <c r="G23" s="28">
        <v>1815.297</v>
      </c>
      <c r="H23" s="28">
        <v>116786.537</v>
      </c>
      <c r="I23" s="28">
        <v>10018.291999999999</v>
      </c>
      <c r="J23" s="28">
        <v>11786.88415</v>
      </c>
      <c r="K23" s="28">
        <v>115.545</v>
      </c>
      <c r="L23" s="28">
        <v>769.88699999999994</v>
      </c>
      <c r="M23" s="28">
        <v>37769.879000000001</v>
      </c>
      <c r="N23" s="28">
        <v>5882.08</v>
      </c>
      <c r="O23" s="28">
        <v>140556.26500000001</v>
      </c>
      <c r="P23" s="28">
        <v>33884.158000000003</v>
      </c>
      <c r="Q23" s="28">
        <f t="shared" si="0"/>
        <v>363508.59617267066</v>
      </c>
    </row>
    <row r="24" spans="1:17" ht="20.25" customHeight="1" x14ac:dyDescent="0.2">
      <c r="A24" s="39" t="str">
        <f t="shared" si="2"/>
        <v>TOTAL</v>
      </c>
      <c r="B24" s="30">
        <f t="shared" ref="B24:D24" si="3">SUM(B16:B23)</f>
        <v>153231.48902666665</v>
      </c>
      <c r="C24" s="30">
        <f t="shared" si="3"/>
        <v>56401.441525027411</v>
      </c>
      <c r="D24" s="30">
        <f t="shared" si="3"/>
        <v>15589.723</v>
      </c>
      <c r="E24" s="30">
        <f>SUM(E16:E23)</f>
        <v>12170.68563</v>
      </c>
      <c r="F24" s="30">
        <f t="shared" ref="F24:P24" si="4">SUM(F16:F23)</f>
        <v>108971.66126044735</v>
      </c>
      <c r="G24" s="30">
        <f t="shared" si="4"/>
        <v>19368.659999999996</v>
      </c>
      <c r="H24" s="30">
        <f t="shared" si="4"/>
        <v>850079.54800000007</v>
      </c>
      <c r="I24" s="30">
        <f t="shared" si="4"/>
        <v>601187.17700000003</v>
      </c>
      <c r="J24" s="30">
        <f t="shared" si="4"/>
        <v>38416.979941599995</v>
      </c>
      <c r="K24" s="30">
        <f t="shared" si="4"/>
        <v>26100.185999999994</v>
      </c>
      <c r="L24" s="30">
        <f t="shared" si="4"/>
        <v>105001.773</v>
      </c>
      <c r="M24" s="30">
        <f t="shared" si="4"/>
        <v>601710.13899999997</v>
      </c>
      <c r="N24" s="30">
        <f t="shared" si="4"/>
        <v>144699.872</v>
      </c>
      <c r="O24" s="30">
        <f t="shared" si="4"/>
        <v>733218.64199999999</v>
      </c>
      <c r="P24" s="30">
        <f t="shared" si="4"/>
        <v>171146.03099999999</v>
      </c>
      <c r="Q24" s="30">
        <f t="shared" si="0"/>
        <v>3637294.0083837416</v>
      </c>
    </row>
    <row r="25" spans="1:17" ht="17.25" customHeight="1" x14ac:dyDescent="0.2">
      <c r="A25" s="40" t="s">
        <v>67</v>
      </c>
      <c r="B25" s="31"/>
      <c r="Q25" s="28"/>
    </row>
    <row r="26" spans="1:17" ht="17.25" customHeight="1" x14ac:dyDescent="0.2">
      <c r="A26" s="37" t="str">
        <f t="shared" ref="A26:A34" si="5">A16</f>
        <v xml:space="preserve">Motor </v>
      </c>
      <c r="B26" s="28">
        <v>71586.676999999996</v>
      </c>
      <c r="C26" s="28">
        <v>0</v>
      </c>
      <c r="D26" s="28">
        <v>183771.49299999999</v>
      </c>
      <c r="E26" s="28">
        <v>52279.464140000004</v>
      </c>
      <c r="F26" s="28">
        <v>251060.49913019617</v>
      </c>
      <c r="G26" s="28">
        <v>256120.011</v>
      </c>
      <c r="H26" s="28">
        <v>240064.92822999993</v>
      </c>
      <c r="I26" s="28">
        <v>800707.80799999996</v>
      </c>
      <c r="J26" s="28">
        <v>356776.09213</v>
      </c>
      <c r="K26" s="28">
        <v>459924.3</v>
      </c>
      <c r="L26" s="28">
        <v>53114.317999999999</v>
      </c>
      <c r="M26" s="28">
        <v>401042.00900000002</v>
      </c>
      <c r="N26" s="28">
        <v>61458.097999999998</v>
      </c>
      <c r="O26" s="28">
        <v>555550.89800000004</v>
      </c>
      <c r="P26" s="28">
        <v>0</v>
      </c>
      <c r="Q26" s="28">
        <f t="shared" si="0"/>
        <v>3743456.5956301959</v>
      </c>
    </row>
    <row r="27" spans="1:17" ht="17.25" customHeight="1" x14ac:dyDescent="0.2">
      <c r="A27" s="37" t="str">
        <f t="shared" si="5"/>
        <v>Accident and Health</v>
      </c>
      <c r="B27" s="28">
        <v>130090.542</v>
      </c>
      <c r="C27" s="28">
        <v>0</v>
      </c>
      <c r="D27" s="28">
        <v>36.186999999999998</v>
      </c>
      <c r="E27" s="28">
        <v>411.15871000000004</v>
      </c>
      <c r="F27" s="28">
        <v>20449.634154011408</v>
      </c>
      <c r="G27" s="28">
        <v>126.783</v>
      </c>
      <c r="H27" s="28">
        <v>180774.8002100001</v>
      </c>
      <c r="I27" s="28">
        <v>597561.63199999998</v>
      </c>
      <c r="J27" s="28">
        <v>145.66800000000001</v>
      </c>
      <c r="K27" s="28">
        <v>1494.365</v>
      </c>
      <c r="L27" s="28">
        <v>639.28200000000004</v>
      </c>
      <c r="M27" s="28">
        <v>137542.71100000001</v>
      </c>
      <c r="N27" s="28">
        <v>364.48700000000002</v>
      </c>
      <c r="O27" s="28">
        <v>1409557.4140000001</v>
      </c>
      <c r="P27" s="28">
        <v>0</v>
      </c>
      <c r="Q27" s="28">
        <f t="shared" si="0"/>
        <v>2479194.6640740116</v>
      </c>
    </row>
    <row r="28" spans="1:17" ht="17.25" customHeight="1" x14ac:dyDescent="0.2">
      <c r="A28" s="37" t="str">
        <f t="shared" si="5"/>
        <v>Engineering</v>
      </c>
      <c r="B28" s="28">
        <v>229.24799999999999</v>
      </c>
      <c r="C28" s="28">
        <v>0</v>
      </c>
      <c r="D28" s="28">
        <v>109.395</v>
      </c>
      <c r="E28" s="28">
        <v>204.73542068250001</v>
      </c>
      <c r="F28" s="28">
        <v>1937.0629545649699</v>
      </c>
      <c r="G28" s="28">
        <v>244.20699999999999</v>
      </c>
      <c r="H28" s="28">
        <v>6126.5057399999896</v>
      </c>
      <c r="I28" s="28">
        <v>21015.545999999998</v>
      </c>
      <c r="J28" s="28">
        <v>5563.6599900000001</v>
      </c>
      <c r="K28" s="28">
        <v>1129.8710000000001</v>
      </c>
      <c r="L28" s="28">
        <v>-192.929</v>
      </c>
      <c r="M28" s="28">
        <v>2041.6410000000001</v>
      </c>
      <c r="N28" s="28">
        <v>-834.21500000000003</v>
      </c>
      <c r="O28" s="28">
        <v>27223.82</v>
      </c>
      <c r="P28" s="28">
        <v>0</v>
      </c>
      <c r="Q28" s="28">
        <f t="shared" si="0"/>
        <v>64798.548105247464</v>
      </c>
    </row>
    <row r="29" spans="1:17" ht="17.25" customHeight="1" x14ac:dyDescent="0.2">
      <c r="A29" s="37" t="str">
        <f t="shared" si="5"/>
        <v>Liability</v>
      </c>
      <c r="B29" s="28">
        <v>1489.7470000000001</v>
      </c>
      <c r="C29" s="28">
        <v>0</v>
      </c>
      <c r="D29" s="28">
        <v>1852.329</v>
      </c>
      <c r="E29" s="28">
        <v>51.355259999999994</v>
      </c>
      <c r="F29" s="28">
        <v>11496.215564767281</v>
      </c>
      <c r="G29" s="28">
        <v>1028.8900000000001</v>
      </c>
      <c r="H29" s="28">
        <v>14839.031440000001</v>
      </c>
      <c r="I29" s="28">
        <v>140935.73800000001</v>
      </c>
      <c r="J29" s="28">
        <v>5109.9660000000003</v>
      </c>
      <c r="K29" s="28">
        <v>2162.674</v>
      </c>
      <c r="L29" s="28">
        <v>1755.31</v>
      </c>
      <c r="M29" s="28">
        <v>22571.727999999999</v>
      </c>
      <c r="N29" s="28">
        <v>1919.51</v>
      </c>
      <c r="O29" s="28">
        <v>59943.555999999997</v>
      </c>
      <c r="P29" s="28">
        <v>0</v>
      </c>
      <c r="Q29" s="28">
        <f t="shared" si="0"/>
        <v>265156.05026476731</v>
      </c>
    </row>
    <row r="30" spans="1:17" ht="17.25" customHeight="1" x14ac:dyDescent="0.2">
      <c r="A30" s="37" t="str">
        <f t="shared" si="5"/>
        <v>Property</v>
      </c>
      <c r="B30" s="28">
        <v>207.685</v>
      </c>
      <c r="C30" s="28">
        <v>0</v>
      </c>
      <c r="D30" s="28">
        <v>138.28800000000001</v>
      </c>
      <c r="E30" s="28">
        <v>138.55010931751002</v>
      </c>
      <c r="F30" s="28">
        <v>5902.0910454350205</v>
      </c>
      <c r="G30" s="28">
        <v>867.48699999999997</v>
      </c>
      <c r="H30" s="28">
        <v>44575.77355000002</v>
      </c>
      <c r="I30" s="28">
        <v>107192.613</v>
      </c>
      <c r="J30" s="28">
        <v>32378.046318400004</v>
      </c>
      <c r="K30" s="28">
        <v>3499.8150000000001</v>
      </c>
      <c r="L30" s="28">
        <v>1330.5239999999999</v>
      </c>
      <c r="M30" s="28">
        <v>16149.275</v>
      </c>
      <c r="N30" s="28">
        <v>1189.057</v>
      </c>
      <c r="O30" s="28">
        <v>142256.95300000001</v>
      </c>
      <c r="P30" s="28">
        <v>0</v>
      </c>
      <c r="Q30" s="28">
        <f t="shared" si="0"/>
        <v>355826.15802315256</v>
      </c>
    </row>
    <row r="31" spans="1:17" ht="17.25" customHeight="1" x14ac:dyDescent="0.2">
      <c r="A31" s="37" t="str">
        <f t="shared" si="5"/>
        <v>Transportation</v>
      </c>
      <c r="B31" s="28">
        <v>16.289000000000001</v>
      </c>
      <c r="C31" s="28">
        <v>0</v>
      </c>
      <c r="D31" s="28">
        <v>66.534000000000006</v>
      </c>
      <c r="E31" s="28">
        <v>146.59541000000002</v>
      </c>
      <c r="F31" s="28">
        <v>408.52111955267003</v>
      </c>
      <c r="G31" s="28">
        <v>449.26</v>
      </c>
      <c r="H31" s="28">
        <v>114796.99325600009</v>
      </c>
      <c r="I31" s="28">
        <v>35819.881999999998</v>
      </c>
      <c r="J31" s="28">
        <v>603.30856299999994</v>
      </c>
      <c r="K31" s="28">
        <v>183.02199999999999</v>
      </c>
      <c r="L31" s="28">
        <v>705.01800000000003</v>
      </c>
      <c r="M31" s="28">
        <v>1085.6310000000001</v>
      </c>
      <c r="N31" s="28">
        <v>6007.723</v>
      </c>
      <c r="O31" s="28">
        <v>55834.078000000001</v>
      </c>
      <c r="P31" s="28">
        <v>0</v>
      </c>
      <c r="Q31" s="28">
        <f t="shared" si="0"/>
        <v>216122.85534855275</v>
      </c>
    </row>
    <row r="32" spans="1:17" ht="17.25" customHeight="1" x14ac:dyDescent="0.2">
      <c r="A32" s="37" t="str">
        <f t="shared" si="5"/>
        <v>Guarantee</v>
      </c>
      <c r="B32" s="28">
        <v>13.774973333329996</v>
      </c>
      <c r="C32" s="28">
        <v>21815.615996590623</v>
      </c>
      <c r="D32" s="28">
        <v>559.62800000000004</v>
      </c>
      <c r="E32" s="28">
        <v>203.64143999999999</v>
      </c>
      <c r="F32" s="28">
        <v>163.06955369578</v>
      </c>
      <c r="G32" s="28">
        <v>74.364999999999995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378.65199999999999</v>
      </c>
      <c r="N32" s="28">
        <v>16.745999999999999</v>
      </c>
      <c r="O32" s="28">
        <v>0</v>
      </c>
      <c r="P32" s="28">
        <v>0</v>
      </c>
      <c r="Q32" s="28">
        <f t="shared" si="0"/>
        <v>23225.49296361973</v>
      </c>
    </row>
    <row r="33" spans="1:17" ht="17.25" customHeight="1" x14ac:dyDescent="0.2">
      <c r="A33" s="38" t="str">
        <f t="shared" si="5"/>
        <v>Miscellaneous</v>
      </c>
      <c r="B33" s="28">
        <v>0</v>
      </c>
      <c r="C33" s="28">
        <v>0</v>
      </c>
      <c r="D33" s="28">
        <v>27.082000000000001</v>
      </c>
      <c r="E33" s="28">
        <v>597.56739000000005</v>
      </c>
      <c r="F33" s="28">
        <v>1370.47539732931</v>
      </c>
      <c r="G33" s="28">
        <v>100.155</v>
      </c>
      <c r="H33" s="28">
        <v>5658.5359400000407</v>
      </c>
      <c r="I33" s="28">
        <v>192559.413</v>
      </c>
      <c r="J33" s="28">
        <v>5748.1988499999998</v>
      </c>
      <c r="K33" s="28">
        <v>1334.7180000000001</v>
      </c>
      <c r="L33" s="28">
        <v>102.35299999999999</v>
      </c>
      <c r="M33" s="28">
        <v>5069.45</v>
      </c>
      <c r="N33" s="28">
        <v>37.555</v>
      </c>
      <c r="O33" s="28">
        <v>67801.873999999996</v>
      </c>
      <c r="P33" s="28">
        <v>0</v>
      </c>
      <c r="Q33" s="28">
        <f t="shared" si="0"/>
        <v>280407.37757732935</v>
      </c>
    </row>
    <row r="34" spans="1:17" ht="20.25" customHeight="1" x14ac:dyDescent="0.2">
      <c r="A34" s="39" t="str">
        <f t="shared" si="5"/>
        <v>TOTAL</v>
      </c>
      <c r="B34" s="30">
        <f t="shared" ref="B34" si="6">SUM(B26:B33)</f>
        <v>203633.96297333328</v>
      </c>
      <c r="C34" s="30">
        <f>SUM(C26:C33)</f>
        <v>21815.615996590623</v>
      </c>
      <c r="D34" s="30">
        <f t="shared" ref="D34:P34" si="7">SUM(D26:D33)</f>
        <v>186560.93599999999</v>
      </c>
      <c r="E34" s="30">
        <f t="shared" si="7"/>
        <v>54033.06788000001</v>
      </c>
      <c r="F34" s="30">
        <f t="shared" si="7"/>
        <v>292787.56891955261</v>
      </c>
      <c r="G34" s="30">
        <f t="shared" si="7"/>
        <v>259011.158</v>
      </c>
      <c r="H34" s="30">
        <f t="shared" si="7"/>
        <v>606836.5683660002</v>
      </c>
      <c r="I34" s="30">
        <f t="shared" si="7"/>
        <v>1895792.6319999998</v>
      </c>
      <c r="J34" s="30">
        <f t="shared" si="7"/>
        <v>406324.93985140003</v>
      </c>
      <c r="K34" s="30">
        <f t="shared" si="7"/>
        <v>469728.76499999996</v>
      </c>
      <c r="L34" s="30">
        <f t="shared" si="7"/>
        <v>57453.876000000004</v>
      </c>
      <c r="M34" s="30">
        <f t="shared" si="7"/>
        <v>585881.09699999995</v>
      </c>
      <c r="N34" s="30">
        <f t="shared" si="7"/>
        <v>70158.960999999996</v>
      </c>
      <c r="O34" s="30">
        <f t="shared" si="7"/>
        <v>2318168.5930000003</v>
      </c>
      <c r="P34" s="30">
        <f t="shared" si="7"/>
        <v>0</v>
      </c>
      <c r="Q34" s="30">
        <f>SUM(B34:P34)</f>
        <v>7428187.7419868773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8">A26</f>
        <v xml:space="preserve">Motor </v>
      </c>
      <c r="B36" s="28">
        <v>69607.911999999997</v>
      </c>
      <c r="C36" s="28">
        <v>0</v>
      </c>
      <c r="D36" s="28">
        <v>176847.88</v>
      </c>
      <c r="E36" s="28">
        <v>52228.523139999998</v>
      </c>
      <c r="F36" s="28">
        <v>232620.83746352949</v>
      </c>
      <c r="G36" s="28">
        <v>250367.905</v>
      </c>
      <c r="H36" s="28">
        <v>260857.56022999992</v>
      </c>
      <c r="I36" s="28">
        <v>777288.75820500008</v>
      </c>
      <c r="J36" s="28">
        <v>346289.24001000001</v>
      </c>
      <c r="K36" s="28">
        <v>448084.89199999999</v>
      </c>
      <c r="L36" s="28">
        <v>45163.381000000001</v>
      </c>
      <c r="M36" s="28">
        <v>389345.098</v>
      </c>
      <c r="N36" s="28">
        <v>66209.452366636018</v>
      </c>
      <c r="O36" s="28">
        <v>557974.65500000003</v>
      </c>
      <c r="P36" s="28">
        <v>0</v>
      </c>
      <c r="Q36" s="28">
        <f>SUM(B36:P36)</f>
        <v>3672886.0944151655</v>
      </c>
    </row>
    <row r="37" spans="1:17" ht="17.25" customHeight="1" x14ac:dyDescent="0.2">
      <c r="A37" s="37" t="str">
        <f t="shared" si="8"/>
        <v>Accident and Health</v>
      </c>
      <c r="B37" s="28">
        <v>126633.889</v>
      </c>
      <c r="C37" s="28">
        <v>0</v>
      </c>
      <c r="D37" s="28">
        <v>86.076800000000006</v>
      </c>
      <c r="E37" s="28">
        <v>432.87370999999996</v>
      </c>
      <c r="F37" s="28">
        <v>20010.099154011408</v>
      </c>
      <c r="G37" s="28">
        <v>149.98699999999999</v>
      </c>
      <c r="H37" s="28">
        <v>190854.6452100001</v>
      </c>
      <c r="I37" s="28">
        <v>577464.89</v>
      </c>
      <c r="J37" s="28">
        <v>52.603300000000004</v>
      </c>
      <c r="K37" s="28">
        <v>1703.85</v>
      </c>
      <c r="L37" s="28">
        <v>697.88699999999994</v>
      </c>
      <c r="M37" s="28">
        <v>131838.81200000001</v>
      </c>
      <c r="N37" s="28">
        <v>359.13816007975993</v>
      </c>
      <c r="O37" s="28">
        <v>1382650.645</v>
      </c>
      <c r="P37" s="28">
        <v>0</v>
      </c>
      <c r="Q37" s="28">
        <f t="shared" si="0"/>
        <v>2432935.3963340912</v>
      </c>
    </row>
    <row r="38" spans="1:17" ht="17.25" customHeight="1" x14ac:dyDescent="0.2">
      <c r="A38" s="37" t="str">
        <f t="shared" si="8"/>
        <v>Engineering</v>
      </c>
      <c r="B38" s="28">
        <v>986.57600000000002</v>
      </c>
      <c r="C38" s="28">
        <v>0</v>
      </c>
      <c r="D38" s="28">
        <v>-19.399999999999999</v>
      </c>
      <c r="E38" s="28">
        <v>28.259420682499993</v>
      </c>
      <c r="F38" s="28">
        <v>1205.1502878983099</v>
      </c>
      <c r="G38" s="28">
        <v>243.62700000000001</v>
      </c>
      <c r="H38" s="28">
        <v>7861.2927399999899</v>
      </c>
      <c r="I38" s="28">
        <v>22012.267234999999</v>
      </c>
      <c r="J38" s="28">
        <v>5029.1455999999998</v>
      </c>
      <c r="K38" s="28">
        <v>721.52300000000002</v>
      </c>
      <c r="L38" s="28">
        <v>553.62900000000002</v>
      </c>
      <c r="M38" s="28">
        <v>1963.0550000000001</v>
      </c>
      <c r="N38" s="28">
        <v>592.19457371805015</v>
      </c>
      <c r="O38" s="28">
        <v>26050.306</v>
      </c>
      <c r="P38" s="28">
        <v>0</v>
      </c>
      <c r="Q38" s="28">
        <f t="shared" si="0"/>
        <v>67227.625857298859</v>
      </c>
    </row>
    <row r="39" spans="1:17" ht="17.25" customHeight="1" x14ac:dyDescent="0.2">
      <c r="A39" s="37" t="str">
        <f t="shared" si="8"/>
        <v>Liability</v>
      </c>
      <c r="B39" s="28">
        <v>1620.1489999999999</v>
      </c>
      <c r="C39" s="28">
        <v>0</v>
      </c>
      <c r="D39" s="28">
        <v>1480.2473</v>
      </c>
      <c r="E39" s="28">
        <v>-32.909740000000006</v>
      </c>
      <c r="F39" s="28">
        <v>11458.63356476728</v>
      </c>
      <c r="G39" s="28">
        <v>913.02</v>
      </c>
      <c r="H39" s="28">
        <v>18033.049440000003</v>
      </c>
      <c r="I39" s="28">
        <v>113876.55308</v>
      </c>
      <c r="J39" s="28">
        <v>5032.21396</v>
      </c>
      <c r="K39" s="28">
        <v>2168.0819999999999</v>
      </c>
      <c r="L39" s="28">
        <v>2558.9290000000001</v>
      </c>
      <c r="M39" s="28">
        <v>22329.67</v>
      </c>
      <c r="N39" s="28">
        <v>1622.22242530475</v>
      </c>
      <c r="O39" s="28">
        <v>60053.885000000002</v>
      </c>
      <c r="P39" s="28">
        <v>0</v>
      </c>
      <c r="Q39" s="28">
        <f t="shared" si="0"/>
        <v>241113.74503007205</v>
      </c>
    </row>
    <row r="40" spans="1:17" ht="17.25" customHeight="1" x14ac:dyDescent="0.2">
      <c r="A40" s="37" t="str">
        <f t="shared" si="8"/>
        <v>Property</v>
      </c>
      <c r="B40" s="28">
        <v>283.298</v>
      </c>
      <c r="C40" s="28">
        <v>0</v>
      </c>
      <c r="D40" s="28">
        <v>255.2792</v>
      </c>
      <c r="E40" s="28">
        <v>141.98110931751</v>
      </c>
      <c r="F40" s="28">
        <v>5731.3683787683603</v>
      </c>
      <c r="G40" s="28">
        <v>751.93299999999999</v>
      </c>
      <c r="H40" s="28">
        <v>36141.326550000013</v>
      </c>
      <c r="I40" s="28">
        <v>108385.676905</v>
      </c>
      <c r="J40" s="28">
        <v>28537.802168400001</v>
      </c>
      <c r="K40" s="28">
        <v>3763.886</v>
      </c>
      <c r="L40" s="28">
        <v>818.89</v>
      </c>
      <c r="M40" s="28">
        <v>14847.376</v>
      </c>
      <c r="N40" s="28">
        <v>1285.2988416866299</v>
      </c>
      <c r="O40" s="28">
        <v>143698.95000000001</v>
      </c>
      <c r="P40" s="28">
        <v>0</v>
      </c>
      <c r="Q40" s="28">
        <f t="shared" si="0"/>
        <v>344643.06615317252</v>
      </c>
    </row>
    <row r="41" spans="1:17" ht="17.25" customHeight="1" x14ac:dyDescent="0.2">
      <c r="A41" s="37" t="str">
        <f t="shared" si="8"/>
        <v>Transportation</v>
      </c>
      <c r="B41" s="28">
        <v>16.289000000000001</v>
      </c>
      <c r="C41" s="28">
        <v>0</v>
      </c>
      <c r="D41" s="28">
        <v>-41.366</v>
      </c>
      <c r="E41" s="28">
        <v>548.32440999999994</v>
      </c>
      <c r="F41" s="28">
        <v>59.510452886010007</v>
      </c>
      <c r="G41" s="28">
        <v>428.411</v>
      </c>
      <c r="H41" s="28">
        <v>114712.82925600008</v>
      </c>
      <c r="I41" s="28">
        <v>33170.528435</v>
      </c>
      <c r="J41" s="28">
        <v>1019.9560429999999</v>
      </c>
      <c r="K41" s="28">
        <v>203.917</v>
      </c>
      <c r="L41" s="28">
        <v>518.19899999999996</v>
      </c>
      <c r="M41" s="28">
        <v>1068.9680000000001</v>
      </c>
      <c r="N41" s="28">
        <v>3359.9744594155204</v>
      </c>
      <c r="O41" s="28">
        <v>57871.951000000001</v>
      </c>
      <c r="P41" s="28">
        <v>0</v>
      </c>
      <c r="Q41" s="28">
        <f t="shared" si="0"/>
        <v>212937.49205630162</v>
      </c>
    </row>
    <row r="42" spans="1:17" ht="17.25" customHeight="1" x14ac:dyDescent="0.2">
      <c r="A42" s="37" t="str">
        <f t="shared" si="8"/>
        <v>Guarantee</v>
      </c>
      <c r="B42" s="28">
        <v>14.631973333329995</v>
      </c>
      <c r="C42" s="28">
        <v>21976.421256590645</v>
      </c>
      <c r="D42" s="28">
        <v>412.255</v>
      </c>
      <c r="E42" s="28">
        <v>546.19144000000006</v>
      </c>
      <c r="F42" s="28">
        <v>-90.195446304219999</v>
      </c>
      <c r="G42" s="28">
        <v>-93.599000000000004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368.791</v>
      </c>
      <c r="N42" s="28">
        <v>117.52544608201998</v>
      </c>
      <c r="O42" s="28">
        <v>0</v>
      </c>
      <c r="P42" s="28">
        <v>0</v>
      </c>
      <c r="Q42" s="28">
        <f t="shared" si="0"/>
        <v>23252.021669701779</v>
      </c>
    </row>
    <row r="43" spans="1:17" ht="17.25" customHeight="1" x14ac:dyDescent="0.2">
      <c r="A43" s="38" t="str">
        <f t="shared" si="8"/>
        <v>Miscellaneous</v>
      </c>
      <c r="B43" s="28">
        <v>91.783000000000001</v>
      </c>
      <c r="C43" s="28">
        <v>0</v>
      </c>
      <c r="D43" s="28">
        <v>54.164000000000001</v>
      </c>
      <c r="E43" s="28">
        <v>454.23439000000002</v>
      </c>
      <c r="F43" s="28">
        <v>1465.1537306626399</v>
      </c>
      <c r="G43" s="28">
        <v>-78.069999999999993</v>
      </c>
      <c r="H43" s="28">
        <v>-194.09905999995999</v>
      </c>
      <c r="I43" s="28">
        <v>195658.34329000002</v>
      </c>
      <c r="J43" s="28">
        <v>5251.3715299999994</v>
      </c>
      <c r="K43" s="28">
        <v>1747.269</v>
      </c>
      <c r="L43" s="28">
        <v>57.401000000000003</v>
      </c>
      <c r="M43" s="28">
        <v>5154.5039999999999</v>
      </c>
      <c r="N43" s="28">
        <v>40.357761191129995</v>
      </c>
      <c r="O43" s="28">
        <v>69035.034</v>
      </c>
      <c r="P43" s="28">
        <v>0</v>
      </c>
      <c r="Q43" s="28">
        <f t="shared" si="0"/>
        <v>278737.44664185384</v>
      </c>
    </row>
    <row r="44" spans="1:17" ht="20.25" customHeight="1" x14ac:dyDescent="0.2">
      <c r="A44" s="39" t="str">
        <f t="shared" si="8"/>
        <v>TOTAL</v>
      </c>
      <c r="B44" s="30">
        <f t="shared" ref="B44:E44" si="9">SUM(B36:B43)</f>
        <v>199254.52797333332</v>
      </c>
      <c r="C44" s="30">
        <f>SUM(C36:C43)</f>
        <v>21976.421256590645</v>
      </c>
      <c r="D44" s="30">
        <f t="shared" si="9"/>
        <v>179075.13629999998</v>
      </c>
      <c r="E44" s="30">
        <f t="shared" si="9"/>
        <v>54347.477880000006</v>
      </c>
      <c r="F44" s="30">
        <f>SUM(F36:F43)</f>
        <v>272460.55758621928</v>
      </c>
      <c r="G44" s="30">
        <f t="shared" ref="G44:P44" si="10">SUM(G36:G43)</f>
        <v>252683.21399999998</v>
      </c>
      <c r="H44" s="30">
        <f t="shared" si="10"/>
        <v>628266.60436600028</v>
      </c>
      <c r="I44" s="30">
        <f t="shared" si="10"/>
        <v>1827857.0171499997</v>
      </c>
      <c r="J44" s="30">
        <f t="shared" si="10"/>
        <v>391212.33261140005</v>
      </c>
      <c r="K44" s="30">
        <f t="shared" si="10"/>
        <v>458393.41899999994</v>
      </c>
      <c r="L44" s="30">
        <f t="shared" si="10"/>
        <v>50368.315999999999</v>
      </c>
      <c r="M44" s="30">
        <f t="shared" si="10"/>
        <v>566916.27399999998</v>
      </c>
      <c r="N44" s="30">
        <f t="shared" si="10"/>
        <v>73586.16403411387</v>
      </c>
      <c r="O44" s="30">
        <f t="shared" si="10"/>
        <v>2297335.426</v>
      </c>
      <c r="P44" s="30">
        <f t="shared" si="10"/>
        <v>0</v>
      </c>
      <c r="Q44" s="30">
        <f t="shared" si="0"/>
        <v>7273732.8881576573</v>
      </c>
    </row>
    <row r="46" spans="1:17" x14ac:dyDescent="0.2">
      <c r="A46" s="33"/>
    </row>
    <row r="47" spans="1:17" x14ac:dyDescent="0.2">
      <c r="A47" s="33" t="s">
        <v>79</v>
      </c>
    </row>
    <row r="48" spans="1:17" x14ac:dyDescent="0.2">
      <c r="A48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28515625" style="32" customWidth="1"/>
    <col min="2" max="2" width="12.855468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87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73943.615999999995</v>
      </c>
      <c r="C6" s="28">
        <v>0</v>
      </c>
      <c r="D6" s="28">
        <v>179393.41099999999</v>
      </c>
      <c r="E6" s="28">
        <v>58674.506399999998</v>
      </c>
      <c r="F6" s="28">
        <v>251876.56700000001</v>
      </c>
      <c r="G6" s="28">
        <v>253227.13099999999</v>
      </c>
      <c r="H6" s="28">
        <v>284279.61300000001</v>
      </c>
      <c r="I6" s="28">
        <v>821454.04598499998</v>
      </c>
      <c r="J6" s="28">
        <v>337060.93994000001</v>
      </c>
      <c r="K6" s="28">
        <v>442844.96100000001</v>
      </c>
      <c r="L6" s="28">
        <v>82541.808999999994</v>
      </c>
      <c r="M6" s="28">
        <v>374423.41100000002</v>
      </c>
      <c r="N6" s="28">
        <v>75979.495567008489</v>
      </c>
      <c r="O6" s="28">
        <v>574133.67700000003</v>
      </c>
      <c r="P6" s="28">
        <v>0</v>
      </c>
      <c r="Q6" s="28">
        <f>SUM(B6:P6)</f>
        <v>3809833.1838920084</v>
      </c>
    </row>
    <row r="7" spans="1:18" ht="17.25" customHeight="1" x14ac:dyDescent="0.2">
      <c r="A7" s="37" t="s">
        <v>59</v>
      </c>
      <c r="B7" s="28">
        <v>236476.41800000001</v>
      </c>
      <c r="C7" s="28">
        <v>0</v>
      </c>
      <c r="D7" s="28">
        <v>189.91800000000001</v>
      </c>
      <c r="E7" s="28">
        <v>795.67340000000002</v>
      </c>
      <c r="F7" s="28">
        <v>20133.472000000002</v>
      </c>
      <c r="G7" s="28">
        <v>559.86</v>
      </c>
      <c r="H7" s="28">
        <v>344283.01699999999</v>
      </c>
      <c r="I7" s="28">
        <v>589557.58299999998</v>
      </c>
      <c r="J7" s="28">
        <v>1445.2560000000001</v>
      </c>
      <c r="K7" s="28">
        <v>3279.0279999999998</v>
      </c>
      <c r="L7" s="28">
        <v>5973.6964000000007</v>
      </c>
      <c r="M7" s="28">
        <v>264640.58100000001</v>
      </c>
      <c r="N7" s="28">
        <v>2020.6673789011002</v>
      </c>
      <c r="O7" s="28">
        <v>1478342.4680000001</v>
      </c>
      <c r="P7" s="28">
        <v>2685.049</v>
      </c>
      <c r="Q7" s="28">
        <f t="shared" ref="Q7:Q44" si="0">SUM(B7:P7)</f>
        <v>2950382.6871789009</v>
      </c>
    </row>
    <row r="8" spans="1:18" ht="17.25" customHeight="1" x14ac:dyDescent="0.2">
      <c r="A8" s="37" t="s">
        <v>60</v>
      </c>
      <c r="B8" s="28">
        <v>1523.752</v>
      </c>
      <c r="C8" s="28">
        <v>0</v>
      </c>
      <c r="D8" s="28">
        <v>359.88</v>
      </c>
      <c r="E8" s="28">
        <v>1969.2850000000001</v>
      </c>
      <c r="F8" s="28">
        <v>12176.447</v>
      </c>
      <c r="G8" s="28">
        <v>1262.4860000000001</v>
      </c>
      <c r="H8" s="28">
        <v>49304.616000000002</v>
      </c>
      <c r="I8" s="28">
        <v>77144.44412</v>
      </c>
      <c r="J8" s="28">
        <v>24964.071</v>
      </c>
      <c r="K8" s="28">
        <v>5417.6220000000003</v>
      </c>
      <c r="L8" s="28">
        <v>15739.347</v>
      </c>
      <c r="M8" s="28">
        <v>34704.247000000003</v>
      </c>
      <c r="N8" s="28">
        <v>3734.3182899755402</v>
      </c>
      <c r="O8" s="28">
        <v>80497.56</v>
      </c>
      <c r="P8" s="28">
        <v>2304.7159999999999</v>
      </c>
      <c r="Q8" s="28">
        <f t="shared" si="0"/>
        <v>311102.79140997562</v>
      </c>
    </row>
    <row r="9" spans="1:18" ht="17.25" customHeight="1" x14ac:dyDescent="0.2">
      <c r="A9" s="37" t="s">
        <v>61</v>
      </c>
      <c r="B9" s="28">
        <v>2766.087</v>
      </c>
      <c r="C9" s="28">
        <v>0</v>
      </c>
      <c r="D9" s="28">
        <v>4774.6790000000001</v>
      </c>
      <c r="E9" s="28">
        <v>1631.8389999999999</v>
      </c>
      <c r="F9" s="28">
        <v>32491.965</v>
      </c>
      <c r="G9" s="28">
        <v>917.57600000000002</v>
      </c>
      <c r="H9" s="28">
        <v>95921.418000000005</v>
      </c>
      <c r="I9" s="28">
        <v>264254.82860000001</v>
      </c>
      <c r="J9" s="28">
        <v>4821.6819999999998</v>
      </c>
      <c r="K9" s="28">
        <v>2430.6260000000002</v>
      </c>
      <c r="L9" s="28">
        <v>7356.5010000000002</v>
      </c>
      <c r="M9" s="28">
        <v>115110.932</v>
      </c>
      <c r="N9" s="28">
        <v>7677.5394215384604</v>
      </c>
      <c r="O9" s="28">
        <v>69756.02</v>
      </c>
      <c r="P9" s="28">
        <v>7623.1260000000002</v>
      </c>
      <c r="Q9" s="28">
        <f t="shared" si="0"/>
        <v>617534.81902153848</v>
      </c>
    </row>
    <row r="10" spans="1:18" ht="17.25" customHeight="1" x14ac:dyDescent="0.2">
      <c r="A10" s="37" t="s">
        <v>62</v>
      </c>
      <c r="B10" s="28">
        <v>6710.96</v>
      </c>
      <c r="C10" s="28">
        <v>0</v>
      </c>
      <c r="D10" s="28">
        <v>1788.07</v>
      </c>
      <c r="E10" s="28">
        <v>1350.5429999999999</v>
      </c>
      <c r="F10" s="28">
        <v>31903.422999999999</v>
      </c>
      <c r="G10" s="28">
        <v>5211.2359999999999</v>
      </c>
      <c r="H10" s="28">
        <v>256351.23199999999</v>
      </c>
      <c r="I10" s="28">
        <v>334755.57376499998</v>
      </c>
      <c r="J10" s="28">
        <v>40494.663999999997</v>
      </c>
      <c r="K10" s="28">
        <v>11182.314</v>
      </c>
      <c r="L10" s="28">
        <v>11376.117</v>
      </c>
      <c r="M10" s="28">
        <v>102573.382</v>
      </c>
      <c r="N10" s="28">
        <v>12073.519466483522</v>
      </c>
      <c r="O10" s="28">
        <v>512099.59600000002</v>
      </c>
      <c r="P10" s="28">
        <v>102644.694</v>
      </c>
      <c r="Q10" s="28">
        <f t="shared" si="0"/>
        <v>1430515.3242314833</v>
      </c>
    </row>
    <row r="11" spans="1:18" ht="17.25" customHeight="1" x14ac:dyDescent="0.2">
      <c r="A11" s="37" t="s">
        <v>63</v>
      </c>
      <c r="B11" s="28">
        <v>0</v>
      </c>
      <c r="C11" s="28">
        <v>0</v>
      </c>
      <c r="D11" s="28">
        <v>224.82300000000001</v>
      </c>
      <c r="E11" s="28">
        <v>2208.2809999999999</v>
      </c>
      <c r="F11" s="28">
        <v>12494.707</v>
      </c>
      <c r="G11" s="28">
        <v>1429.0640000000001</v>
      </c>
      <c r="H11" s="28">
        <v>179644.674</v>
      </c>
      <c r="I11" s="28">
        <v>38754.283785000007</v>
      </c>
      <c r="J11" s="28">
        <v>1479.3134499999999</v>
      </c>
      <c r="K11" s="28">
        <v>1727.0360000000001</v>
      </c>
      <c r="L11" s="28">
        <v>1933.5730000000001</v>
      </c>
      <c r="M11" s="28">
        <v>122219.26</v>
      </c>
      <c r="N11" s="28">
        <v>22113.241310000009</v>
      </c>
      <c r="O11" s="28">
        <v>115783.56600000001</v>
      </c>
      <c r="P11" s="28">
        <v>4058.4989999999998</v>
      </c>
      <c r="Q11" s="28">
        <f t="shared" si="0"/>
        <v>504070.32154500001</v>
      </c>
    </row>
    <row r="12" spans="1:18" ht="17.25" customHeight="1" x14ac:dyDescent="0.2">
      <c r="A12" s="37" t="s">
        <v>64</v>
      </c>
      <c r="B12" s="28">
        <v>609.85400000000004</v>
      </c>
      <c r="C12" s="28">
        <v>58436.682000000001</v>
      </c>
      <c r="D12" s="28">
        <v>2767.3</v>
      </c>
      <c r="E12" s="28">
        <v>1474.4369999999999</v>
      </c>
      <c r="F12" s="28">
        <v>11166.029</v>
      </c>
      <c r="G12" s="28">
        <v>860.18600000000004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1320.7660000000001</v>
      </c>
      <c r="N12" s="28">
        <v>519.20600000000002</v>
      </c>
      <c r="O12" s="28">
        <v>0</v>
      </c>
      <c r="P12" s="28">
        <v>105</v>
      </c>
      <c r="Q12" s="28">
        <f>SUM(B12:P12)</f>
        <v>77259.460000000006</v>
      </c>
    </row>
    <row r="13" spans="1:18" ht="17.25" customHeight="1" x14ac:dyDescent="0.2">
      <c r="A13" s="38" t="s">
        <v>65</v>
      </c>
      <c r="B13" s="29">
        <v>2501.473</v>
      </c>
      <c r="C13" s="28">
        <v>0</v>
      </c>
      <c r="D13" s="28">
        <v>1079.3</v>
      </c>
      <c r="E13" s="28">
        <v>251.66800000000001</v>
      </c>
      <c r="F13" s="28">
        <v>2205.6129999999998</v>
      </c>
      <c r="G13" s="28">
        <v>2118.94</v>
      </c>
      <c r="H13" s="28">
        <v>39183.188999999998</v>
      </c>
      <c r="I13" s="28">
        <v>223685.51560999997</v>
      </c>
      <c r="J13" s="28">
        <v>23756.548999999999</v>
      </c>
      <c r="K13" s="28">
        <v>2927.1779999999999</v>
      </c>
      <c r="L13" s="28">
        <v>678.55600000000004</v>
      </c>
      <c r="M13" s="28">
        <v>38361.063999999998</v>
      </c>
      <c r="N13" s="28">
        <v>879.04571999999996</v>
      </c>
      <c r="O13" s="28">
        <v>229506.63200000001</v>
      </c>
      <c r="P13" s="28">
        <v>24546.251</v>
      </c>
      <c r="Q13" s="28">
        <f t="shared" si="0"/>
        <v>591680.97433</v>
      </c>
    </row>
    <row r="14" spans="1:18" ht="20.25" customHeight="1" x14ac:dyDescent="0.2">
      <c r="A14" s="39" t="s">
        <v>15</v>
      </c>
      <c r="B14" s="30">
        <f t="shared" ref="B14:P14" si="1">SUM(B6:B13)</f>
        <v>324532.15999999997</v>
      </c>
      <c r="C14" s="30">
        <f t="shared" si="1"/>
        <v>58436.682000000001</v>
      </c>
      <c r="D14" s="30">
        <f t="shared" si="1"/>
        <v>190577.38099999999</v>
      </c>
      <c r="E14" s="30">
        <f t="shared" si="1"/>
        <v>68356.232800000013</v>
      </c>
      <c r="F14" s="30">
        <f t="shared" si="1"/>
        <v>374448.223</v>
      </c>
      <c r="G14" s="30">
        <f t="shared" si="1"/>
        <v>265586.47899999999</v>
      </c>
      <c r="H14" s="30">
        <f t="shared" si="1"/>
        <v>1248967.7590000001</v>
      </c>
      <c r="I14" s="30">
        <f t="shared" si="1"/>
        <v>2349606.274865</v>
      </c>
      <c r="J14" s="30">
        <f t="shared" si="1"/>
        <v>434022.47538999998</v>
      </c>
      <c r="K14" s="30">
        <f t="shared" si="1"/>
        <v>469808.76500000001</v>
      </c>
      <c r="L14" s="30">
        <f t="shared" si="1"/>
        <v>125599.59939999999</v>
      </c>
      <c r="M14" s="30">
        <f t="shared" si="1"/>
        <v>1053353.6429999999</v>
      </c>
      <c r="N14" s="30">
        <f t="shared" si="1"/>
        <v>124997.0331539071</v>
      </c>
      <c r="O14" s="30">
        <f t="shared" si="1"/>
        <v>3060119.5190000003</v>
      </c>
      <c r="P14" s="30">
        <f t="shared" si="1"/>
        <v>143967.33499999999</v>
      </c>
      <c r="Q14" s="30">
        <f t="shared" si="0"/>
        <v>10292379.561608907</v>
      </c>
    </row>
    <row r="15" spans="1:18" ht="17.25" customHeight="1" x14ac:dyDescent="0.2">
      <c r="A15" s="40" t="s">
        <v>66</v>
      </c>
      <c r="B15" s="31"/>
      <c r="Q15" s="28"/>
    </row>
    <row r="16" spans="1:18" ht="17.25" customHeight="1" x14ac:dyDescent="0.2">
      <c r="A16" s="37" t="str">
        <f t="shared" ref="A16:A24" si="2">A6</f>
        <v xml:space="preserve">Motor </v>
      </c>
      <c r="B16" s="28">
        <v>6647.4520000000002</v>
      </c>
      <c r="C16" s="28">
        <v>0</v>
      </c>
      <c r="D16" s="28">
        <v>3757.06</v>
      </c>
      <c r="E16" s="28">
        <v>6039.6724999999997</v>
      </c>
      <c r="F16" s="28">
        <v>5059.4840000000004</v>
      </c>
      <c r="G16" s="28">
        <v>14853.118</v>
      </c>
      <c r="H16" s="28">
        <v>14999.15</v>
      </c>
      <c r="I16" s="28">
        <v>30877.144535000003</v>
      </c>
      <c r="J16" s="28">
        <v>5678.117220000001</v>
      </c>
      <c r="K16" s="28">
        <v>13637.601000000001</v>
      </c>
      <c r="L16" s="28">
        <v>42111.547704948513</v>
      </c>
      <c r="M16" s="28">
        <v>15098.268</v>
      </c>
      <c r="N16" s="28">
        <v>4020.7529926030202</v>
      </c>
      <c r="O16" s="28">
        <v>15050.226000000001</v>
      </c>
      <c r="P16" s="28">
        <v>0</v>
      </c>
      <c r="Q16" s="28">
        <f t="shared" si="0"/>
        <v>177829.59395255154</v>
      </c>
    </row>
    <row r="17" spans="1:17" ht="17.25" customHeight="1" x14ac:dyDescent="0.2">
      <c r="A17" s="37" t="str">
        <f t="shared" si="2"/>
        <v>Accident and Health</v>
      </c>
      <c r="B17" s="28">
        <v>109403.16800000001</v>
      </c>
      <c r="C17" s="28">
        <v>0</v>
      </c>
      <c r="D17" s="28">
        <v>0</v>
      </c>
      <c r="E17" s="28">
        <v>558.66</v>
      </c>
      <c r="F17" s="28">
        <v>3864.2460000000001</v>
      </c>
      <c r="G17" s="28">
        <v>439.16899999999998</v>
      </c>
      <c r="H17" s="28">
        <v>202739.11900000001</v>
      </c>
      <c r="I17" s="28">
        <v>26207.516</v>
      </c>
      <c r="J17" s="28">
        <v>0</v>
      </c>
      <c r="K17" s="28">
        <v>757.88</v>
      </c>
      <c r="L17" s="28">
        <v>4466.4012196606309</v>
      </c>
      <c r="M17" s="28">
        <v>158961.16800000001</v>
      </c>
      <c r="N17" s="28">
        <v>1619.8886327268099</v>
      </c>
      <c r="O17" s="28">
        <v>676083.63896999997</v>
      </c>
      <c r="P17" s="28">
        <v>0</v>
      </c>
      <c r="Q17" s="28">
        <f t="shared" si="0"/>
        <v>1185100.8548223875</v>
      </c>
    </row>
    <row r="18" spans="1:17" ht="17.25" customHeight="1" x14ac:dyDescent="0.2">
      <c r="A18" s="37" t="str">
        <f t="shared" si="2"/>
        <v>Engineering</v>
      </c>
      <c r="B18" s="28">
        <v>1476.0429999999999</v>
      </c>
      <c r="C18" s="28">
        <v>0</v>
      </c>
      <c r="D18" s="28">
        <v>316.00299999999999</v>
      </c>
      <c r="E18" s="28">
        <v>1835.277</v>
      </c>
      <c r="F18" s="28">
        <v>9747.8809999999994</v>
      </c>
      <c r="G18" s="28">
        <v>1071.818</v>
      </c>
      <c r="H18" s="28">
        <v>34909.364999999998</v>
      </c>
      <c r="I18" s="28">
        <v>55924.366495000002</v>
      </c>
      <c r="J18" s="28">
        <v>20521.878499999999</v>
      </c>
      <c r="K18" s="28">
        <v>5308.6220000000003</v>
      </c>
      <c r="L18" s="28">
        <v>12559.352927810471</v>
      </c>
      <c r="M18" s="28">
        <v>32626.906999999999</v>
      </c>
      <c r="N18" s="28">
        <v>3075.9861207249305</v>
      </c>
      <c r="O18" s="28">
        <v>59766.859450000004</v>
      </c>
      <c r="P18" s="28">
        <v>0</v>
      </c>
      <c r="Q18" s="28">
        <f t="shared" si="0"/>
        <v>239140.35949353542</v>
      </c>
    </row>
    <row r="19" spans="1:17" ht="17.25" customHeight="1" x14ac:dyDescent="0.2">
      <c r="A19" s="37" t="str">
        <f t="shared" si="2"/>
        <v>Liability</v>
      </c>
      <c r="B19" s="28">
        <v>1225.877</v>
      </c>
      <c r="C19" s="28">
        <v>0</v>
      </c>
      <c r="D19" s="28">
        <v>4252.1779999999999</v>
      </c>
      <c r="E19" s="28">
        <v>1039.114</v>
      </c>
      <c r="F19" s="28">
        <v>24556.007000000001</v>
      </c>
      <c r="G19" s="28">
        <v>129.053</v>
      </c>
      <c r="H19" s="28">
        <v>75255.28</v>
      </c>
      <c r="I19" s="28">
        <v>189058.26225</v>
      </c>
      <c r="J19" s="28">
        <v>39.18</v>
      </c>
      <c r="K19" s="28">
        <v>561.79</v>
      </c>
      <c r="L19" s="28">
        <v>4532.6306202047781</v>
      </c>
      <c r="M19" s="28">
        <v>95855.429000000004</v>
      </c>
      <c r="N19" s="28">
        <v>5604.9682573969903</v>
      </c>
      <c r="O19" s="28">
        <v>10193.4949</v>
      </c>
      <c r="P19" s="28">
        <v>0</v>
      </c>
      <c r="Q19" s="28">
        <f t="shared" si="0"/>
        <v>412303.26402760175</v>
      </c>
    </row>
    <row r="20" spans="1:17" ht="17.25" customHeight="1" x14ac:dyDescent="0.2">
      <c r="A20" s="37" t="str">
        <f t="shared" si="2"/>
        <v>Property</v>
      </c>
      <c r="B20" s="28">
        <v>6314.2740000000003</v>
      </c>
      <c r="C20" s="28">
        <v>0</v>
      </c>
      <c r="D20" s="28">
        <v>1631.394</v>
      </c>
      <c r="E20" s="28">
        <v>1222.856</v>
      </c>
      <c r="F20" s="28">
        <v>23924.609</v>
      </c>
      <c r="G20" s="28">
        <v>4358.57</v>
      </c>
      <c r="H20" s="28">
        <v>183601.44899999999</v>
      </c>
      <c r="I20" s="28">
        <v>227091.20209499993</v>
      </c>
      <c r="J20" s="28">
        <v>12003.436240000001</v>
      </c>
      <c r="K20" s="28">
        <v>6992.0540000000001</v>
      </c>
      <c r="L20" s="28">
        <v>9343.714457614411</v>
      </c>
      <c r="M20" s="28">
        <v>89218.898000000001</v>
      </c>
      <c r="N20" s="28">
        <v>10718.610177313471</v>
      </c>
      <c r="O20" s="28">
        <v>369747.50034000014</v>
      </c>
      <c r="P20" s="28">
        <v>0</v>
      </c>
      <c r="Q20" s="28">
        <f t="shared" si="0"/>
        <v>946168.56730992801</v>
      </c>
    </row>
    <row r="21" spans="1:17" ht="17.25" customHeight="1" x14ac:dyDescent="0.2">
      <c r="A21" s="37" t="str">
        <f t="shared" si="2"/>
        <v>Transportation</v>
      </c>
      <c r="B21" s="28">
        <v>238</v>
      </c>
      <c r="C21" s="28">
        <v>0</v>
      </c>
      <c r="D21" s="28">
        <v>188.017</v>
      </c>
      <c r="E21" s="28">
        <v>1806.92</v>
      </c>
      <c r="F21" s="28">
        <v>12019.963</v>
      </c>
      <c r="G21" s="28">
        <v>1152.5550000000001</v>
      </c>
      <c r="H21" s="28">
        <v>79400.826000000001</v>
      </c>
      <c r="I21" s="28">
        <v>6168.0742599999994</v>
      </c>
      <c r="J21" s="28">
        <v>397.28699999999998</v>
      </c>
      <c r="K21" s="28">
        <v>1495.7919999999999</v>
      </c>
      <c r="L21" s="28">
        <v>1353.87993628656</v>
      </c>
      <c r="M21" s="28">
        <v>121423.007</v>
      </c>
      <c r="N21" s="28">
        <v>20990.058297323994</v>
      </c>
      <c r="O21" s="28">
        <v>49101.595720000012</v>
      </c>
      <c r="P21" s="28">
        <v>0</v>
      </c>
      <c r="Q21" s="28">
        <f t="shared" si="0"/>
        <v>295735.97521361057</v>
      </c>
    </row>
    <row r="22" spans="1:17" ht="17.25" customHeight="1" x14ac:dyDescent="0.2">
      <c r="A22" s="37" t="str">
        <f t="shared" si="2"/>
        <v>Guarantee</v>
      </c>
      <c r="B22" s="28">
        <v>595.87400000000002</v>
      </c>
      <c r="C22" s="28">
        <v>43700.218000000001</v>
      </c>
      <c r="D22" s="28">
        <v>800.07</v>
      </c>
      <c r="E22" s="28">
        <v>1306.9860000000001</v>
      </c>
      <c r="F22" s="28">
        <v>10730.924000000001</v>
      </c>
      <c r="G22" s="28">
        <v>796.03300000000002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962.74800000000005</v>
      </c>
      <c r="N22" s="28">
        <v>493.2457</v>
      </c>
      <c r="O22" s="28">
        <v>0</v>
      </c>
      <c r="P22" s="28">
        <v>0</v>
      </c>
      <c r="Q22" s="28">
        <f t="shared" si="0"/>
        <v>59386.098700000002</v>
      </c>
    </row>
    <row r="23" spans="1:17" ht="17.25" customHeight="1" x14ac:dyDescent="0.2">
      <c r="A23" s="38" t="str">
        <f t="shared" si="2"/>
        <v>Miscellaneous</v>
      </c>
      <c r="B23" s="29">
        <v>2422.0230000000001</v>
      </c>
      <c r="C23" s="28">
        <v>0</v>
      </c>
      <c r="D23" s="28">
        <v>736.58699999999999</v>
      </c>
      <c r="E23" s="28">
        <v>167.464</v>
      </c>
      <c r="F23" s="28">
        <v>930.42200000000003</v>
      </c>
      <c r="G23" s="28">
        <v>2002.0150000000001</v>
      </c>
      <c r="H23" s="28">
        <v>34673.591</v>
      </c>
      <c r="I23" s="28">
        <v>18734.069945000007</v>
      </c>
      <c r="J23" s="28">
        <v>21690.887619999998</v>
      </c>
      <c r="K23" s="28">
        <v>676.55600000000004</v>
      </c>
      <c r="L23" s="28">
        <v>553.96548347464011</v>
      </c>
      <c r="M23" s="28">
        <v>31428.957999999999</v>
      </c>
      <c r="N23" s="28">
        <v>829.47596999999996</v>
      </c>
      <c r="O23" s="28">
        <v>164739.52220999994</v>
      </c>
      <c r="P23" s="28">
        <v>0</v>
      </c>
      <c r="Q23" s="28">
        <f t="shared" si="0"/>
        <v>279585.53722847457</v>
      </c>
    </row>
    <row r="24" spans="1:17" ht="20.25" customHeight="1" x14ac:dyDescent="0.2">
      <c r="A24" s="39" t="str">
        <f t="shared" si="2"/>
        <v>TOTAL</v>
      </c>
      <c r="B24" s="30">
        <f t="shared" ref="B24:D24" si="3">SUM(B16:B23)</f>
        <v>128322.71100000001</v>
      </c>
      <c r="C24" s="30">
        <f t="shared" si="3"/>
        <v>43700.218000000001</v>
      </c>
      <c r="D24" s="30">
        <f t="shared" si="3"/>
        <v>11681.308999999999</v>
      </c>
      <c r="E24" s="30">
        <f>SUM(E16:E23)</f>
        <v>13976.949499999999</v>
      </c>
      <c r="F24" s="30">
        <f t="shared" ref="F24:P24" si="4">SUM(F16:F23)</f>
        <v>90833.536000000007</v>
      </c>
      <c r="G24" s="30">
        <f t="shared" si="4"/>
        <v>24802.330999999998</v>
      </c>
      <c r="H24" s="30">
        <f t="shared" si="4"/>
        <v>625578.78</v>
      </c>
      <c r="I24" s="30">
        <f t="shared" si="4"/>
        <v>554060.63558</v>
      </c>
      <c r="J24" s="30">
        <f t="shared" si="4"/>
        <v>60330.78658</v>
      </c>
      <c r="K24" s="30">
        <f t="shared" si="4"/>
        <v>29430.295000000002</v>
      </c>
      <c r="L24" s="30">
        <f t="shared" si="4"/>
        <v>74921.49235</v>
      </c>
      <c r="M24" s="30">
        <f t="shared" si="4"/>
        <v>545575.38300000003</v>
      </c>
      <c r="N24" s="30">
        <f t="shared" si="4"/>
        <v>47352.986148089214</v>
      </c>
      <c r="O24" s="30">
        <f t="shared" si="4"/>
        <v>1344682.8375900001</v>
      </c>
      <c r="P24" s="30">
        <f t="shared" si="4"/>
        <v>0</v>
      </c>
      <c r="Q24" s="30">
        <f t="shared" si="0"/>
        <v>3595250.2507480895</v>
      </c>
    </row>
    <row r="25" spans="1:17" ht="17.25" customHeight="1" x14ac:dyDescent="0.2">
      <c r="A25" s="40" t="s">
        <v>67</v>
      </c>
      <c r="B25" s="31"/>
      <c r="Q25" s="28"/>
    </row>
    <row r="26" spans="1:17" ht="17.25" customHeight="1" x14ac:dyDescent="0.2">
      <c r="A26" s="37" t="str">
        <f t="shared" ref="A26:A34" si="5">A16</f>
        <v xml:space="preserve">Motor </v>
      </c>
      <c r="B26" s="28">
        <v>67296.164000000004</v>
      </c>
      <c r="C26" s="28">
        <v>0</v>
      </c>
      <c r="D26" s="28">
        <v>175636.351</v>
      </c>
      <c r="E26" s="28">
        <v>52634.833899999998</v>
      </c>
      <c r="F26" s="28">
        <v>246817.08300000001</v>
      </c>
      <c r="G26" s="28">
        <v>238374.01300000001</v>
      </c>
      <c r="H26" s="28">
        <v>269280.46299999999</v>
      </c>
      <c r="I26" s="28">
        <v>790576.90145</v>
      </c>
      <c r="J26" s="28">
        <v>331382.82271999994</v>
      </c>
      <c r="K26" s="28">
        <v>429207.36</v>
      </c>
      <c r="L26" s="28">
        <v>40430.261295051489</v>
      </c>
      <c r="M26" s="28">
        <v>359325.14299999998</v>
      </c>
      <c r="N26" s="28">
        <v>71958.742574405464</v>
      </c>
      <c r="O26" s="28">
        <v>559083.451</v>
      </c>
      <c r="P26" s="27">
        <v>0</v>
      </c>
      <c r="Q26" s="28">
        <f t="shared" si="0"/>
        <v>3632003.5899394564</v>
      </c>
    </row>
    <row r="27" spans="1:17" ht="17.25" customHeight="1" x14ac:dyDescent="0.2">
      <c r="A27" s="37" t="str">
        <f t="shared" si="5"/>
        <v>Accident and Health</v>
      </c>
      <c r="B27" s="28">
        <v>127073.25</v>
      </c>
      <c r="C27" s="28">
        <v>0</v>
      </c>
      <c r="D27" s="28">
        <v>189.91800000000001</v>
      </c>
      <c r="E27" s="28">
        <v>237.01339999999999</v>
      </c>
      <c r="F27" s="28">
        <v>16269.226000000001</v>
      </c>
      <c r="G27" s="28">
        <v>120.691</v>
      </c>
      <c r="H27" s="28">
        <v>141543.89799999999</v>
      </c>
      <c r="I27" s="28">
        <v>563350.06700000004</v>
      </c>
      <c r="J27" s="28">
        <v>1445.2560000000001</v>
      </c>
      <c r="K27" s="28">
        <v>2521.1480000000001</v>
      </c>
      <c r="L27" s="28">
        <v>1507.2951803393696</v>
      </c>
      <c r="M27" s="28">
        <v>105679.413</v>
      </c>
      <c r="N27" s="28">
        <v>400.77874617427989</v>
      </c>
      <c r="O27" s="28">
        <v>802258.82903000002</v>
      </c>
      <c r="P27" s="27">
        <v>2685.049</v>
      </c>
      <c r="Q27" s="28">
        <f t="shared" si="0"/>
        <v>1765281.8323565139</v>
      </c>
    </row>
    <row r="28" spans="1:17" ht="17.25" customHeight="1" x14ac:dyDescent="0.2">
      <c r="A28" s="37" t="str">
        <f t="shared" si="5"/>
        <v>Engineering</v>
      </c>
      <c r="B28" s="28">
        <v>47.709000000000003</v>
      </c>
      <c r="C28" s="28">
        <v>0</v>
      </c>
      <c r="D28" s="28">
        <v>43.877000000000002</v>
      </c>
      <c r="E28" s="28">
        <v>134.00800000000001</v>
      </c>
      <c r="F28" s="28">
        <v>2428.5659999999998</v>
      </c>
      <c r="G28" s="28">
        <v>190.66800000000001</v>
      </c>
      <c r="H28" s="28">
        <v>14395.251</v>
      </c>
      <c r="I28" s="28">
        <v>21220.077625000002</v>
      </c>
      <c r="J28" s="28">
        <v>4442.1925000000001</v>
      </c>
      <c r="K28" s="28">
        <v>109</v>
      </c>
      <c r="L28" s="28">
        <v>3179.99407218953</v>
      </c>
      <c r="M28" s="28">
        <v>2077.34</v>
      </c>
      <c r="N28" s="28">
        <v>658.33216925061004</v>
      </c>
      <c r="O28" s="28">
        <v>20730.700550000001</v>
      </c>
      <c r="P28" s="27">
        <v>2304.7159999999999</v>
      </c>
      <c r="Q28" s="28">
        <f t="shared" si="0"/>
        <v>71962.431916440139</v>
      </c>
    </row>
    <row r="29" spans="1:17" ht="17.25" customHeight="1" x14ac:dyDescent="0.2">
      <c r="A29" s="37" t="str">
        <f t="shared" si="5"/>
        <v>Liability</v>
      </c>
      <c r="B29" s="28">
        <v>1540.21</v>
      </c>
      <c r="C29" s="28">
        <v>0</v>
      </c>
      <c r="D29" s="28">
        <v>522.50099999999998</v>
      </c>
      <c r="E29" s="28">
        <v>592.72500000000002</v>
      </c>
      <c r="F29" s="28">
        <v>7935.9579999999996</v>
      </c>
      <c r="G29" s="28">
        <v>788.52300000000002</v>
      </c>
      <c r="H29" s="28">
        <v>20666.137999999999</v>
      </c>
      <c r="I29" s="28">
        <v>75196.566349999979</v>
      </c>
      <c r="J29" s="28">
        <v>4782.5020000000004</v>
      </c>
      <c r="K29" s="28">
        <v>1868.836</v>
      </c>
      <c r="L29" s="28">
        <v>2823.8703797952198</v>
      </c>
      <c r="M29" s="28">
        <v>19255.503000000001</v>
      </c>
      <c r="N29" s="28">
        <v>2072.5711641414805</v>
      </c>
      <c r="O29" s="28">
        <v>59562.525099999999</v>
      </c>
      <c r="P29" s="27">
        <v>7623.1260000000002</v>
      </c>
      <c r="Q29" s="28">
        <f t="shared" si="0"/>
        <v>205231.55499393665</v>
      </c>
    </row>
    <row r="30" spans="1:17" ht="17.25" customHeight="1" x14ac:dyDescent="0.2">
      <c r="A30" s="37" t="str">
        <f t="shared" si="5"/>
        <v>Property</v>
      </c>
      <c r="B30" s="28">
        <v>396.68599999999998</v>
      </c>
      <c r="C30" s="28">
        <v>0</v>
      </c>
      <c r="D30" s="28">
        <v>156.67599999999999</v>
      </c>
      <c r="E30" s="28">
        <v>127.687</v>
      </c>
      <c r="F30" s="28">
        <v>7978.8140000000003</v>
      </c>
      <c r="G30" s="28">
        <v>852.66600000000005</v>
      </c>
      <c r="H30" s="28">
        <v>72749.782999999996</v>
      </c>
      <c r="I30" s="28">
        <v>107664.37167000004</v>
      </c>
      <c r="J30" s="28">
        <v>28491.227760000002</v>
      </c>
      <c r="K30" s="28">
        <v>4190.26</v>
      </c>
      <c r="L30" s="28">
        <v>2032.4025423855901</v>
      </c>
      <c r="M30" s="28">
        <v>13354.484</v>
      </c>
      <c r="N30" s="28">
        <v>1354.90928917005</v>
      </c>
      <c r="O30" s="28">
        <v>142352.09565999993</v>
      </c>
      <c r="P30" s="27">
        <v>102644.694</v>
      </c>
      <c r="Q30" s="28">
        <f t="shared" si="0"/>
        <v>484346.75692155561</v>
      </c>
    </row>
    <row r="31" spans="1:17" ht="17.25" customHeight="1" x14ac:dyDescent="0.2">
      <c r="A31" s="37" t="str">
        <f t="shared" si="5"/>
        <v>Transportation</v>
      </c>
      <c r="B31" s="28">
        <v>-238</v>
      </c>
      <c r="C31" s="28">
        <v>0</v>
      </c>
      <c r="D31" s="28">
        <v>36.805999999999997</v>
      </c>
      <c r="E31" s="28">
        <v>401.36099999999999</v>
      </c>
      <c r="F31" s="28">
        <v>474.74400000000003</v>
      </c>
      <c r="G31" s="28">
        <v>276.50900000000001</v>
      </c>
      <c r="H31" s="28">
        <v>100243.848</v>
      </c>
      <c r="I31" s="28">
        <v>32586.209524999998</v>
      </c>
      <c r="J31" s="28">
        <v>1082.0264499999998</v>
      </c>
      <c r="K31" s="28">
        <v>231.244</v>
      </c>
      <c r="L31" s="28">
        <v>579.6930637134401</v>
      </c>
      <c r="M31" s="28">
        <v>796.25300000000004</v>
      </c>
      <c r="N31" s="28">
        <v>1123.1830126760099</v>
      </c>
      <c r="O31" s="28">
        <v>66681.97027999998</v>
      </c>
      <c r="P31" s="27">
        <v>4058.4989999999998</v>
      </c>
      <c r="Q31" s="28">
        <f t="shared" si="0"/>
        <v>208334.34633138945</v>
      </c>
    </row>
    <row r="32" spans="1:17" ht="17.25" customHeight="1" x14ac:dyDescent="0.2">
      <c r="A32" s="37" t="str">
        <f t="shared" si="5"/>
        <v>Guarantee</v>
      </c>
      <c r="B32" s="28">
        <v>13.98</v>
      </c>
      <c r="C32" s="28">
        <v>14736.464</v>
      </c>
      <c r="D32" s="28">
        <v>1967.23</v>
      </c>
      <c r="E32" s="28">
        <v>167.45099999999999</v>
      </c>
      <c r="F32" s="28">
        <v>435.10500000000002</v>
      </c>
      <c r="G32" s="28">
        <v>64.153000000000006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358.01799999999997</v>
      </c>
      <c r="N32" s="28">
        <v>25.9603</v>
      </c>
      <c r="O32" s="28">
        <v>0</v>
      </c>
      <c r="P32" s="27">
        <v>105</v>
      </c>
      <c r="Q32" s="28">
        <f t="shared" si="0"/>
        <v>17873.361299999997</v>
      </c>
    </row>
    <row r="33" spans="1:17" ht="17.25" customHeight="1" x14ac:dyDescent="0.2">
      <c r="A33" s="38" t="str">
        <f t="shared" si="5"/>
        <v>Miscellaneous</v>
      </c>
      <c r="B33" s="29">
        <v>79.45</v>
      </c>
      <c r="C33" s="28">
        <v>0</v>
      </c>
      <c r="D33" s="28">
        <v>342.71300000000002</v>
      </c>
      <c r="E33" s="28">
        <v>84.203999999999994</v>
      </c>
      <c r="F33" s="28">
        <v>1275.191</v>
      </c>
      <c r="G33" s="28">
        <v>116.925</v>
      </c>
      <c r="H33" s="28">
        <v>4509.598</v>
      </c>
      <c r="I33" s="28">
        <v>204951.44566500004</v>
      </c>
      <c r="J33" s="28">
        <v>2065.66138</v>
      </c>
      <c r="K33" s="28">
        <v>2250.6219999999998</v>
      </c>
      <c r="L33" s="28">
        <v>124.59051652536002</v>
      </c>
      <c r="M33" s="28">
        <v>6932.1059999999998</v>
      </c>
      <c r="N33" s="28">
        <v>49.569749999999999</v>
      </c>
      <c r="O33" s="28">
        <v>64767.109790000046</v>
      </c>
      <c r="P33" s="27">
        <v>24546.251</v>
      </c>
      <c r="Q33" s="28">
        <f t="shared" si="0"/>
        <v>312095.43710152543</v>
      </c>
    </row>
    <row r="34" spans="1:17" ht="20.25" customHeight="1" x14ac:dyDescent="0.2">
      <c r="A34" s="39" t="str">
        <f t="shared" si="5"/>
        <v>TOTAL</v>
      </c>
      <c r="B34" s="30">
        <f t="shared" ref="B34" si="6">SUM(B26:B33)</f>
        <v>196209.44899999999</v>
      </c>
      <c r="C34" s="30">
        <f>SUM(C26:C33)</f>
        <v>14736.464</v>
      </c>
      <c r="D34" s="30">
        <f t="shared" ref="D34:P34" si="7">SUM(D26:D33)</f>
        <v>178896.07200000001</v>
      </c>
      <c r="E34" s="30">
        <f t="shared" si="7"/>
        <v>54379.283299999996</v>
      </c>
      <c r="F34" s="30">
        <f t="shared" si="7"/>
        <v>283614.68699999998</v>
      </c>
      <c r="G34" s="30">
        <f t="shared" si="7"/>
        <v>240784.14799999996</v>
      </c>
      <c r="H34" s="30">
        <f t="shared" si="7"/>
        <v>623388.97899999993</v>
      </c>
      <c r="I34" s="30">
        <f t="shared" si="7"/>
        <v>1795545.639285</v>
      </c>
      <c r="J34" s="30">
        <f t="shared" si="7"/>
        <v>373691.68880999991</v>
      </c>
      <c r="K34" s="30">
        <f t="shared" si="7"/>
        <v>440378.47</v>
      </c>
      <c r="L34" s="30">
        <f t="shared" si="7"/>
        <v>50678.107049999999</v>
      </c>
      <c r="M34" s="30">
        <f t="shared" si="7"/>
        <v>507778.26</v>
      </c>
      <c r="N34" s="30">
        <f t="shared" si="7"/>
        <v>77644.047005817905</v>
      </c>
      <c r="O34" s="30">
        <f t="shared" si="7"/>
        <v>1715436.68141</v>
      </c>
      <c r="P34" s="30">
        <f t="shared" si="7"/>
        <v>143967.33499999999</v>
      </c>
      <c r="Q34" s="30">
        <f>SUM(B34:P34)</f>
        <v>6697129.3108608173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8">A26</f>
        <v xml:space="preserve">Motor </v>
      </c>
      <c r="B36" s="28">
        <v>61418.591</v>
      </c>
      <c r="C36" s="28">
        <v>0</v>
      </c>
      <c r="D36" s="28">
        <v>175377.848</v>
      </c>
      <c r="E36" s="28">
        <v>48701.423900000002</v>
      </c>
      <c r="F36" s="28">
        <v>240668.02900000001</v>
      </c>
      <c r="G36" s="28">
        <v>237379.55600000001</v>
      </c>
      <c r="H36" s="28">
        <v>258360.579</v>
      </c>
      <c r="I36" s="28">
        <v>773393.33557500003</v>
      </c>
      <c r="J36" s="28">
        <v>312699.55633999984</v>
      </c>
      <c r="K36" s="28">
        <v>411741.77500000002</v>
      </c>
      <c r="L36" s="28">
        <v>43080.241985051478</v>
      </c>
      <c r="M36" s="28">
        <v>325569.25900000002</v>
      </c>
      <c r="N36" s="28">
        <v>68643.083903491177</v>
      </c>
      <c r="O36" s="28">
        <v>535443.35600000003</v>
      </c>
      <c r="P36" s="28">
        <v>0</v>
      </c>
      <c r="Q36" s="28">
        <f>SUM(B36:P36)</f>
        <v>3492476.6347035426</v>
      </c>
    </row>
    <row r="37" spans="1:17" ht="17.25" customHeight="1" x14ac:dyDescent="0.2">
      <c r="A37" s="37" t="str">
        <f t="shared" si="8"/>
        <v>Accident and Health</v>
      </c>
      <c r="B37" s="28">
        <v>101846.607</v>
      </c>
      <c r="C37" s="28">
        <v>0</v>
      </c>
      <c r="D37" s="28">
        <v>486.41500000000002</v>
      </c>
      <c r="E37" s="28">
        <v>156.1414</v>
      </c>
      <c r="F37" s="28">
        <v>15981.504999999999</v>
      </c>
      <c r="G37" s="28">
        <v>115.557</v>
      </c>
      <c r="H37" s="28">
        <v>132005.28400000001</v>
      </c>
      <c r="I37" s="28">
        <v>542210.31700000004</v>
      </c>
      <c r="J37" s="28">
        <v>1071.79321</v>
      </c>
      <c r="K37" s="28">
        <v>2261.2840000000001</v>
      </c>
      <c r="L37" s="28">
        <v>1280.28215033937</v>
      </c>
      <c r="M37" s="28">
        <v>101818.92</v>
      </c>
      <c r="N37" s="28">
        <v>470.60264436788009</v>
      </c>
      <c r="O37" s="28">
        <v>775800.91703000001</v>
      </c>
      <c r="P37" s="28">
        <v>0</v>
      </c>
      <c r="Q37" s="28">
        <f t="shared" si="0"/>
        <v>1675505.6254347074</v>
      </c>
    </row>
    <row r="38" spans="1:17" ht="17.25" customHeight="1" x14ac:dyDescent="0.2">
      <c r="A38" s="37" t="str">
        <f t="shared" si="8"/>
        <v>Engineering</v>
      </c>
      <c r="B38" s="28">
        <v>85.953999999999994</v>
      </c>
      <c r="C38" s="28">
        <v>0</v>
      </c>
      <c r="D38" s="28">
        <v>-67.081000000000003</v>
      </c>
      <c r="E38" s="28">
        <v>475.61500000000001</v>
      </c>
      <c r="F38" s="28">
        <v>3186.1329999999998</v>
      </c>
      <c r="G38" s="28">
        <v>172.89099999999999</v>
      </c>
      <c r="H38" s="28">
        <v>9904.7150000000001</v>
      </c>
      <c r="I38" s="28">
        <v>20678.187109999999</v>
      </c>
      <c r="J38" s="28">
        <v>5312.2231500000007</v>
      </c>
      <c r="K38" s="28">
        <v>94.98</v>
      </c>
      <c r="L38" s="28">
        <v>607.21418218952999</v>
      </c>
      <c r="M38" s="28">
        <v>2100.7730000000001</v>
      </c>
      <c r="N38" s="28">
        <v>858.58458877205999</v>
      </c>
      <c r="O38" s="28">
        <v>21353.510549999999</v>
      </c>
      <c r="P38" s="28">
        <v>0</v>
      </c>
      <c r="Q38" s="28">
        <f t="shared" si="0"/>
        <v>64763.699580961584</v>
      </c>
    </row>
    <row r="39" spans="1:17" ht="17.25" customHeight="1" x14ac:dyDescent="0.2">
      <c r="A39" s="37" t="str">
        <f t="shared" si="8"/>
        <v>Liability</v>
      </c>
      <c r="B39" s="28">
        <v>1346.673</v>
      </c>
      <c r="C39" s="28">
        <v>0</v>
      </c>
      <c r="D39" s="28">
        <v>129.13800000000001</v>
      </c>
      <c r="E39" s="28">
        <v>306.875</v>
      </c>
      <c r="F39" s="28">
        <v>5633.0569999999998</v>
      </c>
      <c r="G39" s="28">
        <v>668.04100000000005</v>
      </c>
      <c r="H39" s="28">
        <v>16101.895</v>
      </c>
      <c r="I39" s="28">
        <v>72635.000950000001</v>
      </c>
      <c r="J39" s="28">
        <v>4815.3708100000003</v>
      </c>
      <c r="K39" s="28">
        <v>1856.4349999999999</v>
      </c>
      <c r="L39" s="28">
        <v>2593.3995797952198</v>
      </c>
      <c r="M39" s="28">
        <v>19222.008999999998</v>
      </c>
      <c r="N39" s="28">
        <v>2139.3881458854698</v>
      </c>
      <c r="O39" s="28">
        <v>59959.547099999982</v>
      </c>
      <c r="P39" s="28">
        <v>0</v>
      </c>
      <c r="Q39" s="28">
        <f t="shared" si="0"/>
        <v>187406.82958568068</v>
      </c>
    </row>
    <row r="40" spans="1:17" ht="17.25" customHeight="1" x14ac:dyDescent="0.2">
      <c r="A40" s="37" t="str">
        <f t="shared" si="8"/>
        <v>Property</v>
      </c>
      <c r="B40" s="28">
        <v>693.125</v>
      </c>
      <c r="C40" s="28">
        <v>0</v>
      </c>
      <c r="D40" s="28">
        <v>75.316999999999993</v>
      </c>
      <c r="E40" s="28">
        <v>-6.15</v>
      </c>
      <c r="F40" s="28">
        <v>7238.0069999999996</v>
      </c>
      <c r="G40" s="28">
        <v>515.91600000000005</v>
      </c>
      <c r="H40" s="28">
        <v>78841.851999999999</v>
      </c>
      <c r="I40" s="28">
        <v>106944.86743500004</v>
      </c>
      <c r="J40" s="28">
        <v>23473.404589999998</v>
      </c>
      <c r="K40" s="28">
        <v>3884.203</v>
      </c>
      <c r="L40" s="28">
        <v>1588.18681238559</v>
      </c>
      <c r="M40" s="28">
        <v>12732.34</v>
      </c>
      <c r="N40" s="28">
        <v>1521.7375863335199</v>
      </c>
      <c r="O40" s="28">
        <v>146652.64465999993</v>
      </c>
      <c r="P40" s="28">
        <v>0</v>
      </c>
      <c r="Q40" s="28">
        <f t="shared" si="0"/>
        <v>384155.45108371909</v>
      </c>
    </row>
    <row r="41" spans="1:17" ht="17.25" customHeight="1" x14ac:dyDescent="0.2">
      <c r="A41" s="37" t="str">
        <f t="shared" si="8"/>
        <v>Transportation</v>
      </c>
      <c r="B41" s="28">
        <v>-238</v>
      </c>
      <c r="C41" s="28">
        <v>0</v>
      </c>
      <c r="D41" s="28">
        <v>41.828000000000003</v>
      </c>
      <c r="E41" s="28">
        <v>-281.43400000000003</v>
      </c>
      <c r="F41" s="28">
        <v>680.84299999999996</v>
      </c>
      <c r="G41" s="28">
        <v>244.69300000000001</v>
      </c>
      <c r="H41" s="28">
        <v>100123.16499999999</v>
      </c>
      <c r="I41" s="28">
        <v>32749.757739999997</v>
      </c>
      <c r="J41" s="28">
        <v>878.2783300000001</v>
      </c>
      <c r="K41" s="28">
        <v>252.178</v>
      </c>
      <c r="L41" s="28">
        <v>355.58273371344006</v>
      </c>
      <c r="M41" s="28">
        <v>801.86800000000005</v>
      </c>
      <c r="N41" s="28">
        <v>684.4094311237701</v>
      </c>
      <c r="O41" s="28">
        <v>63965.85927999999</v>
      </c>
      <c r="P41" s="28">
        <v>0</v>
      </c>
      <c r="Q41" s="28">
        <f t="shared" si="0"/>
        <v>200259.02851483715</v>
      </c>
    </row>
    <row r="42" spans="1:17" ht="17.25" customHeight="1" x14ac:dyDescent="0.2">
      <c r="A42" s="37" t="str">
        <f t="shared" si="8"/>
        <v>Guarantee</v>
      </c>
      <c r="B42" s="28">
        <v>6.4009999999999998</v>
      </c>
      <c r="C42" s="28">
        <v>14983.183999999999</v>
      </c>
      <c r="D42" s="28">
        <v>2226.366</v>
      </c>
      <c r="E42" s="28">
        <v>-250.52099999999999</v>
      </c>
      <c r="F42" s="28">
        <v>1763.6959999999999</v>
      </c>
      <c r="G42" s="28">
        <v>62.018999999999998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365.34100000000001</v>
      </c>
      <c r="N42" s="28">
        <v>147.32356716702</v>
      </c>
      <c r="O42" s="28">
        <v>0</v>
      </c>
      <c r="P42" s="28">
        <v>0</v>
      </c>
      <c r="Q42" s="28">
        <f t="shared" si="0"/>
        <v>19303.80956716702</v>
      </c>
    </row>
    <row r="43" spans="1:17" ht="17.25" customHeight="1" x14ac:dyDescent="0.2">
      <c r="A43" s="38" t="str">
        <f t="shared" si="8"/>
        <v>Miscellaneous</v>
      </c>
      <c r="B43" s="29">
        <v>-7.4329999999999998</v>
      </c>
      <c r="C43" s="28">
        <v>0</v>
      </c>
      <c r="D43" s="28">
        <v>357.11099999999999</v>
      </c>
      <c r="E43" s="28">
        <v>125.166</v>
      </c>
      <c r="F43" s="28">
        <v>1327.835</v>
      </c>
      <c r="G43" s="28">
        <v>87.429000000000002</v>
      </c>
      <c r="H43" s="28">
        <v>1588.6479999999999</v>
      </c>
      <c r="I43" s="28">
        <v>203484.65489500007</v>
      </c>
      <c r="J43" s="28">
        <v>3499.5599700000002</v>
      </c>
      <c r="K43" s="28">
        <v>2178.1979999999999</v>
      </c>
      <c r="L43" s="28">
        <v>101.65751652535998</v>
      </c>
      <c r="M43" s="28">
        <v>6875.2619999999997</v>
      </c>
      <c r="N43" s="28">
        <v>169.68382049362998</v>
      </c>
      <c r="O43" s="28">
        <v>63859.968790000043</v>
      </c>
      <c r="P43" s="28">
        <v>0</v>
      </c>
      <c r="Q43" s="28">
        <f t="shared" si="0"/>
        <v>283647.74099201907</v>
      </c>
    </row>
    <row r="44" spans="1:17" ht="20.25" customHeight="1" x14ac:dyDescent="0.2">
      <c r="A44" s="39" t="str">
        <f t="shared" si="8"/>
        <v>TOTAL</v>
      </c>
      <c r="B44" s="30">
        <f t="shared" ref="B44:E44" si="9">SUM(B36:B43)</f>
        <v>165151.91800000003</v>
      </c>
      <c r="C44" s="30">
        <f>SUM(C36:C43)</f>
        <v>14983.183999999999</v>
      </c>
      <c r="D44" s="30">
        <f t="shared" si="9"/>
        <v>178626.94200000004</v>
      </c>
      <c r="E44" s="30">
        <f t="shared" si="9"/>
        <v>49227.116299999994</v>
      </c>
      <c r="F44" s="30">
        <f>SUM(F36:F43)</f>
        <v>276479.10499999998</v>
      </c>
      <c r="G44" s="30">
        <f t="shared" ref="G44:P44" si="10">SUM(G36:G43)</f>
        <v>239246.10200000001</v>
      </c>
      <c r="H44" s="30">
        <f t="shared" si="10"/>
        <v>596926.13800000015</v>
      </c>
      <c r="I44" s="30">
        <f t="shared" si="10"/>
        <v>1752096.1207050006</v>
      </c>
      <c r="J44" s="30">
        <f t="shared" si="10"/>
        <v>351750.18639999977</v>
      </c>
      <c r="K44" s="30">
        <f t="shared" si="10"/>
        <v>422269.05299999996</v>
      </c>
      <c r="L44" s="30">
        <f t="shared" si="10"/>
        <v>49606.564959999989</v>
      </c>
      <c r="M44" s="30">
        <f t="shared" si="10"/>
        <v>469485.77200000006</v>
      </c>
      <c r="N44" s="30">
        <f t="shared" si="10"/>
        <v>74634.813687634552</v>
      </c>
      <c r="O44" s="30">
        <f t="shared" si="10"/>
        <v>1667035.8034100002</v>
      </c>
      <c r="P44" s="30">
        <f t="shared" si="10"/>
        <v>0</v>
      </c>
      <c r="Q44" s="30">
        <f t="shared" si="0"/>
        <v>6307518.8194626356</v>
      </c>
    </row>
    <row r="46" spans="1:17" x14ac:dyDescent="0.2">
      <c r="A46" s="33"/>
    </row>
    <row r="47" spans="1:17" x14ac:dyDescent="0.2">
      <c r="A47" s="33" t="s">
        <v>79</v>
      </c>
    </row>
    <row r="48" spans="1:17" x14ac:dyDescent="0.2">
      <c r="A48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28515625" style="32" customWidth="1"/>
    <col min="2" max="2" width="12.855468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85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58402.192000000003</v>
      </c>
      <c r="C6" s="28">
        <v>0</v>
      </c>
      <c r="D6" s="28">
        <v>178020.717</v>
      </c>
      <c r="E6" s="28">
        <v>52146.704559999976</v>
      </c>
      <c r="F6" s="28">
        <v>237061.272</v>
      </c>
      <c r="G6" s="28">
        <v>230153.345</v>
      </c>
      <c r="H6" s="28">
        <v>265776.12932999991</v>
      </c>
      <c r="I6" s="28">
        <v>793707.04200000002</v>
      </c>
      <c r="J6" s="28">
        <v>304800.42800000001</v>
      </c>
      <c r="K6" s="28">
        <v>397158.20189999999</v>
      </c>
      <c r="L6" s="28">
        <v>57183.320209999998</v>
      </c>
      <c r="M6" s="28">
        <v>316482.07699999999</v>
      </c>
      <c r="N6" s="28">
        <v>81657.049933353177</v>
      </c>
      <c r="O6" s="28">
        <v>534993.11899999995</v>
      </c>
      <c r="P6" s="28">
        <v>0</v>
      </c>
      <c r="Q6" s="28">
        <f>SUM(B6:P6)</f>
        <v>3507541.5979333525</v>
      </c>
    </row>
    <row r="7" spans="1:18" ht="17.25" customHeight="1" x14ac:dyDescent="0.2">
      <c r="A7" s="37" t="s">
        <v>59</v>
      </c>
      <c r="B7" s="28">
        <v>171745.084</v>
      </c>
      <c r="C7" s="28">
        <v>0</v>
      </c>
      <c r="D7" s="28">
        <v>122.848</v>
      </c>
      <c r="E7" s="28">
        <v>821.29949999999997</v>
      </c>
      <c r="F7" s="28">
        <v>26245.037276499897</v>
      </c>
      <c r="G7" s="28">
        <v>605.56500000000005</v>
      </c>
      <c r="H7" s="28">
        <v>247643.22286754751</v>
      </c>
      <c r="I7" s="28">
        <v>572398.64</v>
      </c>
      <c r="J7" s="28">
        <v>1112.557</v>
      </c>
      <c r="K7" s="28">
        <v>2142.7249999999999</v>
      </c>
      <c r="L7" s="28">
        <v>4064.3816499999998</v>
      </c>
      <c r="M7" s="28">
        <v>149442.15400000001</v>
      </c>
      <c r="N7" s="28">
        <v>2087.1675885714299</v>
      </c>
      <c r="O7" s="28">
        <v>1442118.59</v>
      </c>
      <c r="P7" s="28">
        <v>8509.7549999999992</v>
      </c>
      <c r="Q7" s="28">
        <f t="shared" ref="Q7:Q44" si="0">SUM(B7:P7)</f>
        <v>2629059.0268826187</v>
      </c>
    </row>
    <row r="8" spans="1:18" ht="17.25" customHeight="1" x14ac:dyDescent="0.2">
      <c r="A8" s="37" t="s">
        <v>60</v>
      </c>
      <c r="B8" s="28">
        <v>908.36699999999996</v>
      </c>
      <c r="C8" s="28">
        <v>0</v>
      </c>
      <c r="D8" s="28">
        <v>144.45599999999999</v>
      </c>
      <c r="E8" s="28">
        <v>1725.7233699999999</v>
      </c>
      <c r="F8" s="28">
        <v>12658.09</v>
      </c>
      <c r="G8" s="28">
        <v>1294.779</v>
      </c>
      <c r="H8" s="28">
        <v>46421.195589999996</v>
      </c>
      <c r="I8" s="28">
        <v>98241.066000000006</v>
      </c>
      <c r="J8" s="28">
        <v>38862.218999999997</v>
      </c>
      <c r="K8" s="28">
        <v>2540.7429999999999</v>
      </c>
      <c r="L8" s="28">
        <v>5818.8636899999992</v>
      </c>
      <c r="M8" s="28">
        <v>23920.043000000001</v>
      </c>
      <c r="N8" s="28">
        <v>3414.5240969879501</v>
      </c>
      <c r="O8" s="28">
        <v>87552.547999999995</v>
      </c>
      <c r="P8" s="28">
        <v>2626.904</v>
      </c>
      <c r="Q8" s="28">
        <f t="shared" si="0"/>
        <v>326129.52174698788</v>
      </c>
    </row>
    <row r="9" spans="1:18" ht="17.25" customHeight="1" x14ac:dyDescent="0.2">
      <c r="A9" s="37" t="s">
        <v>61</v>
      </c>
      <c r="B9" s="28">
        <v>2097.7919999999999</v>
      </c>
      <c r="C9" s="28">
        <v>0</v>
      </c>
      <c r="D9" s="28">
        <v>3854.1239999999998</v>
      </c>
      <c r="E9" s="28">
        <v>472.98070999999999</v>
      </c>
      <c r="F9" s="28">
        <v>31622.240000000002</v>
      </c>
      <c r="G9" s="28">
        <v>768.23599999999999</v>
      </c>
      <c r="H9" s="28">
        <v>103237.50417999999</v>
      </c>
      <c r="I9" s="28">
        <v>221959.22</v>
      </c>
      <c r="J9" s="28">
        <v>9435.4050000000007</v>
      </c>
      <c r="K9" s="28">
        <v>2098.1308199999999</v>
      </c>
      <c r="L9" s="28">
        <v>5020.50396</v>
      </c>
      <c r="M9" s="28">
        <v>88905.106</v>
      </c>
      <c r="N9" s="28">
        <v>5185.3830806593405</v>
      </c>
      <c r="O9" s="28">
        <v>63166.502999999997</v>
      </c>
      <c r="P9" s="28">
        <v>9990.0210000000006</v>
      </c>
      <c r="Q9" s="28">
        <f t="shared" si="0"/>
        <v>547813.14975065936</v>
      </c>
    </row>
    <row r="10" spans="1:18" ht="17.25" customHeight="1" x14ac:dyDescent="0.2">
      <c r="A10" s="37" t="s">
        <v>62</v>
      </c>
      <c r="B10" s="28">
        <v>5515.2870000000003</v>
      </c>
      <c r="C10" s="28">
        <v>0</v>
      </c>
      <c r="D10" s="28">
        <v>1843.7639999999999</v>
      </c>
      <c r="E10" s="28">
        <v>1220.06034</v>
      </c>
      <c r="F10" s="28">
        <v>31936.083999999999</v>
      </c>
      <c r="G10" s="28">
        <v>5190.5540000000001</v>
      </c>
      <c r="H10" s="28">
        <v>269860.67465000012</v>
      </c>
      <c r="I10" s="28">
        <v>309027.34499999997</v>
      </c>
      <c r="J10" s="28">
        <v>26828.451000000001</v>
      </c>
      <c r="K10" s="28">
        <v>9855.5607099999997</v>
      </c>
      <c r="L10" s="28">
        <v>9042.5025700000006</v>
      </c>
      <c r="M10" s="28">
        <v>85968.225999999995</v>
      </c>
      <c r="N10" s="28">
        <v>13907.476799670329</v>
      </c>
      <c r="O10" s="28">
        <v>483920.66899999999</v>
      </c>
      <c r="P10" s="28">
        <v>98691.468999999997</v>
      </c>
      <c r="Q10" s="28">
        <f t="shared" si="0"/>
        <v>1352808.1240696704</v>
      </c>
    </row>
    <row r="11" spans="1:18" ht="17.25" customHeight="1" x14ac:dyDescent="0.2">
      <c r="A11" s="37" t="s">
        <v>63</v>
      </c>
      <c r="B11" s="28">
        <v>0</v>
      </c>
      <c r="C11" s="28">
        <v>0</v>
      </c>
      <c r="D11" s="28">
        <v>223.149</v>
      </c>
      <c r="E11" s="28">
        <v>636.23</v>
      </c>
      <c r="F11" s="28">
        <v>5372.7780000000002</v>
      </c>
      <c r="G11" s="28">
        <v>1781.097</v>
      </c>
      <c r="H11" s="28">
        <v>168216.40918100005</v>
      </c>
      <c r="I11" s="28">
        <v>38383.946000000004</v>
      </c>
      <c r="J11" s="28">
        <v>18149.589980000001</v>
      </c>
      <c r="K11" s="28">
        <v>2101.694</v>
      </c>
      <c r="L11" s="28">
        <v>1184.4883300000001</v>
      </c>
      <c r="M11" s="28">
        <v>104974.738</v>
      </c>
      <c r="N11" s="28">
        <v>1959.0117600000003</v>
      </c>
      <c r="O11" s="28">
        <v>112261.24400000001</v>
      </c>
      <c r="P11" s="28">
        <v>3689.11</v>
      </c>
      <c r="Q11" s="28">
        <f t="shared" si="0"/>
        <v>458933.48525100003</v>
      </c>
    </row>
    <row r="12" spans="1:18" ht="17.25" customHeight="1" x14ac:dyDescent="0.2">
      <c r="A12" s="37" t="s">
        <v>64</v>
      </c>
      <c r="B12" s="29">
        <v>128.392</v>
      </c>
      <c r="C12" s="28">
        <v>52928.601000000002</v>
      </c>
      <c r="D12" s="28">
        <v>3482.2489999999998</v>
      </c>
      <c r="E12" s="28">
        <v>1522.4179999999999</v>
      </c>
      <c r="F12" s="28">
        <v>6483.1930000000002</v>
      </c>
      <c r="G12" s="28">
        <v>1102.595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1198.1089999999999</v>
      </c>
      <c r="N12" s="28">
        <v>225.416</v>
      </c>
      <c r="O12" s="28">
        <v>0</v>
      </c>
      <c r="P12" s="28">
        <v>0</v>
      </c>
      <c r="Q12" s="28">
        <f>SUM(B12:P12)</f>
        <v>67070.972999999984</v>
      </c>
    </row>
    <row r="13" spans="1:18" ht="17.25" customHeight="1" x14ac:dyDescent="0.2">
      <c r="A13" s="38" t="s">
        <v>65</v>
      </c>
      <c r="B13" s="29">
        <v>2820.56</v>
      </c>
      <c r="C13" s="28">
        <v>0</v>
      </c>
      <c r="D13" s="28">
        <v>973.47699999999998</v>
      </c>
      <c r="E13" s="28">
        <v>353.928</v>
      </c>
      <c r="F13" s="28">
        <v>2676.5940000000001</v>
      </c>
      <c r="G13" s="28">
        <v>1996.3150000000001</v>
      </c>
      <c r="H13" s="28">
        <v>47045.664900000018</v>
      </c>
      <c r="I13" s="28">
        <v>219109.82199999999</v>
      </c>
      <c r="J13" s="28">
        <v>12576.742</v>
      </c>
      <c r="K13" s="28">
        <v>2381.3760000000002</v>
      </c>
      <c r="L13" s="28">
        <v>462.29300000000001</v>
      </c>
      <c r="M13" s="28">
        <v>18129.784</v>
      </c>
      <c r="N13" s="28">
        <v>1788.4996800000001</v>
      </c>
      <c r="O13" s="28">
        <v>157744.45800000001</v>
      </c>
      <c r="P13" s="28">
        <v>19671.864000000001</v>
      </c>
      <c r="Q13" s="28">
        <f t="shared" si="0"/>
        <v>487731.37758000003</v>
      </c>
    </row>
    <row r="14" spans="1:18" ht="20.25" customHeight="1" x14ac:dyDescent="0.2">
      <c r="A14" s="39" t="s">
        <v>15</v>
      </c>
      <c r="B14" s="30">
        <f t="shared" ref="B14:P14" si="1">SUM(B6:B13)</f>
        <v>241617.674</v>
      </c>
      <c r="C14" s="30">
        <f t="shared" si="1"/>
        <v>52928.601000000002</v>
      </c>
      <c r="D14" s="30">
        <f t="shared" si="1"/>
        <v>188664.78400000004</v>
      </c>
      <c r="E14" s="30">
        <f t="shared" si="1"/>
        <v>58899.344479999985</v>
      </c>
      <c r="F14" s="30">
        <f t="shared" si="1"/>
        <v>354055.28827649989</v>
      </c>
      <c r="G14" s="30">
        <f t="shared" si="1"/>
        <v>242892.48600000003</v>
      </c>
      <c r="H14" s="30">
        <f t="shared" si="1"/>
        <v>1148200.8006985476</v>
      </c>
      <c r="I14" s="30">
        <f t="shared" si="1"/>
        <v>2252827.0810000002</v>
      </c>
      <c r="J14" s="30">
        <f t="shared" si="1"/>
        <v>411765.39198000001</v>
      </c>
      <c r="K14" s="30">
        <f t="shared" si="1"/>
        <v>418278.43143</v>
      </c>
      <c r="L14" s="30">
        <f t="shared" si="1"/>
        <v>82776.353410000011</v>
      </c>
      <c r="M14" s="30">
        <f t="shared" si="1"/>
        <v>789020.23700000008</v>
      </c>
      <c r="N14" s="30">
        <f t="shared" si="1"/>
        <v>110224.52893924223</v>
      </c>
      <c r="O14" s="30">
        <f t="shared" si="1"/>
        <v>2881757.1309999996</v>
      </c>
      <c r="P14" s="30">
        <f t="shared" si="1"/>
        <v>143179.12300000002</v>
      </c>
      <c r="Q14" s="30">
        <f t="shared" si="0"/>
        <v>9377087.256214289</v>
      </c>
    </row>
    <row r="15" spans="1:18" ht="17.25" customHeight="1" x14ac:dyDescent="0.2">
      <c r="A15" s="40" t="s">
        <v>66</v>
      </c>
      <c r="B15" s="31"/>
      <c r="Q15" s="28"/>
    </row>
    <row r="16" spans="1:18" ht="17.25" customHeight="1" x14ac:dyDescent="0.2">
      <c r="A16" s="37" t="str">
        <f t="shared" ref="A16:A24" si="2">A6</f>
        <v xml:space="preserve">Motor </v>
      </c>
      <c r="B16" s="28">
        <v>5435.9009999999998</v>
      </c>
      <c r="C16" s="28">
        <v>0</v>
      </c>
      <c r="D16" s="28">
        <v>4553.7520000000004</v>
      </c>
      <c r="E16" s="28">
        <v>6691.96</v>
      </c>
      <c r="F16" s="28">
        <v>5112.1869999999999</v>
      </c>
      <c r="G16" s="28">
        <v>13421.034</v>
      </c>
      <c r="H16" s="28">
        <v>14497.705</v>
      </c>
      <c r="I16" s="28">
        <v>29610.71</v>
      </c>
      <c r="J16" s="28">
        <v>7784.9390000000003</v>
      </c>
      <c r="K16" s="28">
        <v>12393.989</v>
      </c>
      <c r="L16" s="28">
        <v>9035.0789999999997</v>
      </c>
      <c r="M16" s="28">
        <v>9118.8580000000002</v>
      </c>
      <c r="N16" s="28">
        <v>4152.3410000000003</v>
      </c>
      <c r="O16" s="28">
        <v>13426.619000000001</v>
      </c>
      <c r="P16" s="28">
        <v>0</v>
      </c>
      <c r="Q16" s="28">
        <f t="shared" si="0"/>
        <v>135235.07399999999</v>
      </c>
    </row>
    <row r="17" spans="1:17" ht="17.25" customHeight="1" x14ac:dyDescent="0.2">
      <c r="A17" s="37" t="str">
        <f t="shared" si="2"/>
        <v>Accident and Health</v>
      </c>
      <c r="B17" s="28">
        <v>60676.341999999997</v>
      </c>
      <c r="C17" s="28">
        <v>0</v>
      </c>
      <c r="D17" s="28">
        <v>566.03300000000002</v>
      </c>
      <c r="E17" s="28">
        <v>443.28029000000004</v>
      </c>
      <c r="F17" s="28">
        <v>7704.855531412999</v>
      </c>
      <c r="G17" s="28">
        <v>485.755</v>
      </c>
      <c r="H17" s="28">
        <v>140555.61457842414</v>
      </c>
      <c r="I17" s="28">
        <v>28537.952000000001</v>
      </c>
      <c r="J17" s="28">
        <v>0</v>
      </c>
      <c r="K17" s="28">
        <v>1000.971</v>
      </c>
      <c r="L17" s="28">
        <v>3112.97399</v>
      </c>
      <c r="M17" s="28">
        <v>68312.899000000005</v>
      </c>
      <c r="N17" s="28">
        <v>1427.9359999999999</v>
      </c>
      <c r="O17" s="28">
        <v>649227.06618999981</v>
      </c>
      <c r="P17" s="28">
        <v>8509.7549999999992</v>
      </c>
      <c r="Q17" s="28">
        <f t="shared" si="0"/>
        <v>970561.43357983697</v>
      </c>
    </row>
    <row r="18" spans="1:17" ht="17.25" customHeight="1" x14ac:dyDescent="0.2">
      <c r="A18" s="37" t="str">
        <f t="shared" si="2"/>
        <v>Engineering</v>
      </c>
      <c r="B18" s="28">
        <v>855.56100000000004</v>
      </c>
      <c r="C18" s="28">
        <v>0</v>
      </c>
      <c r="D18" s="28">
        <v>117.556</v>
      </c>
      <c r="E18" s="28">
        <v>1243.00504</v>
      </c>
      <c r="F18" s="28">
        <v>9221.7630000000008</v>
      </c>
      <c r="G18" s="28">
        <v>1131.462</v>
      </c>
      <c r="H18" s="28">
        <v>45656.184280000001</v>
      </c>
      <c r="I18" s="28">
        <v>73629.763000000006</v>
      </c>
      <c r="J18" s="28">
        <v>32730.126</v>
      </c>
      <c r="K18" s="28">
        <v>2466.7919999999999</v>
      </c>
      <c r="L18" s="28">
        <v>5437.1304199999995</v>
      </c>
      <c r="M18" s="28">
        <v>21778.598999999998</v>
      </c>
      <c r="N18" s="28">
        <v>2907.8310000000001</v>
      </c>
      <c r="O18" s="28">
        <v>65841.939279999991</v>
      </c>
      <c r="P18" s="28">
        <v>2626.904</v>
      </c>
      <c r="Q18" s="28">
        <f t="shared" si="0"/>
        <v>265644.61601999996</v>
      </c>
    </row>
    <row r="19" spans="1:17" ht="17.25" customHeight="1" x14ac:dyDescent="0.2">
      <c r="A19" s="37" t="str">
        <f t="shared" si="2"/>
        <v>Liability</v>
      </c>
      <c r="B19" s="28">
        <v>1334.325</v>
      </c>
      <c r="C19" s="28">
        <v>0</v>
      </c>
      <c r="D19" s="28">
        <v>2469.08</v>
      </c>
      <c r="E19" s="28">
        <v>388.61916000000002</v>
      </c>
      <c r="F19" s="28">
        <v>25782.823</v>
      </c>
      <c r="G19" s="28">
        <v>44.798000000000002</v>
      </c>
      <c r="H19" s="28">
        <v>90451.09746999995</v>
      </c>
      <c r="I19" s="28">
        <v>151287.633</v>
      </c>
      <c r="J19" s="28">
        <v>4564.116</v>
      </c>
      <c r="K19" s="28">
        <v>47.417000000000002</v>
      </c>
      <c r="L19" s="28">
        <v>2151.6795499999998</v>
      </c>
      <c r="M19" s="28">
        <v>71771.896999999997</v>
      </c>
      <c r="N19" s="28">
        <v>2946.8760000000002</v>
      </c>
      <c r="O19" s="28">
        <v>9806.337019999999</v>
      </c>
      <c r="P19" s="28">
        <v>9990.0210000000006</v>
      </c>
      <c r="Q19" s="28">
        <f t="shared" si="0"/>
        <v>373036.71919999993</v>
      </c>
    </row>
    <row r="20" spans="1:17" ht="17.25" customHeight="1" x14ac:dyDescent="0.2">
      <c r="A20" s="37" t="str">
        <f t="shared" si="2"/>
        <v>Property</v>
      </c>
      <c r="B20" s="28">
        <v>5814.8789999999999</v>
      </c>
      <c r="C20" s="28">
        <v>0</v>
      </c>
      <c r="D20" s="28">
        <v>1710.799</v>
      </c>
      <c r="E20" s="28">
        <v>1047.1993499999999</v>
      </c>
      <c r="F20" s="28">
        <v>24637.133000000002</v>
      </c>
      <c r="G20" s="28">
        <v>4456.3029999999999</v>
      </c>
      <c r="H20" s="28">
        <v>187477.32632999998</v>
      </c>
      <c r="I20" s="28">
        <v>209032.014</v>
      </c>
      <c r="J20" s="28">
        <v>10051.806</v>
      </c>
      <c r="K20" s="28">
        <v>6460.71</v>
      </c>
      <c r="L20" s="28">
        <v>7705.5411199999999</v>
      </c>
      <c r="M20" s="28">
        <v>71716.971000000005</v>
      </c>
      <c r="N20" s="28">
        <v>12216.597</v>
      </c>
      <c r="O20" s="28">
        <v>339355.07618999988</v>
      </c>
      <c r="P20" s="28">
        <v>98691.468999999997</v>
      </c>
      <c r="Q20" s="28">
        <f t="shared" si="0"/>
        <v>980373.82398999995</v>
      </c>
    </row>
    <row r="21" spans="1:17" ht="17.25" customHeight="1" x14ac:dyDescent="0.2">
      <c r="A21" s="37" t="str">
        <f t="shared" si="2"/>
        <v>Transportation</v>
      </c>
      <c r="B21" s="28">
        <v>246.5</v>
      </c>
      <c r="C21" s="28">
        <v>0</v>
      </c>
      <c r="D21" s="28">
        <v>188.81</v>
      </c>
      <c r="E21" s="28">
        <v>504.13729999999998</v>
      </c>
      <c r="F21" s="28">
        <v>4325.38</v>
      </c>
      <c r="G21" s="28">
        <v>1501.4</v>
      </c>
      <c r="H21" s="28">
        <v>70990.652929999982</v>
      </c>
      <c r="I21" s="28">
        <v>5758.777</v>
      </c>
      <c r="J21" s="28">
        <v>16543.131000000001</v>
      </c>
      <c r="K21" s="28">
        <v>1815.97</v>
      </c>
      <c r="L21" s="28">
        <v>875.60135000000002</v>
      </c>
      <c r="M21" s="28">
        <v>104084.62300000001</v>
      </c>
      <c r="N21" s="28">
        <v>1490.079</v>
      </c>
      <c r="O21" s="28">
        <v>49126.107259999975</v>
      </c>
      <c r="P21" s="28">
        <v>3689.11</v>
      </c>
      <c r="Q21" s="28">
        <f t="shared" si="0"/>
        <v>261140.27883999993</v>
      </c>
    </row>
    <row r="22" spans="1:17" ht="17.25" customHeight="1" x14ac:dyDescent="0.2">
      <c r="A22" s="37" t="str">
        <f t="shared" si="2"/>
        <v>Guarantee</v>
      </c>
      <c r="B22" s="28">
        <v>127.08</v>
      </c>
      <c r="C22" s="28">
        <v>37911.595000000001</v>
      </c>
      <c r="D22" s="28">
        <v>3357.5529999999999</v>
      </c>
      <c r="E22" s="28">
        <v>1338.7986800000001</v>
      </c>
      <c r="F22" s="28">
        <v>2748.3870000000002</v>
      </c>
      <c r="G22" s="28">
        <v>1052.5060000000001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887.76</v>
      </c>
      <c r="N22" s="28">
        <v>25</v>
      </c>
      <c r="O22" s="28">
        <v>0</v>
      </c>
      <c r="P22" s="28">
        <v>0</v>
      </c>
      <c r="Q22" s="28">
        <f t="shared" si="0"/>
        <v>47448.679680000008</v>
      </c>
    </row>
    <row r="23" spans="1:17" ht="17.25" customHeight="1" x14ac:dyDescent="0.2">
      <c r="A23" s="38" t="str">
        <f t="shared" si="2"/>
        <v>Miscellaneous</v>
      </c>
      <c r="B23" s="29">
        <v>2820.3980000000001</v>
      </c>
      <c r="C23" s="28">
        <v>0</v>
      </c>
      <c r="D23" s="28">
        <v>823.00099999999998</v>
      </c>
      <c r="E23" s="28">
        <v>171.65343999999999</v>
      </c>
      <c r="F23" s="28">
        <v>1393.3879999999999</v>
      </c>
      <c r="G23" s="28">
        <v>1891.617</v>
      </c>
      <c r="H23" s="28">
        <v>47499.839489999977</v>
      </c>
      <c r="I23" s="28">
        <v>18323.359</v>
      </c>
      <c r="J23" s="28">
        <v>4783.7489999999998</v>
      </c>
      <c r="K23" s="28">
        <v>108.943</v>
      </c>
      <c r="L23" s="28">
        <v>373.28213</v>
      </c>
      <c r="M23" s="28">
        <v>12038.054</v>
      </c>
      <c r="N23" s="28">
        <v>1245.106</v>
      </c>
      <c r="O23" s="28">
        <v>132263.79514</v>
      </c>
      <c r="P23" s="28">
        <v>19671.864000000001</v>
      </c>
      <c r="Q23" s="28">
        <f t="shared" si="0"/>
        <v>243408.04919999998</v>
      </c>
    </row>
    <row r="24" spans="1:17" ht="20.25" customHeight="1" x14ac:dyDescent="0.2">
      <c r="A24" s="39" t="str">
        <f t="shared" si="2"/>
        <v>TOTAL</v>
      </c>
      <c r="B24" s="30">
        <f t="shared" ref="B24:D24" si="3">SUM(B16:B23)</f>
        <v>77310.986000000004</v>
      </c>
      <c r="C24" s="30">
        <f t="shared" si="3"/>
        <v>37911.595000000001</v>
      </c>
      <c r="D24" s="30">
        <f t="shared" si="3"/>
        <v>13786.584000000001</v>
      </c>
      <c r="E24" s="30">
        <f>SUM(E16:E23)</f>
        <v>11828.653259999999</v>
      </c>
      <c r="F24" s="30">
        <f t="shared" ref="F24:P24" si="4">SUM(F16:F23)</f>
        <v>80925.916531413022</v>
      </c>
      <c r="G24" s="30">
        <f t="shared" si="4"/>
        <v>23984.875</v>
      </c>
      <c r="H24" s="30">
        <f t="shared" si="4"/>
        <v>597128.42007842392</v>
      </c>
      <c r="I24" s="30">
        <f t="shared" si="4"/>
        <v>516180.20799999993</v>
      </c>
      <c r="J24" s="30">
        <f t="shared" si="4"/>
        <v>76457.867000000013</v>
      </c>
      <c r="K24" s="30">
        <f t="shared" si="4"/>
        <v>24294.791999999998</v>
      </c>
      <c r="L24" s="30">
        <f t="shared" si="4"/>
        <v>28691.287560000001</v>
      </c>
      <c r="M24" s="30">
        <f t="shared" si="4"/>
        <v>359709.66100000008</v>
      </c>
      <c r="N24" s="30">
        <f t="shared" si="4"/>
        <v>26411.766</v>
      </c>
      <c r="O24" s="30">
        <f t="shared" si="4"/>
        <v>1259046.9400799996</v>
      </c>
      <c r="P24" s="30">
        <f t="shared" si="4"/>
        <v>143179.12300000002</v>
      </c>
      <c r="Q24" s="30">
        <f t="shared" si="0"/>
        <v>3276848.6745098368</v>
      </c>
    </row>
    <row r="25" spans="1:17" ht="17.25" customHeight="1" x14ac:dyDescent="0.2">
      <c r="A25" s="40" t="s">
        <v>67</v>
      </c>
      <c r="B25" s="31"/>
      <c r="Q25" s="28"/>
    </row>
    <row r="26" spans="1:17" ht="17.25" customHeight="1" x14ac:dyDescent="0.2">
      <c r="A26" s="37" t="str">
        <f t="shared" ref="A26:A34" si="5">A16</f>
        <v xml:space="preserve">Motor </v>
      </c>
      <c r="B26" s="28">
        <v>52966.290999999997</v>
      </c>
      <c r="C26" s="28">
        <v>0</v>
      </c>
      <c r="D26" s="28">
        <v>173466.965</v>
      </c>
      <c r="E26" s="28">
        <v>45454.744559999977</v>
      </c>
      <c r="F26" s="28">
        <v>231949.08499999999</v>
      </c>
      <c r="G26" s="28">
        <v>216732.31099999999</v>
      </c>
      <c r="H26" s="28">
        <v>251278.42432999992</v>
      </c>
      <c r="I26" s="28">
        <v>764096.33200000005</v>
      </c>
      <c r="J26" s="28">
        <v>297015.489</v>
      </c>
      <c r="K26" s="28">
        <v>384764.21289999998</v>
      </c>
      <c r="L26" s="28">
        <v>48148.24121</v>
      </c>
      <c r="M26" s="28">
        <v>307363.21899999998</v>
      </c>
      <c r="N26" s="28">
        <v>77504.708933353177</v>
      </c>
      <c r="O26" s="28">
        <v>521566.5</v>
      </c>
      <c r="P26" s="27">
        <v>0</v>
      </c>
      <c r="Q26" s="28">
        <f t="shared" si="0"/>
        <v>3372306.5239333534</v>
      </c>
    </row>
    <row r="27" spans="1:17" ht="17.25" customHeight="1" x14ac:dyDescent="0.2">
      <c r="A27" s="37" t="str">
        <f t="shared" si="5"/>
        <v>Accident and Health</v>
      </c>
      <c r="B27" s="28">
        <v>111068.742</v>
      </c>
      <c r="C27" s="28">
        <v>0</v>
      </c>
      <c r="D27" s="28">
        <v>-443.185</v>
      </c>
      <c r="E27" s="28">
        <v>378.01921000000004</v>
      </c>
      <c r="F27" s="28">
        <v>18540.181745086902</v>
      </c>
      <c r="G27" s="28">
        <v>119.81</v>
      </c>
      <c r="H27" s="28">
        <v>107087.60828912354</v>
      </c>
      <c r="I27" s="28">
        <v>543860.68799999997</v>
      </c>
      <c r="J27" s="28">
        <v>1112.557</v>
      </c>
      <c r="K27" s="28">
        <v>1141.7539999999999</v>
      </c>
      <c r="L27" s="28">
        <v>951.40765999999996</v>
      </c>
      <c r="M27" s="28">
        <v>81129.255000000005</v>
      </c>
      <c r="N27" s="28">
        <v>659.23158857142994</v>
      </c>
      <c r="O27" s="28">
        <v>792891.52381000004</v>
      </c>
      <c r="P27" s="27">
        <v>0</v>
      </c>
      <c r="Q27" s="28">
        <f t="shared" si="0"/>
        <v>1658497.5933027819</v>
      </c>
    </row>
    <row r="28" spans="1:17" ht="17.25" customHeight="1" x14ac:dyDescent="0.2">
      <c r="A28" s="37" t="str">
        <f t="shared" si="5"/>
        <v>Engineering</v>
      </c>
      <c r="B28" s="28">
        <v>52.805999999999997</v>
      </c>
      <c r="C28" s="28">
        <v>0</v>
      </c>
      <c r="D28" s="28">
        <v>26.9</v>
      </c>
      <c r="E28" s="28">
        <v>482.71832999999998</v>
      </c>
      <c r="F28" s="28">
        <v>3436.3270000000002</v>
      </c>
      <c r="G28" s="28">
        <v>163.31700000000001</v>
      </c>
      <c r="H28" s="28">
        <v>765.01130999999998</v>
      </c>
      <c r="I28" s="28">
        <v>24611.303</v>
      </c>
      <c r="J28" s="28">
        <v>6132.0929999999998</v>
      </c>
      <c r="K28" s="28">
        <v>73.950999999999993</v>
      </c>
      <c r="L28" s="28">
        <v>381.73327</v>
      </c>
      <c r="M28" s="28">
        <v>2141.444</v>
      </c>
      <c r="N28" s="28">
        <v>506.69309698794996</v>
      </c>
      <c r="O28" s="28">
        <v>21710.60872</v>
      </c>
      <c r="P28" s="27">
        <v>0</v>
      </c>
      <c r="Q28" s="28">
        <f t="shared" si="0"/>
        <v>60484.905726987941</v>
      </c>
    </row>
    <row r="29" spans="1:17" ht="17.25" customHeight="1" x14ac:dyDescent="0.2">
      <c r="A29" s="37" t="str">
        <f t="shared" si="5"/>
        <v>Liability</v>
      </c>
      <c r="B29" s="28">
        <v>763.46699999999998</v>
      </c>
      <c r="C29" s="28">
        <v>0</v>
      </c>
      <c r="D29" s="28">
        <v>1385.0440000000001</v>
      </c>
      <c r="E29" s="28">
        <v>84.361550000000008</v>
      </c>
      <c r="F29" s="28">
        <v>5839.4170000000004</v>
      </c>
      <c r="G29" s="28">
        <v>723.43799999999999</v>
      </c>
      <c r="H29" s="28">
        <v>12786.40671000001</v>
      </c>
      <c r="I29" s="28">
        <v>70671.587</v>
      </c>
      <c r="J29" s="28">
        <v>4871.2889999999998</v>
      </c>
      <c r="K29" s="28">
        <v>2050.7138199999999</v>
      </c>
      <c r="L29" s="28">
        <v>2868.8244100000002</v>
      </c>
      <c r="M29" s="28">
        <v>17133.208999999999</v>
      </c>
      <c r="N29" s="28">
        <v>2238.5070806593403</v>
      </c>
      <c r="O29" s="28">
        <v>53360.165980000005</v>
      </c>
      <c r="P29" s="27">
        <v>0</v>
      </c>
      <c r="Q29" s="28">
        <f t="shared" si="0"/>
        <v>174776.43055065937</v>
      </c>
    </row>
    <row r="30" spans="1:17" ht="17.25" customHeight="1" x14ac:dyDescent="0.2">
      <c r="A30" s="37" t="str">
        <f t="shared" si="5"/>
        <v>Property</v>
      </c>
      <c r="B30" s="28">
        <v>-299.59199999999998</v>
      </c>
      <c r="C30" s="28">
        <v>0</v>
      </c>
      <c r="D30" s="28">
        <v>132.965</v>
      </c>
      <c r="E30" s="28">
        <v>172.86098999999999</v>
      </c>
      <c r="F30" s="28">
        <v>7298.951</v>
      </c>
      <c r="G30" s="28">
        <v>734.25099999999998</v>
      </c>
      <c r="H30" s="28">
        <v>82383.348320000019</v>
      </c>
      <c r="I30" s="28">
        <v>99995.331000000006</v>
      </c>
      <c r="J30" s="28">
        <v>16776.645</v>
      </c>
      <c r="K30" s="28">
        <v>3394.8507100000002</v>
      </c>
      <c r="L30" s="28">
        <v>1336.96145</v>
      </c>
      <c r="M30" s="28">
        <v>14251.254999999999</v>
      </c>
      <c r="N30" s="28">
        <v>1690.8797996703304</v>
      </c>
      <c r="O30" s="28">
        <v>144565.59281000006</v>
      </c>
      <c r="P30" s="27">
        <v>0</v>
      </c>
      <c r="Q30" s="28">
        <f t="shared" si="0"/>
        <v>372434.30007967039</v>
      </c>
    </row>
    <row r="31" spans="1:17" ht="17.25" customHeight="1" x14ac:dyDescent="0.2">
      <c r="A31" s="37" t="str">
        <f t="shared" si="5"/>
        <v>Transportation</v>
      </c>
      <c r="B31" s="28">
        <v>-246.5</v>
      </c>
      <c r="C31" s="28">
        <v>0</v>
      </c>
      <c r="D31" s="28">
        <v>34.338999999999999</v>
      </c>
      <c r="E31" s="28">
        <v>132.09270000000001</v>
      </c>
      <c r="F31" s="28">
        <v>1047.3979999999999</v>
      </c>
      <c r="G31" s="28">
        <v>279.697</v>
      </c>
      <c r="H31" s="28">
        <v>97225.756251000057</v>
      </c>
      <c r="I31" s="28">
        <v>32625.169000000002</v>
      </c>
      <c r="J31" s="28">
        <v>1606.4589799999999</v>
      </c>
      <c r="K31" s="28">
        <v>285.72399999999999</v>
      </c>
      <c r="L31" s="28">
        <v>308.88697999999999</v>
      </c>
      <c r="M31" s="28">
        <v>890.11500000000001</v>
      </c>
      <c r="N31" s="28">
        <v>468.93275999999997</v>
      </c>
      <c r="O31" s="28">
        <v>63135.136740000024</v>
      </c>
      <c r="P31" s="27">
        <v>0</v>
      </c>
      <c r="Q31" s="28">
        <f t="shared" si="0"/>
        <v>197793.20641100005</v>
      </c>
    </row>
    <row r="32" spans="1:17" ht="17.25" customHeight="1" x14ac:dyDescent="0.2">
      <c r="A32" s="37" t="str">
        <f t="shared" si="5"/>
        <v>Guarantee</v>
      </c>
      <c r="B32" s="28">
        <v>1.3120000000000001</v>
      </c>
      <c r="C32" s="28">
        <v>15017.005999999999</v>
      </c>
      <c r="D32" s="28">
        <v>124.696</v>
      </c>
      <c r="E32" s="28">
        <v>183.61932000000002</v>
      </c>
      <c r="F32" s="28">
        <v>3734.806</v>
      </c>
      <c r="G32" s="28">
        <v>50.088999999999999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310.34899999999999</v>
      </c>
      <c r="N32" s="28">
        <v>200.416</v>
      </c>
      <c r="O32" s="28">
        <v>0</v>
      </c>
      <c r="P32" s="27">
        <v>0</v>
      </c>
      <c r="Q32" s="28">
        <f t="shared" si="0"/>
        <v>19622.293319999997</v>
      </c>
    </row>
    <row r="33" spans="1:17" ht="17.25" customHeight="1" x14ac:dyDescent="0.2">
      <c r="A33" s="38" t="str">
        <f t="shared" si="5"/>
        <v>Miscellaneous</v>
      </c>
      <c r="B33" s="29">
        <v>0.16200000000000001</v>
      </c>
      <c r="C33" s="28">
        <v>0</v>
      </c>
      <c r="D33" s="28">
        <v>150.476</v>
      </c>
      <c r="E33" s="28">
        <v>182.27456000000001</v>
      </c>
      <c r="F33" s="28">
        <v>1283.2059999999999</v>
      </c>
      <c r="G33" s="28">
        <v>104.69799999999999</v>
      </c>
      <c r="H33" s="28">
        <v>-454.17458999999008</v>
      </c>
      <c r="I33" s="28">
        <v>200786.46299999999</v>
      </c>
      <c r="J33" s="28">
        <v>7792.9930000000004</v>
      </c>
      <c r="K33" s="28">
        <v>2272.433</v>
      </c>
      <c r="L33" s="28">
        <v>89.010869999999997</v>
      </c>
      <c r="M33" s="28">
        <v>6091.73</v>
      </c>
      <c r="N33" s="28">
        <v>543.3936799999999</v>
      </c>
      <c r="O33" s="28">
        <v>25480.662860000008</v>
      </c>
      <c r="P33" s="27">
        <v>0</v>
      </c>
      <c r="Q33" s="28">
        <f t="shared" si="0"/>
        <v>244323.32837999999</v>
      </c>
    </row>
    <row r="34" spans="1:17" ht="20.25" customHeight="1" x14ac:dyDescent="0.2">
      <c r="A34" s="39" t="str">
        <f t="shared" si="5"/>
        <v>TOTAL</v>
      </c>
      <c r="B34" s="30">
        <f t="shared" ref="B34" si="6">SUM(B26:B33)</f>
        <v>164306.68800000002</v>
      </c>
      <c r="C34" s="30">
        <f>SUM(C26:C33)</f>
        <v>15017.005999999999</v>
      </c>
      <c r="D34" s="30">
        <f t="shared" ref="D34:P34" si="7">SUM(D26:D33)</f>
        <v>174878.19999999998</v>
      </c>
      <c r="E34" s="30">
        <f t="shared" si="7"/>
        <v>47070.691219999979</v>
      </c>
      <c r="F34" s="30">
        <f t="shared" si="7"/>
        <v>273129.37174508686</v>
      </c>
      <c r="G34" s="30">
        <f t="shared" si="7"/>
        <v>218907.61099999998</v>
      </c>
      <c r="H34" s="30">
        <f t="shared" si="7"/>
        <v>551072.38062012359</v>
      </c>
      <c r="I34" s="30">
        <f t="shared" si="7"/>
        <v>1736646.8730000001</v>
      </c>
      <c r="J34" s="30">
        <f t="shared" si="7"/>
        <v>335307.52497999999</v>
      </c>
      <c r="K34" s="30">
        <f t="shared" si="7"/>
        <v>393983.63943000004</v>
      </c>
      <c r="L34" s="30">
        <f t="shared" si="7"/>
        <v>54085.065849999999</v>
      </c>
      <c r="M34" s="30">
        <f t="shared" si="7"/>
        <v>429310.57599999994</v>
      </c>
      <c r="N34" s="30">
        <f t="shared" si="7"/>
        <v>83812.762939242224</v>
      </c>
      <c r="O34" s="30">
        <f t="shared" si="7"/>
        <v>1622710.1909200002</v>
      </c>
      <c r="P34" s="30">
        <f t="shared" si="7"/>
        <v>0</v>
      </c>
      <c r="Q34" s="30">
        <f>SUM(B34:P34)</f>
        <v>6100238.5817044526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8">A26</f>
        <v xml:space="preserve">Motor </v>
      </c>
      <c r="B36" s="28">
        <v>40619.273000000001</v>
      </c>
      <c r="C36" s="28">
        <v>0</v>
      </c>
      <c r="D36" s="28">
        <v>175085.818</v>
      </c>
      <c r="E36" s="28">
        <v>46283.890559999978</v>
      </c>
      <c r="F36" s="28">
        <v>228805.96489999999</v>
      </c>
      <c r="G36" s="28">
        <v>215994.45699999999</v>
      </c>
      <c r="H36" s="28">
        <v>254827.32996249999</v>
      </c>
      <c r="I36" s="28">
        <v>753937.44911000039</v>
      </c>
      <c r="J36" s="28">
        <v>284350.90344999998</v>
      </c>
      <c r="K36" s="28">
        <v>373512.15789999999</v>
      </c>
      <c r="L36" s="28">
        <v>45644.62852000002</v>
      </c>
      <c r="M36" s="28">
        <v>295097.09600000002</v>
      </c>
      <c r="N36" s="28">
        <v>75911.823721115565</v>
      </c>
      <c r="O36" s="28">
        <v>495193.26899999997</v>
      </c>
      <c r="P36" s="28">
        <v>0</v>
      </c>
      <c r="Q36" s="28">
        <f>SUM(B36:P36)</f>
        <v>3285264.0611236156</v>
      </c>
    </row>
    <row r="37" spans="1:17" ht="17.25" customHeight="1" x14ac:dyDescent="0.2">
      <c r="A37" s="37" t="str">
        <f t="shared" si="8"/>
        <v>Accident and Health</v>
      </c>
      <c r="B37" s="28">
        <v>126969.345</v>
      </c>
      <c r="C37" s="28">
        <v>0</v>
      </c>
      <c r="D37" s="28">
        <v>278.548</v>
      </c>
      <c r="E37" s="28">
        <v>349.80621000000002</v>
      </c>
      <c r="F37" s="28">
        <v>18982.605</v>
      </c>
      <c r="G37" s="28">
        <v>94.784999999999997</v>
      </c>
      <c r="H37" s="28">
        <v>118208.64417701335</v>
      </c>
      <c r="I37" s="28">
        <v>529050.06999999995</v>
      </c>
      <c r="J37" s="28">
        <v>642.06563000000006</v>
      </c>
      <c r="K37" s="28">
        <v>1254.3230000000001</v>
      </c>
      <c r="L37" s="28">
        <v>690.04069000000004</v>
      </c>
      <c r="M37" s="28">
        <v>75884.838000000003</v>
      </c>
      <c r="N37" s="28">
        <v>607.67225628146991</v>
      </c>
      <c r="O37" s="28">
        <v>772129.93281000003</v>
      </c>
      <c r="P37" s="28">
        <v>0</v>
      </c>
      <c r="Q37" s="28">
        <f t="shared" si="0"/>
        <v>1645142.6757732946</v>
      </c>
    </row>
    <row r="38" spans="1:17" ht="17.25" customHeight="1" x14ac:dyDescent="0.2">
      <c r="A38" s="37" t="str">
        <f t="shared" si="8"/>
        <v>Engineering</v>
      </c>
      <c r="B38" s="28">
        <v>-897.58199999999999</v>
      </c>
      <c r="C38" s="28">
        <v>0</v>
      </c>
      <c r="D38" s="28">
        <v>26.939</v>
      </c>
      <c r="E38" s="28">
        <v>-123.38267</v>
      </c>
      <c r="F38" s="28">
        <v>3252.297</v>
      </c>
      <c r="G38" s="28">
        <v>199.804</v>
      </c>
      <c r="H38" s="28">
        <v>8579.6309127279019</v>
      </c>
      <c r="I38" s="28">
        <v>23352.406889999995</v>
      </c>
      <c r="J38" s="28">
        <v>4480.1658499999994</v>
      </c>
      <c r="K38" s="28">
        <v>67.900999999999996</v>
      </c>
      <c r="L38" s="28">
        <v>464.01916</v>
      </c>
      <c r="M38" s="28">
        <v>2178.2080000000001</v>
      </c>
      <c r="N38" s="28">
        <v>248.88297909916</v>
      </c>
      <c r="O38" s="28">
        <v>21201.846719999998</v>
      </c>
      <c r="P38" s="28">
        <v>0</v>
      </c>
      <c r="Q38" s="28">
        <f t="shared" si="0"/>
        <v>63031.136841827058</v>
      </c>
    </row>
    <row r="39" spans="1:17" ht="17.25" customHeight="1" x14ac:dyDescent="0.2">
      <c r="A39" s="37" t="str">
        <f t="shared" si="8"/>
        <v>Liability</v>
      </c>
      <c r="B39" s="28">
        <v>760.58299999999997</v>
      </c>
      <c r="C39" s="28">
        <v>0</v>
      </c>
      <c r="D39" s="28">
        <v>1673.799</v>
      </c>
      <c r="E39" s="28">
        <v>272.02954999999997</v>
      </c>
      <c r="F39" s="28">
        <v>5761.5060000000003</v>
      </c>
      <c r="G39" s="28">
        <v>484.459</v>
      </c>
      <c r="H39" s="28">
        <v>16059.863192059283</v>
      </c>
      <c r="I39" s="28">
        <v>66816.005090000021</v>
      </c>
      <c r="J39" s="28">
        <v>3714.1025799999998</v>
      </c>
      <c r="K39" s="28">
        <v>2095.2428199999999</v>
      </c>
      <c r="L39" s="28">
        <v>1651.6962100000001</v>
      </c>
      <c r="M39" s="28">
        <v>17375.3</v>
      </c>
      <c r="N39" s="28">
        <v>2270.4776434642699</v>
      </c>
      <c r="O39" s="28">
        <v>57194.295979999981</v>
      </c>
      <c r="P39" s="28">
        <v>0</v>
      </c>
      <c r="Q39" s="28">
        <f t="shared" si="0"/>
        <v>176129.36006552356</v>
      </c>
    </row>
    <row r="40" spans="1:17" ht="17.25" customHeight="1" x14ac:dyDescent="0.2">
      <c r="A40" s="37" t="str">
        <f t="shared" si="8"/>
        <v>Property</v>
      </c>
      <c r="B40" s="28">
        <v>-1115.548</v>
      </c>
      <c r="C40" s="28">
        <v>0</v>
      </c>
      <c r="D40" s="28">
        <v>315.04199999999997</v>
      </c>
      <c r="E40" s="28">
        <v>130.91998999999998</v>
      </c>
      <c r="F40" s="28">
        <v>7381.1030000000001</v>
      </c>
      <c r="G40" s="28">
        <v>747.39300000000003</v>
      </c>
      <c r="H40" s="28">
        <v>99430.434930571835</v>
      </c>
      <c r="I40" s="28">
        <v>110388.24975</v>
      </c>
      <c r="J40" s="28">
        <v>23872.653289999998</v>
      </c>
      <c r="K40" s="28">
        <v>3408.8637100000001</v>
      </c>
      <c r="L40" s="28">
        <v>1195.9661800000001</v>
      </c>
      <c r="M40" s="28">
        <v>13847.474</v>
      </c>
      <c r="N40" s="28">
        <v>1658.1619496848305</v>
      </c>
      <c r="O40" s="28">
        <v>140651.43981000007</v>
      </c>
      <c r="P40" s="28">
        <v>0</v>
      </c>
      <c r="Q40" s="28">
        <f t="shared" si="0"/>
        <v>401912.15361025673</v>
      </c>
    </row>
    <row r="41" spans="1:17" ht="17.25" customHeight="1" x14ac:dyDescent="0.2">
      <c r="A41" s="37" t="str">
        <f t="shared" si="8"/>
        <v>Transportation</v>
      </c>
      <c r="B41" s="28">
        <v>-248.06899999999999</v>
      </c>
      <c r="C41" s="28">
        <v>0</v>
      </c>
      <c r="D41" s="28">
        <v>21.727</v>
      </c>
      <c r="E41" s="28">
        <v>37.486699999999999</v>
      </c>
      <c r="F41" s="28">
        <v>893.75</v>
      </c>
      <c r="G41" s="28">
        <v>311.18799999999999</v>
      </c>
      <c r="H41" s="28">
        <v>87594.259124522941</v>
      </c>
      <c r="I41" s="28">
        <v>31475.233479999999</v>
      </c>
      <c r="J41" s="28">
        <v>1580.1316000000002</v>
      </c>
      <c r="K41" s="28">
        <v>265.411</v>
      </c>
      <c r="L41" s="28">
        <v>274.92030999999997</v>
      </c>
      <c r="M41" s="28">
        <v>909.87699999999995</v>
      </c>
      <c r="N41" s="28">
        <v>83.286601299930012</v>
      </c>
      <c r="O41" s="28">
        <v>68235.197740000018</v>
      </c>
      <c r="P41" s="28">
        <v>0</v>
      </c>
      <c r="Q41" s="28">
        <f t="shared" si="0"/>
        <v>191434.39955582286</v>
      </c>
    </row>
    <row r="42" spans="1:17" ht="17.25" customHeight="1" x14ac:dyDescent="0.2">
      <c r="A42" s="37" t="str">
        <f t="shared" si="8"/>
        <v>Guarantee</v>
      </c>
      <c r="B42" s="28">
        <v>1.484</v>
      </c>
      <c r="C42" s="28">
        <v>15284.914000000001</v>
      </c>
      <c r="D42" s="28">
        <v>-1753.644</v>
      </c>
      <c r="E42" s="28">
        <v>-125.18368000000001</v>
      </c>
      <c r="F42" s="28">
        <v>2376.377</v>
      </c>
      <c r="G42" s="28">
        <v>16.715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313.84100000000001</v>
      </c>
      <c r="N42" s="28">
        <v>100.67890617075001</v>
      </c>
      <c r="O42" s="28">
        <v>0</v>
      </c>
      <c r="P42" s="28">
        <v>0</v>
      </c>
      <c r="Q42" s="28">
        <f t="shared" si="0"/>
        <v>16215.182226170751</v>
      </c>
    </row>
    <row r="43" spans="1:17" ht="17.25" customHeight="1" x14ac:dyDescent="0.2">
      <c r="A43" s="38" t="str">
        <f t="shared" si="8"/>
        <v>Miscellaneous</v>
      </c>
      <c r="B43" s="29">
        <v>-2.12</v>
      </c>
      <c r="C43" s="28">
        <v>0</v>
      </c>
      <c r="D43" s="28">
        <v>204.55</v>
      </c>
      <c r="E43" s="28">
        <v>174.49456000000001</v>
      </c>
      <c r="F43" s="28">
        <v>1314.212</v>
      </c>
      <c r="G43" s="28">
        <v>258.952</v>
      </c>
      <c r="H43" s="28">
        <v>5009.9179499616303</v>
      </c>
      <c r="I43" s="28">
        <v>199618.61974000002</v>
      </c>
      <c r="J43" s="28">
        <v>4811.5002500000001</v>
      </c>
      <c r="K43" s="28">
        <v>2386.2190000000001</v>
      </c>
      <c r="L43" s="28">
        <v>60.717869999999998</v>
      </c>
      <c r="M43" s="28">
        <v>6101.1580000000004</v>
      </c>
      <c r="N43" s="28">
        <v>427.34190674738994</v>
      </c>
      <c r="O43" s="28">
        <v>26936.866860000006</v>
      </c>
      <c r="P43" s="28">
        <v>0</v>
      </c>
      <c r="Q43" s="28">
        <f t="shared" si="0"/>
        <v>247302.43013670907</v>
      </c>
    </row>
    <row r="44" spans="1:17" ht="20.25" customHeight="1" x14ac:dyDescent="0.2">
      <c r="A44" s="39" t="str">
        <f t="shared" si="8"/>
        <v>TOTAL</v>
      </c>
      <c r="B44" s="30">
        <f t="shared" ref="B44:E44" si="9">SUM(B36:B43)</f>
        <v>166087.36600000004</v>
      </c>
      <c r="C44" s="30">
        <f>SUM(C36:C43)</f>
        <v>15284.914000000001</v>
      </c>
      <c r="D44" s="30">
        <f t="shared" si="9"/>
        <v>175852.77900000001</v>
      </c>
      <c r="E44" s="30">
        <f t="shared" si="9"/>
        <v>47000.061219999981</v>
      </c>
      <c r="F44" s="30">
        <f>SUM(F36:F43)</f>
        <v>268767.81489999994</v>
      </c>
      <c r="G44" s="30">
        <f t="shared" ref="G44:P44" si="10">SUM(G36:G43)</f>
        <v>218107.753</v>
      </c>
      <c r="H44" s="30">
        <f t="shared" si="10"/>
        <v>589710.08024935692</v>
      </c>
      <c r="I44" s="30">
        <f t="shared" si="10"/>
        <v>1714638.0340600002</v>
      </c>
      <c r="J44" s="30">
        <f t="shared" si="10"/>
        <v>323451.52265</v>
      </c>
      <c r="K44" s="30">
        <f t="shared" si="10"/>
        <v>382990.11842999997</v>
      </c>
      <c r="L44" s="30">
        <f t="shared" si="10"/>
        <v>49981.988940000032</v>
      </c>
      <c r="M44" s="30">
        <f t="shared" si="10"/>
        <v>411707.79199999996</v>
      </c>
      <c r="N44" s="30">
        <f t="shared" si="10"/>
        <v>81308.325963863361</v>
      </c>
      <c r="O44" s="30">
        <f t="shared" si="10"/>
        <v>1581542.84892</v>
      </c>
      <c r="P44" s="30">
        <f t="shared" si="10"/>
        <v>0</v>
      </c>
      <c r="Q44" s="30">
        <f t="shared" si="0"/>
        <v>6026431.39933322</v>
      </c>
    </row>
    <row r="46" spans="1:17" x14ac:dyDescent="0.2">
      <c r="A46" s="33"/>
    </row>
    <row r="47" spans="1:17" x14ac:dyDescent="0.2">
      <c r="A47" s="33" t="s">
        <v>79</v>
      </c>
    </row>
    <row r="48" spans="1:17" x14ac:dyDescent="0.2">
      <c r="A48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28515625" style="32" customWidth="1"/>
    <col min="2" max="2" width="11.4257812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  <col min="18" max="18" width="12" customWidth="1"/>
  </cols>
  <sheetData>
    <row r="1" spans="1:18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/>
    </row>
    <row r="2" spans="1:18" s="41" customFormat="1" ht="20.100000000000001" customHeight="1" x14ac:dyDescent="0.25">
      <c r="A2" s="245" t="s">
        <v>84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/>
    </row>
    <row r="3" spans="1:18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8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8"/>
      <c r="J5" s="27"/>
      <c r="K5" s="27"/>
      <c r="L5" s="27"/>
      <c r="M5" s="27"/>
      <c r="N5" s="27"/>
      <c r="O5" s="27"/>
      <c r="P5" s="27"/>
      <c r="Q5" s="27"/>
    </row>
    <row r="6" spans="1:18" ht="17.25" customHeight="1" x14ac:dyDescent="0.2">
      <c r="A6" s="37" t="s">
        <v>58</v>
      </c>
      <c r="B6" s="28">
        <v>24130.57</v>
      </c>
      <c r="C6" s="244">
        <v>0</v>
      </c>
      <c r="D6" s="244">
        <v>181897.595</v>
      </c>
      <c r="E6" s="244">
        <v>54233.836000000003</v>
      </c>
      <c r="F6" s="244">
        <v>225843.67199999999</v>
      </c>
      <c r="G6" s="244">
        <v>224017.16500000001</v>
      </c>
      <c r="H6" s="244">
        <v>264752.94199999998</v>
      </c>
      <c r="I6" s="244">
        <v>774284.76</v>
      </c>
      <c r="J6" s="244">
        <v>277482.88400000002</v>
      </c>
      <c r="K6" s="244">
        <v>367715.228</v>
      </c>
      <c r="L6" s="244">
        <v>48584.726000000002</v>
      </c>
      <c r="M6" s="244">
        <v>288911.27600000001</v>
      </c>
      <c r="N6" s="244">
        <v>113905.821</v>
      </c>
      <c r="O6" s="244">
        <v>494424.27500000002</v>
      </c>
      <c r="P6" s="244">
        <v>0</v>
      </c>
      <c r="Q6" s="28">
        <f>SUM(B6:P6)</f>
        <v>3340184.75</v>
      </c>
    </row>
    <row r="7" spans="1:18" ht="17.25" customHeight="1" x14ac:dyDescent="0.2">
      <c r="A7" s="37" t="s">
        <v>59</v>
      </c>
      <c r="B7" s="28">
        <v>163412.65900000001</v>
      </c>
      <c r="C7" s="244">
        <v>0</v>
      </c>
      <c r="D7" s="244">
        <v>1557.42</v>
      </c>
      <c r="E7" s="244">
        <v>603.07100000000003</v>
      </c>
      <c r="F7" s="244">
        <v>35181.254999999997</v>
      </c>
      <c r="G7" s="244">
        <v>534.05600000000004</v>
      </c>
      <c r="H7" s="244">
        <v>293685.913</v>
      </c>
      <c r="I7" s="244">
        <v>508380.72</v>
      </c>
      <c r="J7" s="244">
        <v>3070.5239999999999</v>
      </c>
      <c r="K7" s="244">
        <v>2354.6370000000002</v>
      </c>
      <c r="L7" s="244">
        <v>2936.3139999999999</v>
      </c>
      <c r="M7" s="244">
        <v>116142.11500000001</v>
      </c>
      <c r="N7" s="244">
        <v>2026.38</v>
      </c>
      <c r="O7" s="244">
        <v>1325659.3189999999</v>
      </c>
      <c r="P7" s="244">
        <v>22940.839</v>
      </c>
      <c r="Q7" s="28">
        <f t="shared" ref="Q7:Q44" si="0">SUM(B7:P7)</f>
        <v>2478485.2220000001</v>
      </c>
    </row>
    <row r="8" spans="1:18" ht="17.25" customHeight="1" x14ac:dyDescent="0.2">
      <c r="A8" s="37" t="s">
        <v>60</v>
      </c>
      <c r="B8" s="28">
        <v>179.23599999999999</v>
      </c>
      <c r="C8" s="244">
        <v>0</v>
      </c>
      <c r="D8" s="244">
        <v>145.84</v>
      </c>
      <c r="E8" s="244">
        <v>1086.0930000000001</v>
      </c>
      <c r="F8" s="244">
        <v>12075.44</v>
      </c>
      <c r="G8" s="244">
        <v>1652.3779999999999</v>
      </c>
      <c r="H8" s="244">
        <v>64987.811999999998</v>
      </c>
      <c r="I8" s="244">
        <v>62758.42</v>
      </c>
      <c r="J8" s="244">
        <v>4751.74</v>
      </c>
      <c r="K8" s="244">
        <v>1885.1010000000001</v>
      </c>
      <c r="L8" s="244">
        <v>4336.174</v>
      </c>
      <c r="M8" s="244">
        <v>21683.112000000001</v>
      </c>
      <c r="N8" s="244">
        <v>1999.684</v>
      </c>
      <c r="O8" s="244">
        <v>78769.251000000004</v>
      </c>
      <c r="P8" s="244">
        <v>1494.143</v>
      </c>
      <c r="Q8" s="28">
        <f t="shared" si="0"/>
        <v>257804.42399999997</v>
      </c>
    </row>
    <row r="9" spans="1:18" ht="17.25" customHeight="1" x14ac:dyDescent="0.2">
      <c r="A9" s="37" t="s">
        <v>61</v>
      </c>
      <c r="B9" s="28">
        <v>1726.73</v>
      </c>
      <c r="C9" s="244">
        <v>0</v>
      </c>
      <c r="D9" s="244">
        <v>4557.7479999999996</v>
      </c>
      <c r="E9" s="244">
        <v>921.98599999999999</v>
      </c>
      <c r="F9" s="244">
        <v>29079.993999999999</v>
      </c>
      <c r="G9" s="244">
        <v>835.64700000000005</v>
      </c>
      <c r="H9" s="244">
        <v>88779.804000000004</v>
      </c>
      <c r="I9" s="244">
        <v>358421.5</v>
      </c>
      <c r="J9" s="244">
        <v>2750.9279999999999</v>
      </c>
      <c r="K9" s="244">
        <v>2123.9630000000002</v>
      </c>
      <c r="L9" s="244">
        <v>4603.5339999999997</v>
      </c>
      <c r="M9" s="244">
        <v>139545.71799999999</v>
      </c>
      <c r="N9" s="244">
        <v>4018.9340000000002</v>
      </c>
      <c r="O9" s="244">
        <v>68083.788</v>
      </c>
      <c r="P9" s="244">
        <v>13118.757</v>
      </c>
      <c r="Q9" s="28">
        <f t="shared" si="0"/>
        <v>718569.03099999996</v>
      </c>
    </row>
    <row r="10" spans="1:18" ht="17.25" customHeight="1" x14ac:dyDescent="0.2">
      <c r="A10" s="37" t="s">
        <v>62</v>
      </c>
      <c r="B10" s="28">
        <v>4895.3440000000001</v>
      </c>
      <c r="C10" s="244">
        <v>0</v>
      </c>
      <c r="D10" s="244">
        <v>2146.3519999999999</v>
      </c>
      <c r="E10" s="244">
        <v>942.15800000000002</v>
      </c>
      <c r="F10" s="244">
        <v>29232.444</v>
      </c>
      <c r="G10" s="244">
        <v>5319.8630000000003</v>
      </c>
      <c r="H10" s="244">
        <v>272744.84999999998</v>
      </c>
      <c r="I10" s="244">
        <v>250702.62100000001</v>
      </c>
      <c r="J10" s="244">
        <v>60442.652000000002</v>
      </c>
      <c r="K10" s="244">
        <v>9589.6710000000003</v>
      </c>
      <c r="L10" s="244">
        <v>8651.33</v>
      </c>
      <c r="M10" s="244">
        <v>103377.173</v>
      </c>
      <c r="N10" s="244">
        <v>12428.913</v>
      </c>
      <c r="O10" s="244">
        <v>445798.56400000001</v>
      </c>
      <c r="P10" s="244">
        <v>89695.164000000004</v>
      </c>
      <c r="Q10" s="28">
        <f t="shared" si="0"/>
        <v>1295967.0989999999</v>
      </c>
    </row>
    <row r="11" spans="1:18" ht="17.25" customHeight="1" x14ac:dyDescent="0.2">
      <c r="A11" s="37" t="s">
        <v>63</v>
      </c>
      <c r="B11" s="28">
        <v>1031.4760000000001</v>
      </c>
      <c r="C11" s="244">
        <v>0</v>
      </c>
      <c r="D11" s="244">
        <v>222.82300000000001</v>
      </c>
      <c r="E11" s="244">
        <v>705.32299999999998</v>
      </c>
      <c r="F11" s="244">
        <v>4296.6099999999997</v>
      </c>
      <c r="G11" s="244">
        <v>1959.6310000000001</v>
      </c>
      <c r="H11" s="244">
        <v>157813.041</v>
      </c>
      <c r="I11" s="244">
        <v>32056.691999999999</v>
      </c>
      <c r="J11" s="244">
        <v>1086.2863300000001</v>
      </c>
      <c r="K11" s="244">
        <v>2761.6080000000002</v>
      </c>
      <c r="L11" s="244">
        <v>707.10299999999995</v>
      </c>
      <c r="M11" s="244">
        <v>69655.665999999997</v>
      </c>
      <c r="N11" s="244">
        <v>1378.829</v>
      </c>
      <c r="O11" s="244">
        <v>102901.208</v>
      </c>
      <c r="P11" s="244">
        <v>2027.3920000000001</v>
      </c>
      <c r="Q11" s="28">
        <f t="shared" si="0"/>
        <v>378603.68833000003</v>
      </c>
    </row>
    <row r="12" spans="1:18" ht="17.25" customHeight="1" x14ac:dyDescent="0.2">
      <c r="A12" s="37" t="s">
        <v>64</v>
      </c>
      <c r="B12" s="28">
        <v>130.06899999999999</v>
      </c>
      <c r="C12" s="244">
        <v>44132.686999999998</v>
      </c>
      <c r="D12" s="244">
        <v>1423.0239999999999</v>
      </c>
      <c r="E12" s="244">
        <v>834.00199999999995</v>
      </c>
      <c r="F12" s="244">
        <v>1735.2629999999999</v>
      </c>
      <c r="G12" s="244">
        <v>1143.164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1215.903</v>
      </c>
      <c r="N12" s="244">
        <v>869.45</v>
      </c>
      <c r="O12" s="244">
        <v>0</v>
      </c>
      <c r="P12" s="244">
        <v>0</v>
      </c>
      <c r="Q12" s="28">
        <f>SUM(B12:P12)</f>
        <v>51483.561999999991</v>
      </c>
    </row>
    <row r="13" spans="1:18" ht="17.25" customHeight="1" x14ac:dyDescent="0.2">
      <c r="A13" s="38" t="s">
        <v>65</v>
      </c>
      <c r="B13" s="29">
        <v>1703.886</v>
      </c>
      <c r="C13" s="244">
        <v>0</v>
      </c>
      <c r="D13" s="244">
        <v>637.25599999999997</v>
      </c>
      <c r="E13" s="244">
        <v>554.12</v>
      </c>
      <c r="F13" s="244">
        <v>3147.2150000000001</v>
      </c>
      <c r="G13" s="244">
        <v>1945.3230000000001</v>
      </c>
      <c r="H13" s="244">
        <v>41652.99</v>
      </c>
      <c r="I13" s="244">
        <v>206068.087</v>
      </c>
      <c r="J13" s="244">
        <v>9424.6859999999997</v>
      </c>
      <c r="K13" s="244">
        <v>2585.5830000000001</v>
      </c>
      <c r="L13" s="244">
        <v>324.077</v>
      </c>
      <c r="M13" s="244">
        <v>16508.623</v>
      </c>
      <c r="N13" s="244">
        <v>424.72399999999999</v>
      </c>
      <c r="O13" s="244">
        <v>137098.98699999999</v>
      </c>
      <c r="P13" s="244">
        <v>376.02199999999999</v>
      </c>
      <c r="Q13" s="28">
        <f t="shared" si="0"/>
        <v>422451.57900000003</v>
      </c>
    </row>
    <row r="14" spans="1:18" ht="20.25" customHeight="1" x14ac:dyDescent="0.2">
      <c r="A14" s="39" t="s">
        <v>15</v>
      </c>
      <c r="B14" s="30">
        <f t="shared" ref="B14:P14" si="1">SUM(B6:B13)</f>
        <v>197209.97000000003</v>
      </c>
      <c r="C14" s="30">
        <f t="shared" si="1"/>
        <v>44132.686999999998</v>
      </c>
      <c r="D14" s="30">
        <f t="shared" si="1"/>
        <v>192588.05800000002</v>
      </c>
      <c r="E14" s="30">
        <f t="shared" si="1"/>
        <v>59880.589000000007</v>
      </c>
      <c r="F14" s="30">
        <f t="shared" si="1"/>
        <v>340591.89299999998</v>
      </c>
      <c r="G14" s="30">
        <f t="shared" si="1"/>
        <v>237407.22700000001</v>
      </c>
      <c r="H14" s="30">
        <f t="shared" si="1"/>
        <v>1184417.352</v>
      </c>
      <c r="I14" s="30">
        <f t="shared" si="1"/>
        <v>2192672.7999999998</v>
      </c>
      <c r="J14" s="30">
        <f t="shared" si="1"/>
        <v>359009.70032999996</v>
      </c>
      <c r="K14" s="30">
        <f t="shared" si="1"/>
        <v>389015.79099999997</v>
      </c>
      <c r="L14" s="30">
        <f t="shared" si="1"/>
        <v>70143.258000000002</v>
      </c>
      <c r="M14" s="30">
        <f t="shared" si="1"/>
        <v>757039.58600000001</v>
      </c>
      <c r="N14" s="30">
        <f t="shared" si="1"/>
        <v>137052.73499999999</v>
      </c>
      <c r="O14" s="30">
        <f t="shared" si="1"/>
        <v>2652735.392</v>
      </c>
      <c r="P14" s="30">
        <f t="shared" si="1"/>
        <v>129652.31700000001</v>
      </c>
      <c r="Q14" s="30">
        <f t="shared" si="0"/>
        <v>8943549.3553299997</v>
      </c>
    </row>
    <row r="15" spans="1:18" ht="17.25" customHeight="1" x14ac:dyDescent="0.2">
      <c r="A15" s="40" t="s">
        <v>66</v>
      </c>
      <c r="B15" s="31"/>
      <c r="Q15" s="28">
        <f t="shared" si="0"/>
        <v>0</v>
      </c>
    </row>
    <row r="16" spans="1:18" ht="17.25" customHeight="1" x14ac:dyDescent="0.2">
      <c r="A16" s="37" t="str">
        <f t="shared" ref="A16:A24" si="2">A6</f>
        <v xml:space="preserve">Motor </v>
      </c>
      <c r="B16" s="28">
        <v>5339.25</v>
      </c>
      <c r="C16" s="244">
        <v>0</v>
      </c>
      <c r="D16" s="244">
        <v>4265.5</v>
      </c>
      <c r="E16" s="244">
        <v>5033.7060000000001</v>
      </c>
      <c r="F16" s="244">
        <v>3978.9929999999999</v>
      </c>
      <c r="G16" s="244">
        <v>11778.379000000001</v>
      </c>
      <c r="H16" s="244">
        <v>15728.83</v>
      </c>
      <c r="I16" s="244">
        <v>25110.192999999999</v>
      </c>
      <c r="J16" s="244">
        <v>4645.9669999999996</v>
      </c>
      <c r="K16" s="244">
        <v>10840.655000000001</v>
      </c>
      <c r="L16" s="244">
        <v>2793.0569999999998</v>
      </c>
      <c r="M16" s="244">
        <v>8314.0249999999996</v>
      </c>
      <c r="N16" s="244">
        <v>9021.5439999999999</v>
      </c>
      <c r="O16" s="244">
        <v>16836.026999999998</v>
      </c>
      <c r="P16" s="244">
        <v>0</v>
      </c>
      <c r="Q16" s="28">
        <f t="shared" si="0"/>
        <v>123686.12599999999</v>
      </c>
    </row>
    <row r="17" spans="1:17" ht="17.25" customHeight="1" x14ac:dyDescent="0.2">
      <c r="A17" s="37" t="str">
        <f t="shared" si="2"/>
        <v>Accident and Health</v>
      </c>
      <c r="B17" s="28">
        <v>199.214</v>
      </c>
      <c r="C17" s="244">
        <v>0</v>
      </c>
      <c r="D17" s="244">
        <v>601.66</v>
      </c>
      <c r="E17" s="244">
        <v>538.65599999999995</v>
      </c>
      <c r="F17" s="244">
        <v>7121.3590000000004</v>
      </c>
      <c r="G17" s="244">
        <v>411.678</v>
      </c>
      <c r="H17" s="244">
        <v>183366.905</v>
      </c>
      <c r="I17" s="244">
        <v>31765.406999999999</v>
      </c>
      <c r="J17" s="244">
        <v>0</v>
      </c>
      <c r="K17" s="244">
        <v>556.55999999999995</v>
      </c>
      <c r="L17" s="244">
        <v>2419.3980000000001</v>
      </c>
      <c r="M17" s="244">
        <v>53348.54</v>
      </c>
      <c r="N17" s="244">
        <v>1053.0609999999999</v>
      </c>
      <c r="O17" s="244">
        <v>595409.88199999998</v>
      </c>
      <c r="P17" s="244">
        <v>22940.839</v>
      </c>
      <c r="Q17" s="28">
        <f t="shared" si="0"/>
        <v>899733.15899999999</v>
      </c>
    </row>
    <row r="18" spans="1:17" ht="17.25" customHeight="1" x14ac:dyDescent="0.2">
      <c r="A18" s="37" t="str">
        <f t="shared" si="2"/>
        <v>Engineering</v>
      </c>
      <c r="B18" s="28">
        <v>216.529</v>
      </c>
      <c r="C18" s="244">
        <v>0</v>
      </c>
      <c r="D18" s="244">
        <v>114.958</v>
      </c>
      <c r="E18" s="244">
        <v>1029.0050000000001</v>
      </c>
      <c r="F18" s="244">
        <v>9844.902</v>
      </c>
      <c r="G18" s="244">
        <v>1417.1559999999999</v>
      </c>
      <c r="H18" s="244">
        <v>55216.510999999999</v>
      </c>
      <c r="I18" s="244">
        <v>43067.552000000003</v>
      </c>
      <c r="J18" s="244">
        <v>0</v>
      </c>
      <c r="K18" s="244">
        <v>1826.2719999999999</v>
      </c>
      <c r="L18" s="244">
        <v>3990.1759999999999</v>
      </c>
      <c r="M18" s="244">
        <v>19508.518</v>
      </c>
      <c r="N18" s="244">
        <v>1852.712</v>
      </c>
      <c r="O18" s="244">
        <v>58107.648999999998</v>
      </c>
      <c r="P18" s="244">
        <v>1494.143</v>
      </c>
      <c r="Q18" s="28">
        <f t="shared" si="0"/>
        <v>197686.08300000004</v>
      </c>
    </row>
    <row r="19" spans="1:17" ht="17.25" customHeight="1" x14ac:dyDescent="0.2">
      <c r="A19" s="37" t="str">
        <f t="shared" si="2"/>
        <v>Liability</v>
      </c>
      <c r="B19" s="28">
        <v>1143.3499999999999</v>
      </c>
      <c r="C19" s="244">
        <v>0</v>
      </c>
      <c r="D19" s="244">
        <v>2667.77</v>
      </c>
      <c r="E19" s="244">
        <v>213.976</v>
      </c>
      <c r="F19" s="244">
        <v>24381.845000000001</v>
      </c>
      <c r="G19" s="244">
        <v>43.936999999999998</v>
      </c>
      <c r="H19" s="244">
        <v>65303.584999999999</v>
      </c>
      <c r="I19" s="244">
        <v>294636.53399999999</v>
      </c>
      <c r="J19" s="244">
        <v>28.08</v>
      </c>
      <c r="K19" s="244">
        <v>63.167000000000002</v>
      </c>
      <c r="L19" s="244">
        <v>3025.0970000000002</v>
      </c>
      <c r="M19" s="244">
        <v>123015.67600000001</v>
      </c>
      <c r="N19" s="244">
        <v>1098.4649999999999</v>
      </c>
      <c r="O19" s="244">
        <v>8968.1479999999992</v>
      </c>
      <c r="P19" s="244">
        <v>13118.757</v>
      </c>
      <c r="Q19" s="28">
        <f t="shared" si="0"/>
        <v>537708.38699999999</v>
      </c>
    </row>
    <row r="20" spans="1:17" ht="17.25" customHeight="1" x14ac:dyDescent="0.2">
      <c r="A20" s="37" t="str">
        <f t="shared" si="2"/>
        <v>Property</v>
      </c>
      <c r="B20" s="28">
        <v>5220.3220000000001</v>
      </c>
      <c r="C20" s="244">
        <v>0</v>
      </c>
      <c r="D20" s="244">
        <v>1878.1579999999999</v>
      </c>
      <c r="E20" s="244">
        <v>948.47400000000005</v>
      </c>
      <c r="F20" s="244">
        <v>23608.134999999998</v>
      </c>
      <c r="G20" s="244">
        <v>4582.3689999999997</v>
      </c>
      <c r="H20" s="244">
        <v>183906.226</v>
      </c>
      <c r="I20" s="244">
        <v>127725.47199999999</v>
      </c>
      <c r="J20" s="244">
        <v>33939.817629999998</v>
      </c>
      <c r="K20" s="244">
        <v>6159.79</v>
      </c>
      <c r="L20" s="244">
        <v>8309.625</v>
      </c>
      <c r="M20" s="244">
        <v>87955.596999999994</v>
      </c>
      <c r="N20" s="244">
        <v>10210.978999999999</v>
      </c>
      <c r="O20" s="244">
        <v>305888.06900000002</v>
      </c>
      <c r="P20" s="244">
        <v>89695.164000000004</v>
      </c>
      <c r="Q20" s="28">
        <f t="shared" si="0"/>
        <v>890028.19762999995</v>
      </c>
    </row>
    <row r="21" spans="1:17" ht="17.25" customHeight="1" x14ac:dyDescent="0.2">
      <c r="A21" s="37" t="str">
        <f t="shared" si="2"/>
        <v>Transportation</v>
      </c>
      <c r="B21" s="28">
        <v>1294.251</v>
      </c>
      <c r="C21" s="244">
        <v>0</v>
      </c>
      <c r="D21" s="244">
        <v>190.18700000000001</v>
      </c>
      <c r="E21" s="244">
        <v>509.827</v>
      </c>
      <c r="F21" s="244">
        <v>3300.6460000000002</v>
      </c>
      <c r="G21" s="244">
        <v>1580.02</v>
      </c>
      <c r="H21" s="244">
        <v>67110.290999999997</v>
      </c>
      <c r="I21" s="244">
        <v>2020.54</v>
      </c>
      <c r="J21" s="244">
        <v>0</v>
      </c>
      <c r="K21" s="244">
        <v>2512.0239999999999</v>
      </c>
      <c r="L21" s="244">
        <v>558.24699999999996</v>
      </c>
      <c r="M21" s="244">
        <v>68477.618000000002</v>
      </c>
      <c r="N21" s="244">
        <v>1141.8599999999999</v>
      </c>
      <c r="O21" s="244">
        <v>38424.942000000003</v>
      </c>
      <c r="P21" s="244">
        <v>2027.3920000000001</v>
      </c>
      <c r="Q21" s="28">
        <f t="shared" si="0"/>
        <v>189147.845</v>
      </c>
    </row>
    <row r="22" spans="1:17" ht="17.25" customHeight="1" x14ac:dyDescent="0.2">
      <c r="A22" s="37" t="str">
        <f t="shared" si="2"/>
        <v>Guarantee</v>
      </c>
      <c r="B22" s="28">
        <v>128.41999999999999</v>
      </c>
      <c r="C22" s="244">
        <v>31295.404999999999</v>
      </c>
      <c r="D22" s="244">
        <v>462.15699999999998</v>
      </c>
      <c r="E22" s="244">
        <v>786.61800000000005</v>
      </c>
      <c r="F22" s="244">
        <v>1640.6030000000001</v>
      </c>
      <c r="G22" s="244">
        <v>1087.306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867.06799999999998</v>
      </c>
      <c r="N22" s="244">
        <v>787.97799999999995</v>
      </c>
      <c r="O22" s="244">
        <v>0</v>
      </c>
      <c r="P22" s="244">
        <v>0</v>
      </c>
      <c r="Q22" s="28">
        <f t="shared" si="0"/>
        <v>37055.554999999993</v>
      </c>
    </row>
    <row r="23" spans="1:17" ht="17.25" customHeight="1" x14ac:dyDescent="0.2">
      <c r="A23" s="38" t="str">
        <f t="shared" si="2"/>
        <v>Miscellaneous</v>
      </c>
      <c r="B23" s="29">
        <v>1816.9649999999999</v>
      </c>
      <c r="C23" s="244">
        <v>0</v>
      </c>
      <c r="D23" s="244">
        <v>91.551000000000002</v>
      </c>
      <c r="E23" s="244">
        <v>106.176</v>
      </c>
      <c r="F23" s="244">
        <v>1398.933</v>
      </c>
      <c r="G23" s="244">
        <v>1839.616</v>
      </c>
      <c r="H23" s="244">
        <v>28409.670999999998</v>
      </c>
      <c r="I23" s="244">
        <v>6987.04</v>
      </c>
      <c r="J23" s="244">
        <v>8901.4466999999986</v>
      </c>
      <c r="K23" s="244">
        <v>81.38</v>
      </c>
      <c r="L23" s="244">
        <v>315.27499999999998</v>
      </c>
      <c r="M23" s="244">
        <v>10958.591</v>
      </c>
      <c r="N23" s="244">
        <v>270.762</v>
      </c>
      <c r="O23" s="244">
        <v>108318.95699999999</v>
      </c>
      <c r="P23" s="244">
        <v>376.02199999999999</v>
      </c>
      <c r="Q23" s="28">
        <f t="shared" si="0"/>
        <v>169872.38569999998</v>
      </c>
    </row>
    <row r="24" spans="1:17" ht="20.25" customHeight="1" x14ac:dyDescent="0.2">
      <c r="A24" s="39" t="str">
        <f t="shared" si="2"/>
        <v>TOTAL</v>
      </c>
      <c r="B24" s="30">
        <f t="shared" ref="B24:D24" si="3">SUM(B16:B23)</f>
        <v>15358.301000000001</v>
      </c>
      <c r="C24" s="30">
        <f t="shared" si="3"/>
        <v>31295.404999999999</v>
      </c>
      <c r="D24" s="30">
        <f t="shared" si="3"/>
        <v>10271.940999999997</v>
      </c>
      <c r="E24" s="30">
        <f>SUM(E16:E23)</f>
        <v>9166.4380000000001</v>
      </c>
      <c r="F24" s="30">
        <f t="shared" ref="F24:P24" si="4">SUM(F16:F23)</f>
        <v>75275.415999999997</v>
      </c>
      <c r="G24" s="30">
        <f t="shared" si="4"/>
        <v>22740.461000000003</v>
      </c>
      <c r="H24" s="30">
        <f t="shared" si="4"/>
        <v>599042.01899999997</v>
      </c>
      <c r="I24" s="30">
        <f t="shared" si="4"/>
        <v>531312.73800000001</v>
      </c>
      <c r="J24" s="30">
        <f t="shared" si="4"/>
        <v>47515.311329999997</v>
      </c>
      <c r="K24" s="30">
        <f t="shared" si="4"/>
        <v>22039.848000000002</v>
      </c>
      <c r="L24" s="30">
        <f t="shared" si="4"/>
        <v>21410.875</v>
      </c>
      <c r="M24" s="30">
        <f t="shared" si="4"/>
        <v>372445.63300000009</v>
      </c>
      <c r="N24" s="30">
        <f t="shared" si="4"/>
        <v>25437.360999999997</v>
      </c>
      <c r="O24" s="30">
        <f t="shared" si="4"/>
        <v>1131953.6740000001</v>
      </c>
      <c r="P24" s="30">
        <f t="shared" si="4"/>
        <v>129652.31700000001</v>
      </c>
      <c r="Q24" s="30">
        <f t="shared" si="0"/>
        <v>3044917.7383300001</v>
      </c>
    </row>
    <row r="25" spans="1:17" ht="17.25" customHeight="1" x14ac:dyDescent="0.2">
      <c r="A25" s="40" t="s">
        <v>67</v>
      </c>
      <c r="B25" s="31"/>
      <c r="Q25" s="28">
        <f t="shared" si="0"/>
        <v>0</v>
      </c>
    </row>
    <row r="26" spans="1:17" ht="17.25" customHeight="1" x14ac:dyDescent="0.2">
      <c r="A26" s="37" t="str">
        <f t="shared" ref="A26:A34" si="5">A16</f>
        <v xml:space="preserve">Motor </v>
      </c>
      <c r="B26" s="28">
        <v>18791.32</v>
      </c>
      <c r="C26" s="244">
        <v>0</v>
      </c>
      <c r="D26" s="244">
        <v>177632.095</v>
      </c>
      <c r="E26" s="244">
        <v>49200.13</v>
      </c>
      <c r="F26" s="244">
        <v>221864.679</v>
      </c>
      <c r="G26" s="244">
        <v>212238.78599999999</v>
      </c>
      <c r="H26" s="244">
        <v>249024.11199999999</v>
      </c>
      <c r="I26" s="244">
        <v>749174.56700000004</v>
      </c>
      <c r="J26" s="244">
        <v>272836.91700000002</v>
      </c>
      <c r="K26" s="244">
        <v>356874.57299999997</v>
      </c>
      <c r="L26" s="244">
        <v>45791.67</v>
      </c>
      <c r="M26" s="244">
        <v>280597.25099999999</v>
      </c>
      <c r="N26" s="244">
        <v>104884.277</v>
      </c>
      <c r="O26" s="244">
        <v>477588.24800000002</v>
      </c>
      <c r="P26" s="244">
        <v>0</v>
      </c>
      <c r="Q26" s="28">
        <f t="shared" si="0"/>
        <v>3216498.6250000005</v>
      </c>
    </row>
    <row r="27" spans="1:17" ht="17.25" customHeight="1" x14ac:dyDescent="0.2">
      <c r="A27" s="37" t="str">
        <f t="shared" si="5"/>
        <v>Accident and Health</v>
      </c>
      <c r="B27" s="28">
        <v>163213.44500000001</v>
      </c>
      <c r="C27" s="244">
        <v>0</v>
      </c>
      <c r="D27" s="244">
        <v>955.76</v>
      </c>
      <c r="E27" s="244">
        <v>64.415000000000006</v>
      </c>
      <c r="F27" s="244">
        <v>28059.896000000001</v>
      </c>
      <c r="G27" s="244">
        <v>122.378</v>
      </c>
      <c r="H27" s="244">
        <v>110319.007</v>
      </c>
      <c r="I27" s="244">
        <v>476615.31300000002</v>
      </c>
      <c r="J27" s="244">
        <v>3070.5239999999999</v>
      </c>
      <c r="K27" s="244">
        <v>1798.077</v>
      </c>
      <c r="L27" s="244">
        <v>516.91600000000005</v>
      </c>
      <c r="M27" s="244">
        <v>62793.574999999997</v>
      </c>
      <c r="N27" s="244">
        <v>973.31899999999996</v>
      </c>
      <c r="O27" s="244">
        <v>730249.43700000003</v>
      </c>
      <c r="P27" s="244">
        <v>0</v>
      </c>
      <c r="Q27" s="28">
        <f t="shared" si="0"/>
        <v>1578752.0619999999</v>
      </c>
    </row>
    <row r="28" spans="1:17" ht="17.25" customHeight="1" x14ac:dyDescent="0.2">
      <c r="A28" s="37" t="str">
        <f t="shared" si="5"/>
        <v>Engineering</v>
      </c>
      <c r="B28" s="28">
        <v>-37.292999999999999</v>
      </c>
      <c r="C28" s="244">
        <v>0</v>
      </c>
      <c r="D28" s="244">
        <v>30.882000000000001</v>
      </c>
      <c r="E28" s="244">
        <v>57.088000000000001</v>
      </c>
      <c r="F28" s="244">
        <v>2230.538</v>
      </c>
      <c r="G28" s="244">
        <v>235.22200000000001</v>
      </c>
      <c r="H28" s="244">
        <v>9771.3009999999995</v>
      </c>
      <c r="I28" s="244">
        <v>19690.867999999999</v>
      </c>
      <c r="J28" s="244">
        <v>4751.74</v>
      </c>
      <c r="K28" s="244">
        <v>58.829000000000001</v>
      </c>
      <c r="L28" s="244">
        <v>345.99799999999999</v>
      </c>
      <c r="M28" s="244">
        <v>2174.5940000000001</v>
      </c>
      <c r="N28" s="244">
        <v>146.97200000000001</v>
      </c>
      <c r="O28" s="244">
        <v>20661.601999999999</v>
      </c>
      <c r="P28" s="244">
        <v>0</v>
      </c>
      <c r="Q28" s="28">
        <f t="shared" si="0"/>
        <v>60118.340999999993</v>
      </c>
    </row>
    <row r="29" spans="1:17" ht="17.25" customHeight="1" x14ac:dyDescent="0.2">
      <c r="A29" s="37" t="str">
        <f t="shared" si="5"/>
        <v>Liability</v>
      </c>
      <c r="B29" s="28">
        <v>583.38</v>
      </c>
      <c r="C29" s="244">
        <v>0</v>
      </c>
      <c r="D29" s="244">
        <v>1889.9780000000001</v>
      </c>
      <c r="E29" s="244">
        <v>708.01</v>
      </c>
      <c r="F29" s="244">
        <v>4698.1490000000003</v>
      </c>
      <c r="G29" s="244">
        <v>791.71</v>
      </c>
      <c r="H29" s="244">
        <v>23476.218000000001</v>
      </c>
      <c r="I29" s="244">
        <v>63784.966</v>
      </c>
      <c r="J29" s="244">
        <v>2722.848</v>
      </c>
      <c r="K29" s="244">
        <v>2060.7959999999998</v>
      </c>
      <c r="L29" s="244">
        <v>1578.4369999999999</v>
      </c>
      <c r="M29" s="244">
        <v>16530.042000000001</v>
      </c>
      <c r="N29" s="244">
        <v>2920.4690000000001</v>
      </c>
      <c r="O29" s="244">
        <v>59115.64</v>
      </c>
      <c r="P29" s="244">
        <v>0</v>
      </c>
      <c r="Q29" s="28">
        <f t="shared" si="0"/>
        <v>180860.64299999998</v>
      </c>
    </row>
    <row r="30" spans="1:17" ht="17.25" customHeight="1" x14ac:dyDescent="0.2">
      <c r="A30" s="37" t="str">
        <f t="shared" si="5"/>
        <v>Property</v>
      </c>
      <c r="B30" s="28">
        <v>-324.97800000000001</v>
      </c>
      <c r="C30" s="244">
        <v>0</v>
      </c>
      <c r="D30" s="244">
        <v>268.19400000000002</v>
      </c>
      <c r="E30" s="244">
        <v>-6.3159999999999998</v>
      </c>
      <c r="F30" s="244">
        <v>5624.3090000000002</v>
      </c>
      <c r="G30" s="244">
        <v>737.49400000000003</v>
      </c>
      <c r="H30" s="244">
        <v>88838.623999999996</v>
      </c>
      <c r="I30" s="244">
        <v>122977.149</v>
      </c>
      <c r="J30" s="244">
        <v>26502.834370000004</v>
      </c>
      <c r="K30" s="244">
        <v>3429.8809999999999</v>
      </c>
      <c r="L30" s="244">
        <v>341.70499999999998</v>
      </c>
      <c r="M30" s="244">
        <v>15421.575999999999</v>
      </c>
      <c r="N30" s="244">
        <v>2217.9340000000002</v>
      </c>
      <c r="O30" s="244">
        <v>139910.495</v>
      </c>
      <c r="P30" s="244">
        <v>0</v>
      </c>
      <c r="Q30" s="28">
        <f t="shared" si="0"/>
        <v>405938.90136999998</v>
      </c>
    </row>
    <row r="31" spans="1:17" ht="17.25" customHeight="1" x14ac:dyDescent="0.2">
      <c r="A31" s="37" t="str">
        <f t="shared" si="5"/>
        <v>Transportation</v>
      </c>
      <c r="B31" s="28">
        <v>-262.77499999999998</v>
      </c>
      <c r="C31" s="244">
        <v>0</v>
      </c>
      <c r="D31" s="244">
        <v>32.636000000000003</v>
      </c>
      <c r="E31" s="244">
        <v>195.49600000000001</v>
      </c>
      <c r="F31" s="244">
        <v>995.96400000000006</v>
      </c>
      <c r="G31" s="244">
        <v>379.61099999999999</v>
      </c>
      <c r="H31" s="244">
        <v>90702.75</v>
      </c>
      <c r="I31" s="244">
        <v>30036.151999999998</v>
      </c>
      <c r="J31" s="244">
        <v>1086.2863300000001</v>
      </c>
      <c r="K31" s="244">
        <v>249.584</v>
      </c>
      <c r="L31" s="244">
        <v>148.85599999999999</v>
      </c>
      <c r="M31" s="244">
        <v>1178.048</v>
      </c>
      <c r="N31" s="244">
        <v>236.96899999999999</v>
      </c>
      <c r="O31" s="244">
        <v>64476.266000000003</v>
      </c>
      <c r="P31" s="244">
        <v>0</v>
      </c>
      <c r="Q31" s="28">
        <f t="shared" si="0"/>
        <v>189455.84333</v>
      </c>
    </row>
    <row r="32" spans="1:17" ht="17.25" customHeight="1" x14ac:dyDescent="0.2">
      <c r="A32" s="37" t="str">
        <f t="shared" si="5"/>
        <v>Guarantee</v>
      </c>
      <c r="B32" s="28">
        <v>1.649</v>
      </c>
      <c r="C32" s="244">
        <v>12837.281999999999</v>
      </c>
      <c r="D32" s="244">
        <v>960.86699999999996</v>
      </c>
      <c r="E32" s="244">
        <v>47.384</v>
      </c>
      <c r="F32" s="244">
        <v>94.66</v>
      </c>
      <c r="G32" s="244">
        <v>55.857999999999997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348.83499999999998</v>
      </c>
      <c r="N32" s="244">
        <v>81.472999999999999</v>
      </c>
      <c r="O32" s="244">
        <v>0</v>
      </c>
      <c r="P32" s="244">
        <v>0</v>
      </c>
      <c r="Q32" s="28">
        <f t="shared" si="0"/>
        <v>14428.007999999998</v>
      </c>
    </row>
    <row r="33" spans="1:17" ht="17.25" customHeight="1" x14ac:dyDescent="0.2">
      <c r="A33" s="38" t="str">
        <f t="shared" si="5"/>
        <v>Miscellaneous</v>
      </c>
      <c r="B33" s="29">
        <v>-113.07899999999999</v>
      </c>
      <c r="C33" s="244">
        <v>0</v>
      </c>
      <c r="D33" s="244">
        <v>545.70500000000004</v>
      </c>
      <c r="E33" s="244">
        <v>447.94400000000002</v>
      </c>
      <c r="F33" s="244">
        <v>1748.2819999999999</v>
      </c>
      <c r="G33" s="244">
        <v>105.70699999999999</v>
      </c>
      <c r="H33" s="244">
        <v>13243.32</v>
      </c>
      <c r="I33" s="244">
        <v>199081.04699999999</v>
      </c>
      <c r="J33" s="244">
        <v>523.23930000000075</v>
      </c>
      <c r="K33" s="244">
        <v>2504.203</v>
      </c>
      <c r="L33" s="244">
        <v>8.8010000000000002</v>
      </c>
      <c r="M33" s="244">
        <v>5550.0320000000002</v>
      </c>
      <c r="N33" s="244">
        <v>153.96199999999999</v>
      </c>
      <c r="O33" s="244">
        <v>28780.03</v>
      </c>
      <c r="P33" s="244">
        <v>0</v>
      </c>
      <c r="Q33" s="28">
        <f t="shared" si="0"/>
        <v>252579.19329999998</v>
      </c>
    </row>
    <row r="34" spans="1:17" ht="20.25" customHeight="1" x14ac:dyDescent="0.2">
      <c r="A34" s="39" t="str">
        <f t="shared" si="5"/>
        <v>TOTAL</v>
      </c>
      <c r="B34" s="30">
        <f t="shared" ref="B34" si="6">SUM(B26:B33)</f>
        <v>181851.66900000002</v>
      </c>
      <c r="C34" s="30">
        <f>SUM(C26:C33)</f>
        <v>12837.281999999999</v>
      </c>
      <c r="D34" s="30">
        <f t="shared" ref="D34:P34" si="7">SUM(D26:D33)</f>
        <v>182316.117</v>
      </c>
      <c r="E34" s="30">
        <f t="shared" si="7"/>
        <v>50714.151000000005</v>
      </c>
      <c r="F34" s="30">
        <f t="shared" si="7"/>
        <v>265316.47699999996</v>
      </c>
      <c r="G34" s="30">
        <f t="shared" si="7"/>
        <v>214666.766</v>
      </c>
      <c r="H34" s="30">
        <f t="shared" si="7"/>
        <v>585375.33199999994</v>
      </c>
      <c r="I34" s="30">
        <f t="shared" si="7"/>
        <v>1661360.0620000002</v>
      </c>
      <c r="J34" s="30">
        <f t="shared" si="7"/>
        <v>311494.38899999997</v>
      </c>
      <c r="K34" s="30">
        <f t="shared" si="7"/>
        <v>366975.94299999991</v>
      </c>
      <c r="L34" s="30">
        <f t="shared" si="7"/>
        <v>48732.382999999994</v>
      </c>
      <c r="M34" s="30">
        <f t="shared" si="7"/>
        <v>384593.95300000004</v>
      </c>
      <c r="N34" s="30">
        <f t="shared" si="7"/>
        <v>111615.37499999999</v>
      </c>
      <c r="O34" s="30">
        <f t="shared" si="7"/>
        <v>1520781.7179999999</v>
      </c>
      <c r="P34" s="30">
        <f t="shared" si="7"/>
        <v>0</v>
      </c>
      <c r="Q34" s="30">
        <f>SUM(B34:P34)</f>
        <v>5898631.6170000006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8">A26</f>
        <v xml:space="preserve">Motor </v>
      </c>
      <c r="B36" s="28">
        <v>2767.2890000000002</v>
      </c>
      <c r="C36" s="244">
        <v>0</v>
      </c>
      <c r="D36" s="244">
        <v>177125.538</v>
      </c>
      <c r="E36" s="244">
        <v>50577.432999999997</v>
      </c>
      <c r="F36" s="244">
        <v>209353.465</v>
      </c>
      <c r="G36" s="244">
        <v>211361.43799999999</v>
      </c>
      <c r="H36" s="244">
        <v>244927.823</v>
      </c>
      <c r="I36" s="244">
        <v>741159.11899999995</v>
      </c>
      <c r="J36" s="244">
        <v>255286.34886000003</v>
      </c>
      <c r="K36" s="244">
        <v>340022.88799999998</v>
      </c>
      <c r="L36" s="244">
        <v>36874.356</v>
      </c>
      <c r="M36" s="244">
        <v>277065.592</v>
      </c>
      <c r="N36" s="244">
        <v>108217.28200000001</v>
      </c>
      <c r="O36" s="244">
        <v>448859.533</v>
      </c>
      <c r="P36" s="244">
        <v>0</v>
      </c>
      <c r="Q36" s="28">
        <f>SUM(B36:P36)</f>
        <v>3103598.1048600003</v>
      </c>
    </row>
    <row r="37" spans="1:17" ht="17.25" customHeight="1" x14ac:dyDescent="0.2">
      <c r="A37" s="37" t="str">
        <f t="shared" si="8"/>
        <v>Accident and Health</v>
      </c>
      <c r="B37" s="28">
        <v>148121.13800000001</v>
      </c>
      <c r="C37" s="244">
        <v>0</v>
      </c>
      <c r="D37" s="244">
        <v>11.286</v>
      </c>
      <c r="E37" s="244">
        <v>170.12200000000001</v>
      </c>
      <c r="F37" s="244">
        <v>27850.758000000002</v>
      </c>
      <c r="G37" s="244">
        <v>142.00200000000001</v>
      </c>
      <c r="H37" s="244">
        <v>92829.487999999998</v>
      </c>
      <c r="I37" s="244">
        <v>452195.80300000001</v>
      </c>
      <c r="J37" s="244">
        <v>3052.0414500000002</v>
      </c>
      <c r="K37" s="244">
        <v>956.971</v>
      </c>
      <c r="L37" s="244">
        <v>424.40899999999999</v>
      </c>
      <c r="M37" s="244">
        <v>63067.470999999998</v>
      </c>
      <c r="N37" s="244">
        <v>922.39200000000005</v>
      </c>
      <c r="O37" s="244">
        <v>698034.42700000003</v>
      </c>
      <c r="P37" s="244">
        <v>0</v>
      </c>
      <c r="Q37" s="28">
        <f t="shared" si="0"/>
        <v>1487778.3084500001</v>
      </c>
    </row>
    <row r="38" spans="1:17" ht="17.25" customHeight="1" x14ac:dyDescent="0.2">
      <c r="A38" s="37" t="str">
        <f t="shared" si="8"/>
        <v>Engineering</v>
      </c>
      <c r="B38" s="28">
        <v>-12.814</v>
      </c>
      <c r="C38" s="244">
        <v>0</v>
      </c>
      <c r="D38" s="244">
        <v>39.917000000000002</v>
      </c>
      <c r="E38" s="244">
        <v>93.832999999999998</v>
      </c>
      <c r="F38" s="244">
        <v>2034.117</v>
      </c>
      <c r="G38" s="244">
        <v>245.42699999999999</v>
      </c>
      <c r="H38" s="244">
        <v>8196.9539999999997</v>
      </c>
      <c r="I38" s="244">
        <v>19828.978999999999</v>
      </c>
      <c r="J38" s="244">
        <v>3967.8489299999997</v>
      </c>
      <c r="K38" s="244">
        <v>56.447000000000003</v>
      </c>
      <c r="L38" s="244">
        <v>139.14400000000001</v>
      </c>
      <c r="M38" s="244">
        <v>2386.9989999999998</v>
      </c>
      <c r="N38" s="244">
        <v>243.87899999999999</v>
      </c>
      <c r="O38" s="244">
        <v>19656.57</v>
      </c>
      <c r="P38" s="244">
        <v>0</v>
      </c>
      <c r="Q38" s="28">
        <f t="shared" si="0"/>
        <v>56877.300930000005</v>
      </c>
    </row>
    <row r="39" spans="1:17" ht="17.25" customHeight="1" x14ac:dyDescent="0.2">
      <c r="A39" s="37" t="str">
        <f t="shared" si="8"/>
        <v>Liability</v>
      </c>
      <c r="B39" s="28">
        <v>168.024</v>
      </c>
      <c r="C39" s="244">
        <v>0</v>
      </c>
      <c r="D39" s="244">
        <v>1365.307</v>
      </c>
      <c r="E39" s="244">
        <v>650.09500000000003</v>
      </c>
      <c r="F39" s="244">
        <v>4212.6139999999996</v>
      </c>
      <c r="G39" s="244">
        <v>1056.953</v>
      </c>
      <c r="H39" s="244">
        <v>24761.756000000001</v>
      </c>
      <c r="I39" s="244">
        <v>61411.436000000002</v>
      </c>
      <c r="J39" s="244">
        <v>2205.09771</v>
      </c>
      <c r="K39" s="244">
        <v>1698.8620000000001</v>
      </c>
      <c r="L39" s="244">
        <v>1081.4459999999999</v>
      </c>
      <c r="M39" s="244">
        <v>17515.88</v>
      </c>
      <c r="N39" s="244">
        <v>2570.4720000000002</v>
      </c>
      <c r="O39" s="244">
        <v>57118.512999999999</v>
      </c>
      <c r="P39" s="244">
        <v>0</v>
      </c>
      <c r="Q39" s="28">
        <f t="shared" si="0"/>
        <v>175816.45570999998</v>
      </c>
    </row>
    <row r="40" spans="1:17" ht="17.25" customHeight="1" x14ac:dyDescent="0.2">
      <c r="A40" s="37" t="str">
        <f t="shared" si="8"/>
        <v>Property</v>
      </c>
      <c r="B40" s="28">
        <v>-236.97</v>
      </c>
      <c r="C40" s="244">
        <v>0</v>
      </c>
      <c r="D40" s="244">
        <v>204.44300000000001</v>
      </c>
      <c r="E40" s="244">
        <v>679.95899999999995</v>
      </c>
      <c r="F40" s="244">
        <v>5444.558</v>
      </c>
      <c r="G40" s="244">
        <v>544.38800000000003</v>
      </c>
      <c r="H40" s="244">
        <v>75805.548999999999</v>
      </c>
      <c r="I40" s="244">
        <v>121796.743</v>
      </c>
      <c r="J40" s="244">
        <v>32462.668660000003</v>
      </c>
      <c r="K40" s="244">
        <v>3449.5329999999999</v>
      </c>
      <c r="L40" s="244">
        <v>177.49199999999999</v>
      </c>
      <c r="M40" s="244">
        <v>14977.231</v>
      </c>
      <c r="N40" s="244">
        <v>2065.9470000000001</v>
      </c>
      <c r="O40" s="244">
        <v>133505.019</v>
      </c>
      <c r="P40" s="244">
        <v>0</v>
      </c>
      <c r="Q40" s="28">
        <f t="shared" si="0"/>
        <v>390876.56065999996</v>
      </c>
    </row>
    <row r="41" spans="1:17" ht="17.25" customHeight="1" x14ac:dyDescent="0.2">
      <c r="A41" s="37" t="str">
        <f t="shared" si="8"/>
        <v>Transportation</v>
      </c>
      <c r="B41" s="28">
        <v>-261.20600000000002</v>
      </c>
      <c r="C41" s="244">
        <v>0</v>
      </c>
      <c r="D41" s="244">
        <v>65.152000000000001</v>
      </c>
      <c r="E41" s="244">
        <v>143.97499999999999</v>
      </c>
      <c r="F41" s="244">
        <v>984.173</v>
      </c>
      <c r="G41" s="244">
        <v>543.48699999999997</v>
      </c>
      <c r="H41" s="244">
        <v>73437.164999999994</v>
      </c>
      <c r="I41" s="244">
        <v>30572.560000000001</v>
      </c>
      <c r="J41" s="244">
        <v>1056.2081500000002</v>
      </c>
      <c r="K41" s="244">
        <v>231.31200000000001</v>
      </c>
      <c r="L41" s="244">
        <v>14.927</v>
      </c>
      <c r="M41" s="244">
        <v>1194.741</v>
      </c>
      <c r="N41" s="244">
        <v>214.785</v>
      </c>
      <c r="O41" s="244">
        <v>62740.440999999999</v>
      </c>
      <c r="P41" s="244">
        <v>0</v>
      </c>
      <c r="Q41" s="28">
        <f t="shared" si="0"/>
        <v>170937.72015000001</v>
      </c>
    </row>
    <row r="42" spans="1:17" ht="17.25" customHeight="1" x14ac:dyDescent="0.2">
      <c r="A42" s="37" t="str">
        <f t="shared" si="8"/>
        <v>Guarantee</v>
      </c>
      <c r="B42" s="28">
        <v>1.2450000000000001</v>
      </c>
      <c r="C42" s="244">
        <v>13268.758</v>
      </c>
      <c r="D42" s="244">
        <v>1817.41</v>
      </c>
      <c r="E42" s="244">
        <v>-59.808</v>
      </c>
      <c r="F42" s="244">
        <v>109.14700000000001</v>
      </c>
      <c r="G42" s="244">
        <v>83.277000000000001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365.38099999999997</v>
      </c>
      <c r="N42" s="244">
        <v>39.185000000000002</v>
      </c>
      <c r="O42" s="244">
        <v>0</v>
      </c>
      <c r="P42" s="244">
        <v>0</v>
      </c>
      <c r="Q42" s="28">
        <f t="shared" si="0"/>
        <v>15624.594999999999</v>
      </c>
    </row>
    <row r="43" spans="1:17" ht="17.25" customHeight="1" x14ac:dyDescent="0.2">
      <c r="A43" s="38" t="str">
        <f t="shared" si="8"/>
        <v>Miscellaneous</v>
      </c>
      <c r="B43" s="29">
        <v>-108.70399999999999</v>
      </c>
      <c r="C43" s="244">
        <v>0</v>
      </c>
      <c r="D43" s="244">
        <v>683.79</v>
      </c>
      <c r="E43" s="244">
        <v>630.66</v>
      </c>
      <c r="F43" s="244">
        <v>1794.268</v>
      </c>
      <c r="G43" s="244">
        <v>-160.21600000000001</v>
      </c>
      <c r="H43" s="244">
        <v>8637.8109999999997</v>
      </c>
      <c r="I43" s="244">
        <v>199597.465</v>
      </c>
      <c r="J43" s="244">
        <v>7856.0231900000017</v>
      </c>
      <c r="K43" s="244">
        <v>2086.1019999999999</v>
      </c>
      <c r="L43" s="244">
        <v>2.3660000000000001</v>
      </c>
      <c r="M43" s="244">
        <v>5409.7280000000001</v>
      </c>
      <c r="N43" s="244">
        <v>188.98</v>
      </c>
      <c r="O43" s="244">
        <v>28380.195</v>
      </c>
      <c r="P43" s="244">
        <v>0</v>
      </c>
      <c r="Q43" s="28">
        <f t="shared" si="0"/>
        <v>254998.46819000004</v>
      </c>
    </row>
    <row r="44" spans="1:17" ht="20.25" customHeight="1" x14ac:dyDescent="0.2">
      <c r="A44" s="39" t="str">
        <f t="shared" si="8"/>
        <v>TOTAL</v>
      </c>
      <c r="B44" s="30">
        <f t="shared" ref="B44:E44" si="9">SUM(B36:B43)</f>
        <v>150438.00199999998</v>
      </c>
      <c r="C44" s="30">
        <f>SUM(C36:C43)</f>
        <v>13268.758</v>
      </c>
      <c r="D44" s="30">
        <f t="shared" si="9"/>
        <v>181312.84299999999</v>
      </c>
      <c r="E44" s="30">
        <f t="shared" si="9"/>
        <v>52886.269000000008</v>
      </c>
      <c r="F44" s="30">
        <f>SUM(F36:F43)</f>
        <v>251783.1</v>
      </c>
      <c r="G44" s="30">
        <f t="shared" ref="G44:P44" si="10">SUM(G36:G43)</f>
        <v>213816.75600000002</v>
      </c>
      <c r="H44" s="30">
        <f t="shared" si="10"/>
        <v>528596.54599999997</v>
      </c>
      <c r="I44" s="30">
        <f t="shared" si="10"/>
        <v>1626562.1050000002</v>
      </c>
      <c r="J44" s="30">
        <f t="shared" si="10"/>
        <v>305886.23695000005</v>
      </c>
      <c r="K44" s="30">
        <f t="shared" si="10"/>
        <v>348502.11499999999</v>
      </c>
      <c r="L44" s="30">
        <f t="shared" si="10"/>
        <v>38714.14</v>
      </c>
      <c r="M44" s="30">
        <f t="shared" si="10"/>
        <v>381983.02300000004</v>
      </c>
      <c r="N44" s="30">
        <f t="shared" si="10"/>
        <v>114462.92200000001</v>
      </c>
      <c r="O44" s="30">
        <f t="shared" si="10"/>
        <v>1448294.6980000003</v>
      </c>
      <c r="P44" s="30">
        <f t="shared" si="10"/>
        <v>0</v>
      </c>
      <c r="Q44" s="30">
        <f t="shared" si="0"/>
        <v>5656507.5139500014</v>
      </c>
    </row>
    <row r="46" spans="1:17" x14ac:dyDescent="0.2">
      <c r="A46" s="33" t="s">
        <v>79</v>
      </c>
    </row>
    <row r="47" spans="1:17" x14ac:dyDescent="0.2">
      <c r="A47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28515625" style="32" customWidth="1"/>
    <col min="2" max="2" width="13.7109375" style="32" customWidth="1"/>
    <col min="3" max="3" width="11.140625" style="32" bestFit="1" customWidth="1"/>
    <col min="4" max="4" width="12.5703125" style="32" bestFit="1" customWidth="1"/>
    <col min="5" max="5" width="12.28515625" style="32" bestFit="1" customWidth="1"/>
    <col min="6" max="7" width="12.570312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</cols>
  <sheetData>
    <row r="1" spans="1:17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41" customFormat="1" ht="20.100000000000001" customHeight="1" x14ac:dyDescent="0.25">
      <c r="A2" s="245" t="s">
        <v>78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7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ht="39" customHeight="1" x14ac:dyDescent="0.2">
      <c r="A4" s="25"/>
      <c r="B4" s="25" t="s">
        <v>86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80</v>
      </c>
      <c r="M4" s="25" t="s">
        <v>12</v>
      </c>
      <c r="N4" s="25" t="s">
        <v>13</v>
      </c>
      <c r="O4" s="25" t="s">
        <v>14</v>
      </c>
      <c r="P4" s="25" t="s">
        <v>81</v>
      </c>
      <c r="Q4" s="26" t="s">
        <v>15</v>
      </c>
    </row>
    <row r="5" spans="1:17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7.25" customHeight="1" x14ac:dyDescent="0.2">
      <c r="A6" s="37" t="s">
        <v>58</v>
      </c>
      <c r="B6" s="28">
        <v>1099.9860000000001</v>
      </c>
      <c r="C6" s="28">
        <v>0</v>
      </c>
      <c r="D6" s="28">
        <v>175016.41099999999</v>
      </c>
      <c r="E6" s="28">
        <v>53416.379300000001</v>
      </c>
      <c r="F6" s="28">
        <v>197667.783</v>
      </c>
      <c r="G6" s="28">
        <v>219779.03406999999</v>
      </c>
      <c r="H6" s="28">
        <v>264714.37283000001</v>
      </c>
      <c r="I6" s="28">
        <v>758063.89848780003</v>
      </c>
      <c r="J6" s="28">
        <v>252684.481</v>
      </c>
      <c r="K6" s="28">
        <v>323456.283</v>
      </c>
      <c r="L6" s="28">
        <v>29688.16</v>
      </c>
      <c r="M6" s="28">
        <v>278506.9325</v>
      </c>
      <c r="N6" s="28">
        <v>85393.216</v>
      </c>
      <c r="O6" s="28">
        <v>438379.81800000003</v>
      </c>
      <c r="P6" s="28">
        <v>0</v>
      </c>
      <c r="Q6" s="28">
        <f>SUM(B6:P6)</f>
        <v>3077866.7551878002</v>
      </c>
    </row>
    <row r="7" spans="1:17" ht="17.25" customHeight="1" x14ac:dyDescent="0.2">
      <c r="A7" s="37" t="s">
        <v>59</v>
      </c>
      <c r="B7" s="28">
        <v>122921.675</v>
      </c>
      <c r="C7" s="28">
        <v>0</v>
      </c>
      <c r="D7" s="28">
        <v>215.57</v>
      </c>
      <c r="E7" s="28">
        <v>683.58131000000003</v>
      </c>
      <c r="F7" s="28">
        <v>40477.981</v>
      </c>
      <c r="G7" s="28">
        <v>576.49135000000001</v>
      </c>
      <c r="H7" s="28">
        <v>318336.22252999985</v>
      </c>
      <c r="I7" s="28">
        <v>451488.17700000003</v>
      </c>
      <c r="J7" s="28">
        <v>1051.106</v>
      </c>
      <c r="K7" s="28">
        <v>2475.9259999999999</v>
      </c>
      <c r="L7" s="28">
        <v>1556.5440000000001</v>
      </c>
      <c r="M7" s="28">
        <v>104819.41217</v>
      </c>
      <c r="N7" s="28">
        <v>880.298</v>
      </c>
      <c r="O7" s="28">
        <v>1168933.101</v>
      </c>
      <c r="P7" s="28">
        <v>8779.2029999999995</v>
      </c>
      <c r="Q7" s="28">
        <f t="shared" ref="Q7:Q44" si="0">SUM(B7:P7)</f>
        <v>2223195.2883600001</v>
      </c>
    </row>
    <row r="8" spans="1:17" ht="17.25" customHeight="1" x14ac:dyDescent="0.2">
      <c r="A8" s="37" t="s">
        <v>60</v>
      </c>
      <c r="B8" s="28">
        <v>0</v>
      </c>
      <c r="C8" s="28">
        <v>0</v>
      </c>
      <c r="D8" s="28">
        <v>174.19900000000001</v>
      </c>
      <c r="E8" s="28">
        <v>831.69100000000003</v>
      </c>
      <c r="F8" s="28">
        <v>9053.7049999999999</v>
      </c>
      <c r="G8" s="28">
        <v>1725.3444999999999</v>
      </c>
      <c r="H8" s="28">
        <v>56828.055999999997</v>
      </c>
      <c r="I8" s="28">
        <v>55552.994160000002</v>
      </c>
      <c r="J8" s="28">
        <v>3362.817</v>
      </c>
      <c r="K8" s="28">
        <v>2022.91</v>
      </c>
      <c r="L8" s="28">
        <v>2291.1089999999999</v>
      </c>
      <c r="M8" s="28">
        <v>43337.143560000004</v>
      </c>
      <c r="N8" s="28">
        <v>976.17700000000002</v>
      </c>
      <c r="O8" s="28">
        <v>90797.149000000005</v>
      </c>
      <c r="P8" s="28">
        <v>863.60299999999995</v>
      </c>
      <c r="Q8" s="28">
        <f t="shared" si="0"/>
        <v>267816.89821999997</v>
      </c>
    </row>
    <row r="9" spans="1:17" ht="17.25" customHeight="1" x14ac:dyDescent="0.2">
      <c r="A9" s="37" t="s">
        <v>61</v>
      </c>
      <c r="B9" s="28">
        <v>6.4279999999999999</v>
      </c>
      <c r="C9" s="28">
        <v>0</v>
      </c>
      <c r="D9" s="28">
        <v>3725.6909999999998</v>
      </c>
      <c r="E9" s="28">
        <v>644.97924999999998</v>
      </c>
      <c r="F9" s="28">
        <v>32506.959999999999</v>
      </c>
      <c r="G9" s="28">
        <v>834.29324999999994</v>
      </c>
      <c r="H9" s="28">
        <v>68703.197</v>
      </c>
      <c r="I9" s="28">
        <v>217658.79608</v>
      </c>
      <c r="J9" s="28">
        <v>1713.9780000000001</v>
      </c>
      <c r="K9" s="28">
        <v>1621.47</v>
      </c>
      <c r="L9" s="28">
        <v>2597.84</v>
      </c>
      <c r="M9" s="28">
        <v>122985.42494000001</v>
      </c>
      <c r="N9" s="28">
        <v>1893.127</v>
      </c>
      <c r="O9" s="28">
        <v>65347.785000000003</v>
      </c>
      <c r="P9" s="28">
        <v>23694.465</v>
      </c>
      <c r="Q9" s="28">
        <f t="shared" si="0"/>
        <v>543934.43452000001</v>
      </c>
    </row>
    <row r="10" spans="1:17" ht="17.25" customHeight="1" x14ac:dyDescent="0.2">
      <c r="A10" s="37" t="s">
        <v>62</v>
      </c>
      <c r="B10" s="28">
        <v>28.835999999999999</v>
      </c>
      <c r="C10" s="28">
        <v>0</v>
      </c>
      <c r="D10" s="28">
        <v>2218.5369999999998</v>
      </c>
      <c r="E10" s="28">
        <v>1946.4390000000001</v>
      </c>
      <c r="F10" s="28">
        <v>24615.190999999999</v>
      </c>
      <c r="G10" s="28">
        <v>5581.7419099999997</v>
      </c>
      <c r="H10" s="28">
        <v>262446.01541000011</v>
      </c>
      <c r="I10" s="28">
        <v>228441.20368000001</v>
      </c>
      <c r="J10" s="28">
        <v>55991.008999999998</v>
      </c>
      <c r="K10" s="28">
        <v>9884.7029999999995</v>
      </c>
      <c r="L10" s="28">
        <v>6091.6570000000002</v>
      </c>
      <c r="M10" s="28">
        <v>81120.459759999954</v>
      </c>
      <c r="N10" s="28">
        <v>5205.2430000000004</v>
      </c>
      <c r="O10" s="28">
        <v>421874.25599999999</v>
      </c>
      <c r="P10" s="28">
        <v>72587.345000000001</v>
      </c>
      <c r="Q10" s="28">
        <f t="shared" si="0"/>
        <v>1178032.6367600001</v>
      </c>
    </row>
    <row r="11" spans="1:17" ht="17.25" customHeight="1" x14ac:dyDescent="0.2">
      <c r="A11" s="37" t="s">
        <v>63</v>
      </c>
      <c r="B11" s="28">
        <v>0</v>
      </c>
      <c r="C11" s="28">
        <v>0</v>
      </c>
      <c r="D11" s="28">
        <v>330.20499999999998</v>
      </c>
      <c r="E11" s="28">
        <v>361.142</v>
      </c>
      <c r="F11" s="28">
        <v>3533.93</v>
      </c>
      <c r="G11" s="28">
        <v>1641.96405</v>
      </c>
      <c r="H11" s="28">
        <v>162120.93100000001</v>
      </c>
      <c r="I11" s="28">
        <v>32892.29722</v>
      </c>
      <c r="J11" s="28">
        <v>1098.152775</v>
      </c>
      <c r="K11" s="28">
        <v>2159.9520000000002</v>
      </c>
      <c r="L11" s="28">
        <v>63.904000000000003</v>
      </c>
      <c r="M11" s="28">
        <v>90955.934570000012</v>
      </c>
      <c r="N11" s="28">
        <v>217.90899999999999</v>
      </c>
      <c r="O11" s="28">
        <v>98191.089000000007</v>
      </c>
      <c r="P11" s="28">
        <v>9943.9490000000005</v>
      </c>
      <c r="Q11" s="28">
        <f t="shared" si="0"/>
        <v>403511.35961500008</v>
      </c>
    </row>
    <row r="12" spans="1:17" ht="17.25" customHeight="1" x14ac:dyDescent="0.2">
      <c r="A12" s="37" t="s">
        <v>64</v>
      </c>
      <c r="B12" s="28">
        <v>0</v>
      </c>
      <c r="C12" s="28">
        <v>60968.230239999997</v>
      </c>
      <c r="D12" s="28">
        <v>1432</v>
      </c>
      <c r="E12" s="28">
        <v>478.90275000000003</v>
      </c>
      <c r="F12" s="28">
        <v>2310.8020000000001</v>
      </c>
      <c r="G12" s="28">
        <v>1038.8989800000002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460.52239000000003</v>
      </c>
      <c r="N12" s="28">
        <v>0</v>
      </c>
      <c r="O12" s="28">
        <v>0</v>
      </c>
      <c r="P12" s="28">
        <v>0</v>
      </c>
      <c r="Q12" s="28">
        <f>SUM(B12:P12)</f>
        <v>66689.356360000005</v>
      </c>
    </row>
    <row r="13" spans="1:17" ht="17.25" customHeight="1" x14ac:dyDescent="0.2">
      <c r="A13" s="38" t="s">
        <v>65</v>
      </c>
      <c r="B13" s="29">
        <v>8.1159999999999997</v>
      </c>
      <c r="C13" s="29">
        <v>0</v>
      </c>
      <c r="D13" s="29">
        <v>657.21900000000005</v>
      </c>
      <c r="E13" s="28">
        <v>673.65079000000003</v>
      </c>
      <c r="F13" s="29">
        <v>6248.5450000000001</v>
      </c>
      <c r="G13" s="29">
        <v>2221.5827000000004</v>
      </c>
      <c r="H13" s="29">
        <v>33292.067000000003</v>
      </c>
      <c r="I13" s="29">
        <v>161120.68824000002</v>
      </c>
      <c r="J13" s="29">
        <v>19684.050999999999</v>
      </c>
      <c r="K13" s="29">
        <v>1989.4169999999999</v>
      </c>
      <c r="L13" s="29">
        <v>236.20500000000001</v>
      </c>
      <c r="M13" s="29">
        <v>10182.283800000001</v>
      </c>
      <c r="N13" s="29">
        <v>346.05</v>
      </c>
      <c r="O13" s="29">
        <v>117550.44899999999</v>
      </c>
      <c r="P13" s="29">
        <v>16138.132</v>
      </c>
      <c r="Q13" s="28">
        <f t="shared" si="0"/>
        <v>370348.45652999997</v>
      </c>
    </row>
    <row r="14" spans="1:17" ht="20.25" customHeight="1" x14ac:dyDescent="0.2">
      <c r="A14" s="39" t="s">
        <v>15</v>
      </c>
      <c r="B14" s="30">
        <f t="shared" ref="B14:E14" si="1">SUM(B6:B13)</f>
        <v>124065.041</v>
      </c>
      <c r="C14" s="30">
        <f t="shared" si="1"/>
        <v>60968.230239999997</v>
      </c>
      <c r="D14" s="30">
        <f t="shared" si="1"/>
        <v>183769.83199999999</v>
      </c>
      <c r="E14" s="30">
        <f t="shared" si="1"/>
        <v>59036.765399999997</v>
      </c>
      <c r="F14" s="30">
        <f t="shared" ref="F14:P14" si="2">SUM(F6:F13)</f>
        <v>316414.897</v>
      </c>
      <c r="G14" s="30">
        <f t="shared" si="2"/>
        <v>233399.35081</v>
      </c>
      <c r="H14" s="30">
        <f t="shared" si="2"/>
        <v>1166440.8617700001</v>
      </c>
      <c r="I14" s="30">
        <f t="shared" si="2"/>
        <v>1905218.0548678001</v>
      </c>
      <c r="J14" s="30">
        <f t="shared" si="2"/>
        <v>335585.59477500001</v>
      </c>
      <c r="K14" s="30">
        <f t="shared" si="2"/>
        <v>343610.66099999991</v>
      </c>
      <c r="L14" s="30">
        <f t="shared" si="2"/>
        <v>42525.419000000009</v>
      </c>
      <c r="M14" s="30">
        <f t="shared" si="2"/>
        <v>732368.11369000014</v>
      </c>
      <c r="N14" s="30">
        <f t="shared" si="2"/>
        <v>94912.01999999999</v>
      </c>
      <c r="O14" s="30">
        <f t="shared" si="2"/>
        <v>2401073.6469999999</v>
      </c>
      <c r="P14" s="30">
        <f t="shared" si="2"/>
        <v>132006.69700000001</v>
      </c>
      <c r="Q14" s="30">
        <f t="shared" si="0"/>
        <v>8131395.1855527991</v>
      </c>
    </row>
    <row r="15" spans="1:17" ht="17.25" customHeight="1" x14ac:dyDescent="0.2">
      <c r="A15" s="40" t="s">
        <v>66</v>
      </c>
      <c r="B15" s="31"/>
      <c r="Q15" s="28">
        <f t="shared" si="0"/>
        <v>0</v>
      </c>
    </row>
    <row r="16" spans="1:17" ht="17.25" customHeight="1" x14ac:dyDescent="0.2">
      <c r="A16" s="37" t="str">
        <f t="shared" ref="A16:A24" si="3">A6</f>
        <v xml:space="preserve">Motor </v>
      </c>
      <c r="B16" s="28">
        <v>1779.75</v>
      </c>
      <c r="C16" s="28">
        <v>0</v>
      </c>
      <c r="D16" s="28">
        <v>2905.4560000000001</v>
      </c>
      <c r="E16" s="28">
        <v>3998.6718100000003</v>
      </c>
      <c r="F16" s="28">
        <v>4367.0420000000004</v>
      </c>
      <c r="G16" s="28">
        <v>8742.4705046397794</v>
      </c>
      <c r="H16" s="28">
        <v>17341.811990000002</v>
      </c>
      <c r="I16" s="28">
        <v>23715.894980000001</v>
      </c>
      <c r="J16" s="28">
        <v>9386.2279999999992</v>
      </c>
      <c r="K16" s="28">
        <v>11919.61</v>
      </c>
      <c r="L16" s="28">
        <v>5096.0656804751507</v>
      </c>
      <c r="M16" s="28">
        <v>10051.615</v>
      </c>
      <c r="N16" s="28">
        <v>5371.2330000000002</v>
      </c>
      <c r="O16" s="28">
        <v>14452.932839999999</v>
      </c>
      <c r="P16" s="28">
        <v>0</v>
      </c>
      <c r="Q16" s="28">
        <f t="shared" si="0"/>
        <v>119128.78180511494</v>
      </c>
    </row>
    <row r="17" spans="1:17" ht="17.25" customHeight="1" x14ac:dyDescent="0.2">
      <c r="A17" s="37" t="str">
        <f t="shared" si="3"/>
        <v>Accident and Health</v>
      </c>
      <c r="B17" s="28">
        <v>154.96600000000001</v>
      </c>
      <c r="C17" s="28">
        <v>0</v>
      </c>
      <c r="D17" s="28">
        <v>70.224000000000004</v>
      </c>
      <c r="E17" s="28">
        <v>621.05061464944004</v>
      </c>
      <c r="F17" s="28">
        <v>3883.3434200000006</v>
      </c>
      <c r="G17" s="28">
        <v>444.32443000000001</v>
      </c>
      <c r="H17" s="28">
        <v>231667.08579000001</v>
      </c>
      <c r="I17" s="28">
        <v>28633.81</v>
      </c>
      <c r="J17" s="28">
        <v>0</v>
      </c>
      <c r="K17" s="28">
        <v>245.97499999999999</v>
      </c>
      <c r="L17" s="28">
        <v>1239.5059995634597</v>
      </c>
      <c r="M17" s="28">
        <v>41329</v>
      </c>
      <c r="N17" s="28">
        <v>426.64</v>
      </c>
      <c r="O17" s="28">
        <v>540782.8831199999</v>
      </c>
      <c r="P17" s="28">
        <v>8779.2029999999995</v>
      </c>
      <c r="Q17" s="28">
        <f t="shared" si="0"/>
        <v>858278.0113742128</v>
      </c>
    </row>
    <row r="18" spans="1:17" ht="17.25" customHeight="1" x14ac:dyDescent="0.2">
      <c r="A18" s="37" t="str">
        <f t="shared" si="3"/>
        <v>Engineering</v>
      </c>
      <c r="B18" s="28">
        <v>0</v>
      </c>
      <c r="C18" s="28">
        <v>0</v>
      </c>
      <c r="D18" s="28">
        <v>113.858</v>
      </c>
      <c r="E18" s="28">
        <v>581.97473000000002</v>
      </c>
      <c r="F18" s="28">
        <v>7339.2790000000005</v>
      </c>
      <c r="G18" s="28">
        <v>1482.4024300000001</v>
      </c>
      <c r="H18" s="28">
        <v>47802.470999999998</v>
      </c>
      <c r="I18" s="28">
        <v>34969.803019999999</v>
      </c>
      <c r="J18" s="28">
        <v>0</v>
      </c>
      <c r="K18" s="28">
        <v>1970.0350000000001</v>
      </c>
      <c r="L18" s="28">
        <v>2163.7703538167802</v>
      </c>
      <c r="M18" s="28">
        <v>40852.389000000003</v>
      </c>
      <c r="N18" s="28">
        <v>775.67</v>
      </c>
      <c r="O18" s="28">
        <v>71902.627730000037</v>
      </c>
      <c r="P18" s="28">
        <v>863.60299999999995</v>
      </c>
      <c r="Q18" s="28">
        <f t="shared" si="0"/>
        <v>210817.88326381685</v>
      </c>
    </row>
    <row r="19" spans="1:17" ht="17.25" customHeight="1" x14ac:dyDescent="0.2">
      <c r="A19" s="37" t="str">
        <f t="shared" si="3"/>
        <v>Liability</v>
      </c>
      <c r="B19" s="28">
        <v>6.7</v>
      </c>
      <c r="C19" s="28">
        <v>0</v>
      </c>
      <c r="D19" s="28">
        <v>2446.75</v>
      </c>
      <c r="E19" s="28">
        <v>280.1925</v>
      </c>
      <c r="F19" s="28">
        <v>28095.182000000001</v>
      </c>
      <c r="G19" s="28">
        <v>33.186896835759995</v>
      </c>
      <c r="H19" s="28">
        <v>46524.856019999999</v>
      </c>
      <c r="I19" s="28">
        <v>157272.05185999998</v>
      </c>
      <c r="J19" s="28">
        <v>35.1</v>
      </c>
      <c r="K19" s="28">
        <v>43.292999999999999</v>
      </c>
      <c r="L19" s="28">
        <v>1813.7018600784402</v>
      </c>
      <c r="M19" s="28">
        <v>105363.89</v>
      </c>
      <c r="N19" s="28">
        <v>320.267</v>
      </c>
      <c r="O19" s="28">
        <v>3076.8293699999999</v>
      </c>
      <c r="P19" s="28">
        <v>23694.465</v>
      </c>
      <c r="Q19" s="28">
        <f t="shared" si="0"/>
        <v>369006.46550691419</v>
      </c>
    </row>
    <row r="20" spans="1:17" ht="17.25" customHeight="1" x14ac:dyDescent="0.2">
      <c r="A20" s="37" t="str">
        <f t="shared" si="3"/>
        <v>Property</v>
      </c>
      <c r="B20" s="28">
        <v>24.835000000000001</v>
      </c>
      <c r="C20" s="28">
        <v>0</v>
      </c>
      <c r="D20" s="28">
        <v>2062.576</v>
      </c>
      <c r="E20" s="28">
        <v>1843.69606</v>
      </c>
      <c r="F20" s="28">
        <v>19994.062999999998</v>
      </c>
      <c r="G20" s="28">
        <v>4853.2672499999999</v>
      </c>
      <c r="H20" s="28">
        <v>196085.57604000001</v>
      </c>
      <c r="I20" s="28">
        <v>117086.00305999999</v>
      </c>
      <c r="J20" s="28">
        <v>27728.922979999999</v>
      </c>
      <c r="K20" s="28">
        <v>6405.6930000000002</v>
      </c>
      <c r="L20" s="28">
        <v>5301.5858885873604</v>
      </c>
      <c r="M20" s="28">
        <v>67274.913</v>
      </c>
      <c r="N20" s="28">
        <v>3785.279</v>
      </c>
      <c r="O20" s="28">
        <v>290083.17913</v>
      </c>
      <c r="P20" s="28">
        <v>72587.345000000001</v>
      </c>
      <c r="Q20" s="28">
        <f t="shared" si="0"/>
        <v>815116.9344085874</v>
      </c>
    </row>
    <row r="21" spans="1:17" ht="17.25" customHeight="1" x14ac:dyDescent="0.2">
      <c r="A21" s="37" t="str">
        <f t="shared" si="3"/>
        <v>Transportation</v>
      </c>
      <c r="B21" s="28">
        <v>0</v>
      </c>
      <c r="C21" s="28">
        <v>0</v>
      </c>
      <c r="D21" s="28">
        <v>277.32400000000001</v>
      </c>
      <c r="E21" s="28">
        <v>249.96961000000002</v>
      </c>
      <c r="F21" s="28">
        <v>2965.9079999999999</v>
      </c>
      <c r="G21" s="28">
        <v>1279.0640000000001</v>
      </c>
      <c r="H21" s="28">
        <v>72614.902860000002</v>
      </c>
      <c r="I21" s="28">
        <v>3306.0920599999999</v>
      </c>
      <c r="J21" s="28">
        <v>0</v>
      </c>
      <c r="K21" s="28">
        <v>1965.529</v>
      </c>
      <c r="L21" s="28">
        <v>23.68108480822</v>
      </c>
      <c r="M21" s="28">
        <v>89540.201000000001</v>
      </c>
      <c r="N21" s="28">
        <v>133.137</v>
      </c>
      <c r="O21" s="28">
        <v>31847.582001599989</v>
      </c>
      <c r="P21" s="28">
        <v>9943.9490000000005</v>
      </c>
      <c r="Q21" s="28">
        <f t="shared" si="0"/>
        <v>214147.33961640816</v>
      </c>
    </row>
    <row r="22" spans="1:17" ht="17.25" customHeight="1" x14ac:dyDescent="0.2">
      <c r="A22" s="37" t="str">
        <f t="shared" si="3"/>
        <v>Guarantee</v>
      </c>
      <c r="B22" s="28">
        <v>0</v>
      </c>
      <c r="C22" s="28">
        <v>46038.50387</v>
      </c>
      <c r="D22" s="28">
        <v>670.5</v>
      </c>
      <c r="E22" s="28">
        <v>358.76453912167995</v>
      </c>
      <c r="F22" s="28">
        <v>2218.453</v>
      </c>
      <c r="G22" s="28">
        <v>994.98460999999998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286.00900000000001</v>
      </c>
      <c r="N22" s="28">
        <v>0</v>
      </c>
      <c r="O22" s="28">
        <v>0</v>
      </c>
      <c r="P22" s="28">
        <v>0</v>
      </c>
      <c r="Q22" s="28">
        <f t="shared" si="0"/>
        <v>50567.215019121679</v>
      </c>
    </row>
    <row r="23" spans="1:17" ht="17.25" customHeight="1" x14ac:dyDescent="0.2">
      <c r="A23" s="38" t="str">
        <f t="shared" si="3"/>
        <v>Miscellaneous</v>
      </c>
      <c r="B23" s="29">
        <v>0</v>
      </c>
      <c r="C23" s="29">
        <v>0</v>
      </c>
      <c r="D23" s="29">
        <v>338.93400000000003</v>
      </c>
      <c r="E23" s="29">
        <v>717.89526000000001</v>
      </c>
      <c r="F23" s="29">
        <v>4323.6379999999999</v>
      </c>
      <c r="G23" s="29">
        <v>2102.74046</v>
      </c>
      <c r="H23" s="29">
        <v>31428.793850000002</v>
      </c>
      <c r="I23" s="29">
        <v>8988.1073000000015</v>
      </c>
      <c r="J23" s="29">
        <v>14466.19636</v>
      </c>
      <c r="K23" s="29">
        <v>61.252000000000002</v>
      </c>
      <c r="L23" s="29">
        <v>192.85592246542001</v>
      </c>
      <c r="M23" s="29">
        <v>5058.4740000000002</v>
      </c>
      <c r="N23" s="29">
        <v>254.19900000000001</v>
      </c>
      <c r="O23" s="29">
        <v>103577.09130999997</v>
      </c>
      <c r="P23" s="29">
        <v>16138.132</v>
      </c>
      <c r="Q23" s="28">
        <f t="shared" si="0"/>
        <v>187648.3094624654</v>
      </c>
    </row>
    <row r="24" spans="1:17" ht="20.25" customHeight="1" x14ac:dyDescent="0.2">
      <c r="A24" s="39" t="str">
        <f t="shared" si="3"/>
        <v>TOTAL</v>
      </c>
      <c r="B24" s="30">
        <f t="shared" ref="B24:D24" si="4">SUM(B16:B23)</f>
        <v>1966.251</v>
      </c>
      <c r="C24" s="30">
        <f t="shared" si="4"/>
        <v>46038.50387</v>
      </c>
      <c r="D24" s="30">
        <f t="shared" si="4"/>
        <v>8885.6219999999994</v>
      </c>
      <c r="E24" s="30">
        <f>SUM(E16:E23)</f>
        <v>8652.2151237711205</v>
      </c>
      <c r="F24" s="30">
        <f t="shared" ref="F24:P24" si="5">SUM(F16:F23)</f>
        <v>73186.908419999992</v>
      </c>
      <c r="G24" s="30">
        <f t="shared" si="5"/>
        <v>19932.440581475537</v>
      </c>
      <c r="H24" s="30">
        <f t="shared" si="5"/>
        <v>643465.49755000009</v>
      </c>
      <c r="I24" s="30">
        <f t="shared" si="5"/>
        <v>373971.76227999991</v>
      </c>
      <c r="J24" s="30">
        <f t="shared" si="5"/>
        <v>51616.447339999999</v>
      </c>
      <c r="K24" s="30">
        <f t="shared" si="5"/>
        <v>22611.386999999999</v>
      </c>
      <c r="L24" s="30">
        <f t="shared" si="5"/>
        <v>15831.166789794832</v>
      </c>
      <c r="M24" s="30">
        <f t="shared" si="5"/>
        <v>359756.49100000004</v>
      </c>
      <c r="N24" s="30">
        <f t="shared" si="5"/>
        <v>11066.425000000001</v>
      </c>
      <c r="O24" s="30">
        <f t="shared" si="5"/>
        <v>1055723.1255016001</v>
      </c>
      <c r="P24" s="30">
        <f t="shared" si="5"/>
        <v>132006.69700000001</v>
      </c>
      <c r="Q24" s="30">
        <f t="shared" si="0"/>
        <v>2824710.9404566414</v>
      </c>
    </row>
    <row r="25" spans="1:17" ht="17.25" customHeight="1" x14ac:dyDescent="0.2">
      <c r="A25" s="40" t="s">
        <v>67</v>
      </c>
      <c r="B25" s="31"/>
      <c r="Q25" s="28">
        <f t="shared" si="0"/>
        <v>0</v>
      </c>
    </row>
    <row r="26" spans="1:17" ht="17.25" customHeight="1" x14ac:dyDescent="0.2">
      <c r="A26" s="37" t="str">
        <f t="shared" ref="A26:A34" si="6">A16</f>
        <v xml:space="preserve">Motor </v>
      </c>
      <c r="B26" s="28">
        <v>-679.76400000000001</v>
      </c>
      <c r="C26" s="28">
        <v>0</v>
      </c>
      <c r="D26" s="28">
        <v>172110.95499999999</v>
      </c>
      <c r="E26" s="28">
        <v>49417.707489999979</v>
      </c>
      <c r="F26" s="28">
        <v>193300.74100000001</v>
      </c>
      <c r="G26" s="28">
        <v>211036.56356536021</v>
      </c>
      <c r="H26" s="28">
        <v>247372.56083999999</v>
      </c>
      <c r="I26" s="28">
        <v>734348.00350779993</v>
      </c>
      <c r="J26" s="28">
        <v>243298.253</v>
      </c>
      <c r="K26" s="28">
        <v>311536.67300000001</v>
      </c>
      <c r="L26" s="28">
        <v>24592.094319524851</v>
      </c>
      <c r="M26" s="28">
        <v>268455.3175</v>
      </c>
      <c r="N26" s="28">
        <v>80021.982999999993</v>
      </c>
      <c r="O26" s="28">
        <v>423926.88515999995</v>
      </c>
      <c r="P26" s="28"/>
      <c r="Q26" s="28">
        <f t="shared" si="0"/>
        <v>2958737.9733826849</v>
      </c>
    </row>
    <row r="27" spans="1:17" ht="17.25" customHeight="1" x14ac:dyDescent="0.2">
      <c r="A27" s="37" t="str">
        <f t="shared" si="6"/>
        <v>Accident and Health</v>
      </c>
      <c r="B27" s="28">
        <v>122766.709</v>
      </c>
      <c r="C27" s="28">
        <v>0</v>
      </c>
      <c r="D27" s="28">
        <v>145.346</v>
      </c>
      <c r="E27" s="28">
        <v>62.530695350559995</v>
      </c>
      <c r="F27" s="28">
        <v>36594.637579999995</v>
      </c>
      <c r="G27" s="28">
        <v>132.16691999999998</v>
      </c>
      <c r="H27" s="28">
        <v>86669.136739999958</v>
      </c>
      <c r="I27" s="28">
        <v>422854.36700000003</v>
      </c>
      <c r="J27" s="28">
        <v>1051.106</v>
      </c>
      <c r="K27" s="28">
        <v>2229.951</v>
      </c>
      <c r="L27" s="28">
        <v>317.03800043654007</v>
      </c>
      <c r="M27" s="28">
        <v>63490.412169999981</v>
      </c>
      <c r="N27" s="28">
        <v>453.65800000000002</v>
      </c>
      <c r="O27" s="28">
        <v>628150.21788000024</v>
      </c>
      <c r="P27" s="28"/>
      <c r="Q27" s="28">
        <f t="shared" si="0"/>
        <v>1364917.2769857873</v>
      </c>
    </row>
    <row r="28" spans="1:17" ht="17.25" customHeight="1" x14ac:dyDescent="0.2">
      <c r="A28" s="37" t="str">
        <f t="shared" si="6"/>
        <v>Engineering</v>
      </c>
      <c r="B28" s="28">
        <v>0</v>
      </c>
      <c r="C28" s="28">
        <v>0</v>
      </c>
      <c r="D28" s="28">
        <v>60.341000000000001</v>
      </c>
      <c r="E28" s="28">
        <v>249.71627000000001</v>
      </c>
      <c r="F28" s="28">
        <v>1714.4259999999999</v>
      </c>
      <c r="G28" s="28">
        <v>242.94207</v>
      </c>
      <c r="H28" s="28">
        <v>9025.5849999999991</v>
      </c>
      <c r="I28" s="28">
        <v>20583.191139999999</v>
      </c>
      <c r="J28" s="28">
        <v>3362.817</v>
      </c>
      <c r="K28" s="28">
        <v>52.875</v>
      </c>
      <c r="L28" s="28">
        <v>127.33864618322001</v>
      </c>
      <c r="M28" s="28">
        <v>2484.7545599999999</v>
      </c>
      <c r="N28" s="28">
        <v>200.50700000000001</v>
      </c>
      <c r="O28" s="28">
        <v>18894.521269999979</v>
      </c>
      <c r="P28" s="28"/>
      <c r="Q28" s="28">
        <f t="shared" si="0"/>
        <v>56999.014956183193</v>
      </c>
    </row>
    <row r="29" spans="1:17" ht="17.25" customHeight="1" x14ac:dyDescent="0.2">
      <c r="A29" s="37" t="str">
        <f t="shared" si="6"/>
        <v>Liability</v>
      </c>
      <c r="B29" s="28">
        <v>-0.27200000000000002</v>
      </c>
      <c r="C29" s="28">
        <v>0</v>
      </c>
      <c r="D29" s="28">
        <v>1278.941</v>
      </c>
      <c r="E29" s="28">
        <v>364.78674999999998</v>
      </c>
      <c r="F29" s="28">
        <v>4411.7780000000002</v>
      </c>
      <c r="G29" s="28">
        <v>801.10635316423998</v>
      </c>
      <c r="H29" s="28">
        <v>22178.340980000001</v>
      </c>
      <c r="I29" s="28">
        <v>60386.744219999986</v>
      </c>
      <c r="J29" s="28">
        <v>1678.8779999999999</v>
      </c>
      <c r="K29" s="28">
        <v>1578.1769999999999</v>
      </c>
      <c r="L29" s="28">
        <v>784.13813992155997</v>
      </c>
      <c r="M29" s="28">
        <v>17621.534940000001</v>
      </c>
      <c r="N29" s="28">
        <v>1572.86</v>
      </c>
      <c r="O29" s="28">
        <v>62270.955629999997</v>
      </c>
      <c r="P29" s="28"/>
      <c r="Q29" s="28">
        <f t="shared" si="0"/>
        <v>174927.96901308576</v>
      </c>
    </row>
    <row r="30" spans="1:17" ht="17.25" customHeight="1" x14ac:dyDescent="0.2">
      <c r="A30" s="37" t="str">
        <f t="shared" si="6"/>
        <v>Property</v>
      </c>
      <c r="B30" s="28">
        <v>4.0010000000000003</v>
      </c>
      <c r="C30" s="28">
        <v>0</v>
      </c>
      <c r="D30" s="28">
        <v>155.96100000000001</v>
      </c>
      <c r="E30" s="28">
        <v>102.74294</v>
      </c>
      <c r="F30" s="28">
        <v>4621.1279999999997</v>
      </c>
      <c r="G30" s="28">
        <v>728.47465999999997</v>
      </c>
      <c r="H30" s="28">
        <v>66360.439370000022</v>
      </c>
      <c r="I30" s="28">
        <v>111355.20062</v>
      </c>
      <c r="J30" s="28">
        <v>28262.086019999999</v>
      </c>
      <c r="K30" s="28">
        <v>3479.01</v>
      </c>
      <c r="L30" s="28">
        <v>790.07111141264011</v>
      </c>
      <c r="M30" s="28">
        <v>13845.54675999999</v>
      </c>
      <c r="N30" s="28">
        <v>1419.9639999999999</v>
      </c>
      <c r="O30" s="28">
        <v>131791.07687000002</v>
      </c>
      <c r="P30" s="28"/>
      <c r="Q30" s="28">
        <f t="shared" si="0"/>
        <v>362915.70235141268</v>
      </c>
    </row>
    <row r="31" spans="1:17" ht="17.25" customHeight="1" x14ac:dyDescent="0.2">
      <c r="A31" s="37" t="str">
        <f t="shared" si="6"/>
        <v>Transportation</v>
      </c>
      <c r="B31" s="28">
        <v>0</v>
      </c>
      <c r="C31" s="28">
        <v>0</v>
      </c>
      <c r="D31" s="28">
        <v>52.881</v>
      </c>
      <c r="E31" s="28">
        <v>111.17238999999998</v>
      </c>
      <c r="F31" s="28">
        <v>568.02200000000005</v>
      </c>
      <c r="G31" s="28">
        <v>362.90004999999996</v>
      </c>
      <c r="H31" s="28">
        <v>89506.028139999995</v>
      </c>
      <c r="I31" s="28">
        <v>29586.205160000005</v>
      </c>
      <c r="J31" s="28">
        <v>1098.152775</v>
      </c>
      <c r="K31" s="28">
        <v>194.423</v>
      </c>
      <c r="L31" s="28">
        <v>40.222915191780004</v>
      </c>
      <c r="M31" s="28">
        <v>1415.7335699999899</v>
      </c>
      <c r="N31" s="28">
        <v>84.772000000000006</v>
      </c>
      <c r="O31" s="28">
        <v>66343.5069984</v>
      </c>
      <c r="P31" s="28"/>
      <c r="Q31" s="28">
        <f t="shared" si="0"/>
        <v>189364.01999859177</v>
      </c>
    </row>
    <row r="32" spans="1:17" ht="17.25" customHeight="1" x14ac:dyDescent="0.2">
      <c r="A32" s="37" t="str">
        <f t="shared" si="6"/>
        <v>Guarantee</v>
      </c>
      <c r="B32" s="28">
        <v>0</v>
      </c>
      <c r="C32" s="28">
        <v>14929.726369999998</v>
      </c>
      <c r="D32" s="28">
        <v>761.5</v>
      </c>
      <c r="E32" s="28">
        <v>120.13821087832</v>
      </c>
      <c r="F32" s="28">
        <v>92.349000000000004</v>
      </c>
      <c r="G32" s="28">
        <v>43.914370000000005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174.51338999999999</v>
      </c>
      <c r="N32" s="28">
        <v>0</v>
      </c>
      <c r="O32" s="28">
        <v>0</v>
      </c>
      <c r="P32" s="28"/>
      <c r="Q32" s="28">
        <f t="shared" si="0"/>
        <v>16122.141340878319</v>
      </c>
    </row>
    <row r="33" spans="1:17" ht="17.25" customHeight="1" x14ac:dyDescent="0.2">
      <c r="A33" s="38" t="str">
        <f t="shared" si="6"/>
        <v>Miscellaneous</v>
      </c>
      <c r="B33" s="29">
        <v>8.1159999999999997</v>
      </c>
      <c r="C33" s="29">
        <v>0</v>
      </c>
      <c r="D33" s="29">
        <v>318.28500000000003</v>
      </c>
      <c r="E33" s="29">
        <v>-44.24447</v>
      </c>
      <c r="F33" s="29">
        <v>1924.9069999999999</v>
      </c>
      <c r="G33" s="29">
        <v>118.84223999999999</v>
      </c>
      <c r="H33" s="29">
        <v>1863.27315</v>
      </c>
      <c r="I33" s="29">
        <v>152132.58093999999</v>
      </c>
      <c r="J33" s="29">
        <v>5217.8546399999996</v>
      </c>
      <c r="K33" s="29">
        <v>1928.165</v>
      </c>
      <c r="L33" s="29">
        <v>43.349077534580005</v>
      </c>
      <c r="M33" s="29">
        <v>5123.8098</v>
      </c>
      <c r="N33" s="29">
        <v>91.850999999999999</v>
      </c>
      <c r="O33" s="29">
        <v>13973.357690000032</v>
      </c>
      <c r="P33" s="29"/>
      <c r="Q33" s="28">
        <f t="shared" si="0"/>
        <v>182700.14706753459</v>
      </c>
    </row>
    <row r="34" spans="1:17" ht="20.25" customHeight="1" x14ac:dyDescent="0.2">
      <c r="A34" s="39" t="str">
        <f t="shared" si="6"/>
        <v>TOTAL</v>
      </c>
      <c r="B34" s="30">
        <f t="shared" ref="B34" si="7">SUM(B26:B33)</f>
        <v>122098.79000000001</v>
      </c>
      <c r="C34" s="30">
        <f>SUM(C26:C33)</f>
        <v>14929.726369999998</v>
      </c>
      <c r="D34" s="30">
        <f t="shared" ref="D34:P34" si="8">SUM(D26:D33)</f>
        <v>174884.20999999996</v>
      </c>
      <c r="E34" s="30">
        <f t="shared" si="8"/>
        <v>50384.550276228852</v>
      </c>
      <c r="F34" s="30">
        <f t="shared" si="8"/>
        <v>243227.98858</v>
      </c>
      <c r="G34" s="30">
        <f t="shared" si="8"/>
        <v>213466.91022852444</v>
      </c>
      <c r="H34" s="30">
        <f t="shared" si="8"/>
        <v>522975.36421999999</v>
      </c>
      <c r="I34" s="30">
        <f t="shared" si="8"/>
        <v>1531246.2925878</v>
      </c>
      <c r="J34" s="30">
        <f t="shared" si="8"/>
        <v>283969.14743499999</v>
      </c>
      <c r="K34" s="30">
        <f t="shared" si="8"/>
        <v>320999.27400000003</v>
      </c>
      <c r="L34" s="30">
        <f t="shared" si="8"/>
        <v>26694.252210205173</v>
      </c>
      <c r="M34" s="30">
        <f t="shared" si="8"/>
        <v>372611.62268999987</v>
      </c>
      <c r="N34" s="30">
        <f t="shared" si="8"/>
        <v>83845.594999999972</v>
      </c>
      <c r="O34" s="30">
        <f t="shared" si="8"/>
        <v>1345350.5214984</v>
      </c>
      <c r="P34" s="30">
        <f t="shared" si="8"/>
        <v>0</v>
      </c>
      <c r="Q34" s="30">
        <f>SUM(B34:P34)</f>
        <v>5306684.2450961582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9">A26</f>
        <v xml:space="preserve">Motor </v>
      </c>
      <c r="B36" s="28">
        <v>-1659.316</v>
      </c>
      <c r="C36" s="28">
        <v>0</v>
      </c>
      <c r="D36" s="28">
        <v>164208.296</v>
      </c>
      <c r="E36" s="28">
        <v>40400.105489999987</v>
      </c>
      <c r="F36" s="28">
        <v>139503.69</v>
      </c>
      <c r="G36" s="28">
        <v>203273.52042444493</v>
      </c>
      <c r="H36" s="28">
        <v>263835.19250206964</v>
      </c>
      <c r="I36" s="28">
        <v>753330.79628780007</v>
      </c>
      <c r="J36" s="28">
        <v>242208.5759</v>
      </c>
      <c r="K36" s="28">
        <v>302747.86</v>
      </c>
      <c r="L36" s="28">
        <v>10876.030319524851</v>
      </c>
      <c r="M36" s="28">
        <v>261050.7145</v>
      </c>
      <c r="N36" s="28">
        <v>85571.202000000005</v>
      </c>
      <c r="O36" s="28">
        <v>390262.27516000014</v>
      </c>
      <c r="P36" s="28"/>
      <c r="Q36" s="28">
        <f>SUM(B36:P36)</f>
        <v>2855608.9425838394</v>
      </c>
    </row>
    <row r="37" spans="1:17" ht="17.25" customHeight="1" x14ac:dyDescent="0.2">
      <c r="A37" s="37" t="str">
        <f t="shared" si="9"/>
        <v>Accident and Health</v>
      </c>
      <c r="B37" s="28">
        <v>133872.53400000001</v>
      </c>
      <c r="C37" s="28">
        <v>0</v>
      </c>
      <c r="D37" s="28">
        <v>375.13400000000001</v>
      </c>
      <c r="E37" s="28">
        <v>-217.87430464943995</v>
      </c>
      <c r="F37" s="28">
        <v>36894.94558</v>
      </c>
      <c r="G37" s="28">
        <v>127.07590559999998</v>
      </c>
      <c r="H37" s="28">
        <v>70986.894943234714</v>
      </c>
      <c r="I37" s="28">
        <v>395375.24300000002</v>
      </c>
      <c r="J37" s="28">
        <v>1446.9590000000001</v>
      </c>
      <c r="K37" s="28">
        <v>2709.39</v>
      </c>
      <c r="L37" s="28">
        <v>201.10500043654</v>
      </c>
      <c r="M37" s="28">
        <v>61569.320169999977</v>
      </c>
      <c r="N37" s="28">
        <v>484.92399999999998</v>
      </c>
      <c r="O37" s="28">
        <v>588884.13288000028</v>
      </c>
      <c r="P37" s="28"/>
      <c r="Q37" s="28">
        <f t="shared" si="0"/>
        <v>1292709.784174622</v>
      </c>
    </row>
    <row r="38" spans="1:17" ht="17.25" customHeight="1" x14ac:dyDescent="0.2">
      <c r="A38" s="37" t="str">
        <f t="shared" si="9"/>
        <v>Engineering</v>
      </c>
      <c r="B38" s="28">
        <v>0</v>
      </c>
      <c r="C38" s="28">
        <v>0</v>
      </c>
      <c r="D38" s="28">
        <v>107.402</v>
      </c>
      <c r="E38" s="28">
        <v>-162.40773000000002</v>
      </c>
      <c r="F38" s="28">
        <v>1871.61</v>
      </c>
      <c r="G38" s="28">
        <v>181.8996076</v>
      </c>
      <c r="H38" s="28">
        <v>4538.38147916667</v>
      </c>
      <c r="I38" s="28">
        <v>19955.152679999999</v>
      </c>
      <c r="J38" s="28">
        <v>3142.4908949999999</v>
      </c>
      <c r="K38" s="28">
        <v>49.582999999999998</v>
      </c>
      <c r="L38" s="28">
        <v>27.817646183219999</v>
      </c>
      <c r="M38" s="28">
        <v>2442.0735600000003</v>
      </c>
      <c r="N38" s="28">
        <v>205.917</v>
      </c>
      <c r="O38" s="28">
        <v>16831.160269999982</v>
      </c>
      <c r="P38" s="28"/>
      <c r="Q38" s="28">
        <f t="shared" si="0"/>
        <v>49191.08040794987</v>
      </c>
    </row>
    <row r="39" spans="1:17" ht="17.25" customHeight="1" x14ac:dyDescent="0.2">
      <c r="A39" s="37" t="str">
        <f t="shared" si="9"/>
        <v>Liability</v>
      </c>
      <c r="B39" s="28">
        <v>-6.7000000000000004E-2</v>
      </c>
      <c r="C39" s="28">
        <v>0</v>
      </c>
      <c r="D39" s="28">
        <v>1250.453</v>
      </c>
      <c r="E39" s="28">
        <v>18.01275</v>
      </c>
      <c r="F39" s="28">
        <v>4485.0619999999999</v>
      </c>
      <c r="G39" s="28">
        <v>763.23312015167994</v>
      </c>
      <c r="H39" s="28">
        <v>20654.183507083333</v>
      </c>
      <c r="I39" s="28">
        <v>56655.964039999984</v>
      </c>
      <c r="J39" s="28">
        <v>1938.9553199999998</v>
      </c>
      <c r="K39" s="28">
        <v>1433.529</v>
      </c>
      <c r="L39" s="28">
        <v>246.75513992156002</v>
      </c>
      <c r="M39" s="28">
        <v>16563.91994</v>
      </c>
      <c r="N39" s="28">
        <v>1620.7360000000001</v>
      </c>
      <c r="O39" s="28">
        <v>57480.002629999995</v>
      </c>
      <c r="P39" s="28"/>
      <c r="Q39" s="28">
        <f t="shared" si="0"/>
        <v>163110.73944715655</v>
      </c>
    </row>
    <row r="40" spans="1:17" ht="17.25" customHeight="1" x14ac:dyDescent="0.2">
      <c r="A40" s="37" t="str">
        <f t="shared" si="9"/>
        <v>Property</v>
      </c>
      <c r="B40" s="28">
        <v>0.17899999999999999</v>
      </c>
      <c r="C40" s="28">
        <v>0</v>
      </c>
      <c r="D40" s="28">
        <v>109.76600000000001</v>
      </c>
      <c r="E40" s="28">
        <v>-946.67705999999998</v>
      </c>
      <c r="F40" s="28">
        <v>5268.9279999999999</v>
      </c>
      <c r="G40" s="28">
        <v>717.42836879999993</v>
      </c>
      <c r="H40" s="28">
        <v>53483.144971929971</v>
      </c>
      <c r="I40" s="28">
        <v>111870.91888</v>
      </c>
      <c r="J40" s="28">
        <v>15198.232844999999</v>
      </c>
      <c r="K40" s="28">
        <v>3355.366</v>
      </c>
      <c r="L40" s="28">
        <v>321.51011141264001</v>
      </c>
      <c r="M40" s="28">
        <v>14110.292759999991</v>
      </c>
      <c r="N40" s="28">
        <v>1404.65</v>
      </c>
      <c r="O40" s="28">
        <v>128685.57587</v>
      </c>
      <c r="P40" s="28"/>
      <c r="Q40" s="28">
        <f t="shared" si="0"/>
        <v>333579.31574714259</v>
      </c>
    </row>
    <row r="41" spans="1:17" ht="17.25" customHeight="1" x14ac:dyDescent="0.2">
      <c r="A41" s="37" t="str">
        <f t="shared" si="9"/>
        <v>Transportation</v>
      </c>
      <c r="B41" s="28">
        <v>0</v>
      </c>
      <c r="C41" s="28">
        <v>0</v>
      </c>
      <c r="D41" s="28">
        <v>48.360999999999997</v>
      </c>
      <c r="E41" s="28">
        <v>-27.574609999999996</v>
      </c>
      <c r="F41" s="28">
        <v>1006.769</v>
      </c>
      <c r="G41" s="28">
        <v>383.74641000000003</v>
      </c>
      <c r="H41" s="28">
        <v>66447.794993225078</v>
      </c>
      <c r="I41" s="28">
        <v>31344.363020000001</v>
      </c>
      <c r="J41" s="28">
        <v>1668.091285</v>
      </c>
      <c r="K41" s="28">
        <v>175.21199999999999</v>
      </c>
      <c r="L41" s="28">
        <v>14.99191519178</v>
      </c>
      <c r="M41" s="28">
        <v>1470.8595699999898</v>
      </c>
      <c r="N41" s="28">
        <v>95.718999999999994</v>
      </c>
      <c r="O41" s="28">
        <v>63396.354998399998</v>
      </c>
      <c r="P41" s="28"/>
      <c r="Q41" s="28">
        <f t="shared" si="0"/>
        <v>166024.68858181685</v>
      </c>
    </row>
    <row r="42" spans="1:17" ht="17.25" customHeight="1" x14ac:dyDescent="0.2">
      <c r="A42" s="37" t="str">
        <f t="shared" si="9"/>
        <v>Guarantee</v>
      </c>
      <c r="B42" s="28">
        <v>0</v>
      </c>
      <c r="C42" s="28">
        <v>15851.931760000009</v>
      </c>
      <c r="D42" s="28">
        <v>487.86599999999999</v>
      </c>
      <c r="E42" s="28">
        <v>-97.847789121679995</v>
      </c>
      <c r="F42" s="28">
        <v>63.457000000000001</v>
      </c>
      <c r="G42" s="28">
        <v>19.547209600000002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264.63039000000003</v>
      </c>
      <c r="N42" s="28">
        <v>0</v>
      </c>
      <c r="O42" s="28">
        <v>0</v>
      </c>
      <c r="P42" s="28"/>
      <c r="Q42" s="28">
        <f t="shared" si="0"/>
        <v>16589.584570478328</v>
      </c>
    </row>
    <row r="43" spans="1:17" ht="17.25" customHeight="1" x14ac:dyDescent="0.2">
      <c r="A43" s="38" t="str">
        <f t="shared" si="9"/>
        <v>Miscellaneous</v>
      </c>
      <c r="B43" s="29">
        <v>0.93500000000000005</v>
      </c>
      <c r="C43" s="29">
        <v>0</v>
      </c>
      <c r="D43" s="29">
        <v>99.682000000000002</v>
      </c>
      <c r="E43" s="29">
        <v>-103.67046999999999</v>
      </c>
      <c r="F43" s="29">
        <v>2757.8389999999999</v>
      </c>
      <c r="G43" s="29">
        <v>117.46872320000001</v>
      </c>
      <c r="H43" s="29">
        <v>1863.4768241666698</v>
      </c>
      <c r="I43" s="29">
        <v>150553.05093999999</v>
      </c>
      <c r="J43" s="29">
        <v>452.42462499999999</v>
      </c>
      <c r="K43" s="29">
        <v>1888.9359999999999</v>
      </c>
      <c r="L43" s="29">
        <v>12.418077534580002</v>
      </c>
      <c r="M43" s="29">
        <v>5389.3058000000001</v>
      </c>
      <c r="N43" s="29">
        <v>102.33799999999999</v>
      </c>
      <c r="O43" s="29">
        <v>10928.096690000029</v>
      </c>
      <c r="P43" s="29"/>
      <c r="Q43" s="28">
        <f t="shared" si="0"/>
        <v>174062.30120990128</v>
      </c>
    </row>
    <row r="44" spans="1:17" ht="20.25" customHeight="1" x14ac:dyDescent="0.2">
      <c r="A44" s="39" t="str">
        <f t="shared" si="9"/>
        <v>TOTAL</v>
      </c>
      <c r="B44" s="30">
        <f t="shared" ref="B44:E44" si="10">SUM(B36:B43)</f>
        <v>132214.26500000001</v>
      </c>
      <c r="C44" s="30">
        <f>SUM(C36:C43)</f>
        <v>15851.931760000009</v>
      </c>
      <c r="D44" s="30">
        <f t="shared" si="10"/>
        <v>166686.96000000002</v>
      </c>
      <c r="E44" s="30">
        <f t="shared" si="10"/>
        <v>38862.066276228863</v>
      </c>
      <c r="F44" s="30">
        <f>SUM(F36:F43)</f>
        <v>191852.30057999998</v>
      </c>
      <c r="G44" s="30">
        <f t="shared" ref="G44:P44" si="11">SUM(G36:G43)</f>
        <v>205583.9197693966</v>
      </c>
      <c r="H44" s="30">
        <f t="shared" si="11"/>
        <v>481809.06922087609</v>
      </c>
      <c r="I44" s="30">
        <f t="shared" si="11"/>
        <v>1519085.4888478001</v>
      </c>
      <c r="J44" s="30">
        <f t="shared" si="11"/>
        <v>266055.72986999998</v>
      </c>
      <c r="K44" s="30">
        <f t="shared" si="11"/>
        <v>312359.87599999993</v>
      </c>
      <c r="L44" s="30">
        <f t="shared" si="11"/>
        <v>11700.628210205172</v>
      </c>
      <c r="M44" s="30">
        <f t="shared" si="11"/>
        <v>362861.11668999988</v>
      </c>
      <c r="N44" s="30">
        <f t="shared" si="11"/>
        <v>89485.486000000004</v>
      </c>
      <c r="O44" s="30">
        <f t="shared" si="11"/>
        <v>1256467.5984984003</v>
      </c>
      <c r="P44" s="30">
        <f t="shared" si="11"/>
        <v>0</v>
      </c>
      <c r="Q44" s="30">
        <f t="shared" si="0"/>
        <v>5050876.4367229063</v>
      </c>
    </row>
    <row r="46" spans="1:17" x14ac:dyDescent="0.2">
      <c r="A46" s="33" t="s">
        <v>79</v>
      </c>
    </row>
    <row r="47" spans="1:17" x14ac:dyDescent="0.2">
      <c r="A47" s="23" t="s">
        <v>82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="90" zoomScaleNormal="9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85546875" style="32" bestFit="1" customWidth="1"/>
    <col min="2" max="2" width="10.7109375" style="32" customWidth="1"/>
    <col min="3" max="3" width="11.140625" style="32" bestFit="1" customWidth="1"/>
    <col min="4" max="4" width="11.42578125" style="32" customWidth="1"/>
    <col min="5" max="5" width="11.28515625" style="32" customWidth="1"/>
    <col min="6" max="6" width="8.140625" style="32" bestFit="1" customWidth="1"/>
    <col min="7" max="7" width="7.7109375" style="32" bestFit="1" customWidth="1"/>
    <col min="8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</cols>
  <sheetData>
    <row r="1" spans="1:17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41" customFormat="1" ht="20.100000000000001" customHeight="1" x14ac:dyDescent="0.25">
      <c r="A2" s="245" t="s">
        <v>77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7" s="1" customFormat="1" ht="20.25" customHeight="1" x14ac:dyDescent="0.2">
      <c r="A3" s="246" t="s">
        <v>31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ht="39" customHeight="1" x14ac:dyDescent="0.2">
      <c r="A4" s="25"/>
      <c r="B4" s="25" t="s">
        <v>70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73</v>
      </c>
      <c r="M4" s="25" t="s">
        <v>12</v>
      </c>
      <c r="N4" s="25" t="s">
        <v>13</v>
      </c>
      <c r="O4" s="25" t="s">
        <v>14</v>
      </c>
      <c r="P4" s="25" t="s">
        <v>74</v>
      </c>
      <c r="Q4" s="26" t="s">
        <v>15</v>
      </c>
    </row>
    <row r="5" spans="1:17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7.25" customHeight="1" x14ac:dyDescent="0.2">
      <c r="A6" s="37" t="s">
        <v>58</v>
      </c>
      <c r="B6" s="28"/>
      <c r="C6" s="28"/>
      <c r="D6" s="28">
        <v>163304</v>
      </c>
      <c r="E6" s="28">
        <v>42599</v>
      </c>
      <c r="F6" s="28">
        <v>161555</v>
      </c>
      <c r="G6" s="28">
        <v>207050</v>
      </c>
      <c r="H6" s="28">
        <v>292645.745</v>
      </c>
      <c r="I6" s="28">
        <v>773046</v>
      </c>
      <c r="J6" s="28">
        <v>234099.05900000001</v>
      </c>
      <c r="K6" s="28">
        <v>300733</v>
      </c>
      <c r="L6" s="28">
        <v>3262</v>
      </c>
      <c r="M6" s="28">
        <v>264431.52899999998</v>
      </c>
      <c r="N6" s="28">
        <v>96829</v>
      </c>
      <c r="O6" s="28">
        <v>376943</v>
      </c>
      <c r="P6" s="28">
        <v>0</v>
      </c>
      <c r="Q6" s="28">
        <f>SUM(B6:P6)</f>
        <v>2916497.3330000001</v>
      </c>
    </row>
    <row r="7" spans="1:17" ht="17.25" customHeight="1" x14ac:dyDescent="0.2">
      <c r="A7" s="37" t="s">
        <v>59</v>
      </c>
      <c r="B7" s="28"/>
      <c r="C7" s="28"/>
      <c r="D7" s="28">
        <v>616</v>
      </c>
      <c r="E7" s="28">
        <v>360</v>
      </c>
      <c r="F7" s="28">
        <v>124423</v>
      </c>
      <c r="G7" s="28">
        <v>549</v>
      </c>
      <c r="H7" s="28">
        <v>255904.56899999999</v>
      </c>
      <c r="I7" s="28">
        <v>388797</v>
      </c>
      <c r="J7" s="28">
        <v>791.70600000000002</v>
      </c>
      <c r="K7" s="28">
        <v>2198</v>
      </c>
      <c r="L7" s="28">
        <v>77</v>
      </c>
      <c r="M7" s="28">
        <v>92392.043000000005</v>
      </c>
      <c r="N7" s="28">
        <v>1404</v>
      </c>
      <c r="O7" s="28">
        <v>969874</v>
      </c>
      <c r="P7" s="28">
        <v>0</v>
      </c>
      <c r="Q7" s="28">
        <f t="shared" ref="Q7:Q44" si="0">SUM(B7:P7)</f>
        <v>1837386.318</v>
      </c>
    </row>
    <row r="8" spans="1:17" ht="17.25" customHeight="1" x14ac:dyDescent="0.2">
      <c r="A8" s="37" t="s">
        <v>60</v>
      </c>
      <c r="B8" s="28"/>
      <c r="C8" s="28"/>
      <c r="D8" s="28">
        <v>282</v>
      </c>
      <c r="E8" s="28">
        <v>495</v>
      </c>
      <c r="F8" s="28">
        <v>8497</v>
      </c>
      <c r="G8" s="28">
        <v>2158</v>
      </c>
      <c r="H8" s="28">
        <v>64400.805</v>
      </c>
      <c r="I8" s="28">
        <v>54885</v>
      </c>
      <c r="J8" s="28">
        <v>2980.5410000000002</v>
      </c>
      <c r="K8" s="28">
        <v>2411</v>
      </c>
      <c r="L8" s="28">
        <v>38</v>
      </c>
      <c r="M8" s="28">
        <v>25348.232</v>
      </c>
      <c r="N8" s="28">
        <v>1209</v>
      </c>
      <c r="O8" s="28">
        <v>98127</v>
      </c>
      <c r="P8" s="28">
        <v>7375.0540000000001</v>
      </c>
      <c r="Q8" s="28">
        <f t="shared" si="0"/>
        <v>268206.63199999998</v>
      </c>
    </row>
    <row r="9" spans="1:17" ht="17.25" customHeight="1" x14ac:dyDescent="0.2">
      <c r="A9" s="37" t="s">
        <v>61</v>
      </c>
      <c r="B9" s="28"/>
      <c r="C9" s="28"/>
      <c r="D9" s="28">
        <v>3659</v>
      </c>
      <c r="E9" s="28">
        <v>335</v>
      </c>
      <c r="F9" s="28">
        <v>19041</v>
      </c>
      <c r="G9" s="28">
        <v>825</v>
      </c>
      <c r="H9" s="28">
        <v>65181.896000000001</v>
      </c>
      <c r="I9" s="28">
        <v>209054</v>
      </c>
      <c r="J9" s="28">
        <v>2435.8609999999999</v>
      </c>
      <c r="K9" s="28">
        <v>1173</v>
      </c>
      <c r="L9" s="28">
        <v>37</v>
      </c>
      <c r="M9" s="28">
        <v>103879.81600000001</v>
      </c>
      <c r="N9" s="28">
        <v>2501</v>
      </c>
      <c r="O9" s="28">
        <v>62950</v>
      </c>
      <c r="P9" s="28">
        <v>11212.938</v>
      </c>
      <c r="Q9" s="28">
        <f t="shared" si="0"/>
        <v>482285.511</v>
      </c>
    </row>
    <row r="10" spans="1:17" ht="17.25" customHeight="1" x14ac:dyDescent="0.2">
      <c r="A10" s="37" t="s">
        <v>62</v>
      </c>
      <c r="B10" s="28"/>
      <c r="C10" s="28"/>
      <c r="D10" s="28">
        <v>2207</v>
      </c>
      <c r="E10" s="28">
        <v>814</v>
      </c>
      <c r="F10" s="28">
        <v>27319</v>
      </c>
      <c r="G10" s="28">
        <v>5813</v>
      </c>
      <c r="H10" s="28">
        <v>264678.06099999999</v>
      </c>
      <c r="I10" s="28">
        <v>220546</v>
      </c>
      <c r="J10" s="28">
        <v>51208.887000000002</v>
      </c>
      <c r="K10" s="28">
        <v>9064</v>
      </c>
      <c r="L10" s="28">
        <v>447</v>
      </c>
      <c r="M10" s="28">
        <v>155753.83300000001</v>
      </c>
      <c r="N10" s="28">
        <v>11043</v>
      </c>
      <c r="O10" s="28">
        <v>439573</v>
      </c>
      <c r="P10" s="28">
        <v>61580.894</v>
      </c>
      <c r="Q10" s="28">
        <f t="shared" si="0"/>
        <v>1250047.675</v>
      </c>
    </row>
    <row r="11" spans="1:17" ht="17.25" customHeight="1" x14ac:dyDescent="0.2">
      <c r="A11" s="37" t="s">
        <v>63</v>
      </c>
      <c r="B11" s="28"/>
      <c r="C11" s="28"/>
      <c r="D11" s="28">
        <v>297</v>
      </c>
      <c r="E11" s="28">
        <v>302</v>
      </c>
      <c r="F11" s="28">
        <v>6067</v>
      </c>
      <c r="G11" s="28">
        <v>2087</v>
      </c>
      <c r="H11" s="28">
        <v>155277.43599999999</v>
      </c>
      <c r="I11" s="28">
        <v>37187</v>
      </c>
      <c r="J11" s="28">
        <v>930.23900000000003</v>
      </c>
      <c r="K11" s="28">
        <v>1564</v>
      </c>
      <c r="L11" s="28">
        <v>0</v>
      </c>
      <c r="M11" s="28">
        <v>91684.275999999998</v>
      </c>
      <c r="N11" s="28">
        <v>968</v>
      </c>
      <c r="O11" s="28">
        <v>101411</v>
      </c>
      <c r="P11" s="28">
        <v>2446.5990000000002</v>
      </c>
      <c r="Q11" s="28">
        <f t="shared" si="0"/>
        <v>400221.55</v>
      </c>
    </row>
    <row r="12" spans="1:17" ht="17.25" customHeight="1" x14ac:dyDescent="0.2">
      <c r="A12" s="37" t="s">
        <v>64</v>
      </c>
      <c r="B12" s="28"/>
      <c r="C12" s="28">
        <v>78469</v>
      </c>
      <c r="D12" s="28">
        <v>1053</v>
      </c>
      <c r="E12" s="28">
        <v>32</v>
      </c>
      <c r="F12" s="28">
        <v>1633</v>
      </c>
      <c r="G12" s="28">
        <v>704</v>
      </c>
      <c r="H12" s="28">
        <v>0</v>
      </c>
      <c r="I12" s="28"/>
      <c r="J12" s="28">
        <v>0</v>
      </c>
      <c r="K12" s="28">
        <v>0</v>
      </c>
      <c r="L12" s="28">
        <v>0</v>
      </c>
      <c r="M12" s="28">
        <v>1248.92</v>
      </c>
      <c r="N12" s="28">
        <v>0</v>
      </c>
      <c r="O12" s="28"/>
      <c r="P12" s="28">
        <v>0</v>
      </c>
      <c r="Q12" s="28">
        <f t="shared" si="0"/>
        <v>83139.92</v>
      </c>
    </row>
    <row r="13" spans="1:17" ht="17.25" customHeight="1" x14ac:dyDescent="0.2">
      <c r="A13" s="38" t="s">
        <v>65</v>
      </c>
      <c r="B13" s="29"/>
      <c r="C13" s="29"/>
      <c r="D13" s="29">
        <v>574</v>
      </c>
      <c r="E13" s="29">
        <v>721</v>
      </c>
      <c r="F13" s="29">
        <v>9024</v>
      </c>
      <c r="G13" s="29">
        <v>2151</v>
      </c>
      <c r="H13" s="29">
        <v>19082.72</v>
      </c>
      <c r="I13" s="29">
        <v>105421</v>
      </c>
      <c r="J13" s="29">
        <v>20563.974999999999</v>
      </c>
      <c r="K13" s="29">
        <v>2143</v>
      </c>
      <c r="L13" s="29">
        <v>6</v>
      </c>
      <c r="M13" s="29">
        <v>11648.831</v>
      </c>
      <c r="N13" s="29">
        <v>399</v>
      </c>
      <c r="O13" s="29">
        <v>155867</v>
      </c>
      <c r="P13" s="29">
        <v>0</v>
      </c>
      <c r="Q13" s="28">
        <f t="shared" si="0"/>
        <v>327601.52600000001</v>
      </c>
    </row>
    <row r="14" spans="1:17" ht="20.25" customHeight="1" x14ac:dyDescent="0.2">
      <c r="A14" s="39" t="s">
        <v>15</v>
      </c>
      <c r="B14" s="30">
        <f t="shared" ref="B14:D14" si="1">SUM(B6:B13)</f>
        <v>0</v>
      </c>
      <c r="C14" s="30">
        <f t="shared" si="1"/>
        <v>78469</v>
      </c>
      <c r="D14" s="30">
        <f t="shared" si="1"/>
        <v>171992</v>
      </c>
      <c r="E14" s="30">
        <f>SUM(E6:E13)</f>
        <v>45658</v>
      </c>
      <c r="F14" s="30">
        <f t="shared" ref="F14:P14" si="2">SUM(F6:F13)</f>
        <v>357559</v>
      </c>
      <c r="G14" s="30">
        <f t="shared" si="2"/>
        <v>221337</v>
      </c>
      <c r="H14" s="30">
        <f t="shared" si="2"/>
        <v>1117171.2320000001</v>
      </c>
      <c r="I14" s="30">
        <f t="shared" si="2"/>
        <v>1788936</v>
      </c>
      <c r="J14" s="30">
        <f t="shared" si="2"/>
        <v>313010.26799999998</v>
      </c>
      <c r="K14" s="30">
        <f t="shared" si="2"/>
        <v>319286</v>
      </c>
      <c r="L14" s="30">
        <f t="shared" si="2"/>
        <v>3867</v>
      </c>
      <c r="M14" s="30">
        <f t="shared" si="2"/>
        <v>746387.48</v>
      </c>
      <c r="N14" s="30">
        <f t="shared" si="2"/>
        <v>114353</v>
      </c>
      <c r="O14" s="30">
        <f t="shared" si="2"/>
        <v>2204745</v>
      </c>
      <c r="P14" s="30">
        <f t="shared" si="2"/>
        <v>82615.485000000001</v>
      </c>
      <c r="Q14" s="30">
        <f t="shared" si="0"/>
        <v>7565386.4650000008</v>
      </c>
    </row>
    <row r="15" spans="1:17" ht="17.25" customHeight="1" x14ac:dyDescent="0.2">
      <c r="A15" s="40" t="s">
        <v>66</v>
      </c>
      <c r="B15" s="31"/>
      <c r="Q15" s="28">
        <f t="shared" si="0"/>
        <v>0</v>
      </c>
    </row>
    <row r="16" spans="1:17" ht="17.25" customHeight="1" x14ac:dyDescent="0.2">
      <c r="A16" s="37" t="str">
        <f t="shared" ref="A16:A24" si="3">A6</f>
        <v xml:space="preserve">Motor </v>
      </c>
      <c r="B16" s="28"/>
      <c r="C16" s="28"/>
      <c r="D16" s="28">
        <v>4665</v>
      </c>
      <c r="E16" s="28">
        <v>1958</v>
      </c>
      <c r="F16" s="28">
        <v>81931</v>
      </c>
      <c r="G16" s="28">
        <v>12466</v>
      </c>
      <c r="H16" s="28">
        <v>18978.757000000001</v>
      </c>
      <c r="I16" s="28">
        <v>22728</v>
      </c>
      <c r="J16" s="28">
        <v>5291.5789999999997</v>
      </c>
      <c r="K16" s="28">
        <v>11431</v>
      </c>
      <c r="L16" s="28">
        <v>57</v>
      </c>
      <c r="M16" s="28">
        <v>20719.002</v>
      </c>
      <c r="N16" s="28">
        <v>4757</v>
      </c>
      <c r="O16" s="28">
        <v>14613</v>
      </c>
      <c r="P16" s="28">
        <v>0</v>
      </c>
      <c r="Q16" s="28">
        <f t="shared" si="0"/>
        <v>199595.33799999999</v>
      </c>
    </row>
    <row r="17" spans="1:17" ht="17.25" customHeight="1" x14ac:dyDescent="0.2">
      <c r="A17" s="37" t="str">
        <f t="shared" si="3"/>
        <v>Accident and Health</v>
      </c>
      <c r="B17" s="28"/>
      <c r="C17" s="28"/>
      <c r="D17" s="28">
        <v>34</v>
      </c>
      <c r="E17" s="28">
        <v>91</v>
      </c>
      <c r="F17" s="28">
        <v>25287</v>
      </c>
      <c r="G17" s="28">
        <v>409</v>
      </c>
      <c r="H17" s="28">
        <v>194974.149</v>
      </c>
      <c r="I17" s="28">
        <v>30086</v>
      </c>
      <c r="J17" s="28">
        <v>0</v>
      </c>
      <c r="K17" s="28">
        <v>973</v>
      </c>
      <c r="L17" s="28">
        <v>49</v>
      </c>
      <c r="M17" s="28">
        <v>34725.826000000001</v>
      </c>
      <c r="N17" s="28">
        <v>873</v>
      </c>
      <c r="O17" s="28">
        <v>517765</v>
      </c>
      <c r="P17" s="28">
        <v>0</v>
      </c>
      <c r="Q17" s="28">
        <f t="shared" si="0"/>
        <v>805266.97499999998</v>
      </c>
    </row>
    <row r="18" spans="1:17" ht="17.25" customHeight="1" x14ac:dyDescent="0.2">
      <c r="A18" s="37" t="str">
        <f t="shared" si="3"/>
        <v>Engineering</v>
      </c>
      <c r="B18" s="28"/>
      <c r="C18" s="28"/>
      <c r="D18" s="28">
        <v>223</v>
      </c>
      <c r="E18" s="28">
        <v>395</v>
      </c>
      <c r="F18" s="28">
        <v>6879</v>
      </c>
      <c r="G18" s="28">
        <v>1884</v>
      </c>
      <c r="H18" s="28">
        <v>62678.534</v>
      </c>
      <c r="I18" s="28">
        <v>36617</v>
      </c>
      <c r="J18" s="28">
        <v>68.049000000000007</v>
      </c>
      <c r="K18" s="28">
        <v>2367</v>
      </c>
      <c r="L18" s="28">
        <v>28</v>
      </c>
      <c r="M18" s="28">
        <v>23154.894</v>
      </c>
      <c r="N18" s="28">
        <v>1002</v>
      </c>
      <c r="O18" s="28">
        <v>86611</v>
      </c>
      <c r="P18" s="28">
        <v>7375.0540000000001</v>
      </c>
      <c r="Q18" s="28">
        <f t="shared" si="0"/>
        <v>229282.53100000002</v>
      </c>
    </row>
    <row r="19" spans="1:17" ht="17.25" customHeight="1" x14ac:dyDescent="0.2">
      <c r="A19" s="37" t="str">
        <f t="shared" si="3"/>
        <v>Liability</v>
      </c>
      <c r="B19" s="28"/>
      <c r="C19" s="28"/>
      <c r="D19" s="28">
        <v>2453</v>
      </c>
      <c r="E19" s="28">
        <v>175</v>
      </c>
      <c r="F19" s="28">
        <v>15181</v>
      </c>
      <c r="G19" s="28">
        <v>50</v>
      </c>
      <c r="H19" s="28">
        <v>44039.339</v>
      </c>
      <c r="I19" s="28">
        <v>150088</v>
      </c>
      <c r="J19" s="28">
        <v>30.42</v>
      </c>
      <c r="K19" s="28">
        <v>519</v>
      </c>
      <c r="L19" s="28">
        <v>0</v>
      </c>
      <c r="M19" s="28">
        <v>86958.331999999995</v>
      </c>
      <c r="N19" s="28">
        <v>450</v>
      </c>
      <c r="O19" s="28">
        <v>2667</v>
      </c>
      <c r="P19" s="28">
        <v>11212.938</v>
      </c>
      <c r="Q19" s="28">
        <f t="shared" si="0"/>
        <v>313824.02900000004</v>
      </c>
    </row>
    <row r="20" spans="1:17" ht="17.25" customHeight="1" x14ac:dyDescent="0.2">
      <c r="A20" s="37" t="str">
        <f t="shared" si="3"/>
        <v>Property</v>
      </c>
      <c r="B20" s="28"/>
      <c r="C20" s="28"/>
      <c r="D20" s="28">
        <v>2071</v>
      </c>
      <c r="E20" s="28">
        <v>507</v>
      </c>
      <c r="F20" s="28">
        <v>21443</v>
      </c>
      <c r="G20" s="28">
        <v>4945</v>
      </c>
      <c r="H20" s="28">
        <v>214339.08799999999</v>
      </c>
      <c r="I20" s="28">
        <v>128911</v>
      </c>
      <c r="J20" s="28">
        <v>26969.279999999999</v>
      </c>
      <c r="K20" s="28">
        <v>5894</v>
      </c>
      <c r="L20" s="28">
        <v>359</v>
      </c>
      <c r="M20" s="28">
        <v>142603.04800000001</v>
      </c>
      <c r="N20" s="28">
        <v>9688</v>
      </c>
      <c r="O20" s="28">
        <v>316314</v>
      </c>
      <c r="P20" s="28">
        <v>61580.894</v>
      </c>
      <c r="Q20" s="28">
        <f t="shared" si="0"/>
        <v>935624.30999999994</v>
      </c>
    </row>
    <row r="21" spans="1:17" ht="17.25" customHeight="1" x14ac:dyDescent="0.2">
      <c r="A21" s="37" t="str">
        <f t="shared" si="3"/>
        <v>Transportation</v>
      </c>
      <c r="B21" s="28"/>
      <c r="C21" s="28"/>
      <c r="D21" s="28">
        <v>271</v>
      </c>
      <c r="E21" s="28">
        <v>194</v>
      </c>
      <c r="F21" s="28">
        <v>4684</v>
      </c>
      <c r="G21" s="28">
        <v>1705</v>
      </c>
      <c r="H21" s="28">
        <v>72245.915999999997</v>
      </c>
      <c r="I21" s="28">
        <v>3013</v>
      </c>
      <c r="J21" s="28">
        <v>0</v>
      </c>
      <c r="K21" s="28">
        <v>1432</v>
      </c>
      <c r="L21" s="28">
        <v>0</v>
      </c>
      <c r="M21" s="28">
        <v>90249.062000000005</v>
      </c>
      <c r="N21" s="28">
        <v>788</v>
      </c>
      <c r="O21" s="28">
        <v>37697</v>
      </c>
      <c r="P21" s="28">
        <v>2446.5990000000002</v>
      </c>
      <c r="Q21" s="28">
        <f t="shared" si="0"/>
        <v>214725.57699999999</v>
      </c>
    </row>
    <row r="22" spans="1:17" ht="17.25" customHeight="1" x14ac:dyDescent="0.2">
      <c r="A22" s="37" t="str">
        <f t="shared" si="3"/>
        <v>Guarantee</v>
      </c>
      <c r="B22" s="28"/>
      <c r="C22" s="28">
        <v>60405</v>
      </c>
      <c r="D22" s="28">
        <v>576</v>
      </c>
      <c r="E22" s="28">
        <v>8</v>
      </c>
      <c r="F22" s="28">
        <v>1535</v>
      </c>
      <c r="G22" s="28">
        <v>673</v>
      </c>
      <c r="H22" s="28">
        <v>0</v>
      </c>
      <c r="I22" s="28"/>
      <c r="J22" s="28">
        <v>0</v>
      </c>
      <c r="K22" s="28">
        <v>0</v>
      </c>
      <c r="L22" s="28">
        <v>0</v>
      </c>
      <c r="M22" s="28">
        <v>917.19</v>
      </c>
      <c r="N22" s="28">
        <v>0</v>
      </c>
      <c r="O22" s="28"/>
      <c r="P22" s="28">
        <v>0</v>
      </c>
      <c r="Q22" s="28">
        <f t="shared" si="0"/>
        <v>64114.19</v>
      </c>
    </row>
    <row r="23" spans="1:17" ht="17.25" customHeight="1" x14ac:dyDescent="0.2">
      <c r="A23" s="38" t="str">
        <f t="shared" si="3"/>
        <v>Miscellaneous</v>
      </c>
      <c r="B23" s="29"/>
      <c r="C23" s="29"/>
      <c r="D23" s="29">
        <v>177</v>
      </c>
      <c r="E23" s="29">
        <v>241</v>
      </c>
      <c r="F23" s="29">
        <v>5984</v>
      </c>
      <c r="G23" s="29">
        <v>2035</v>
      </c>
      <c r="H23" s="29">
        <v>17594.901000000002</v>
      </c>
      <c r="I23" s="29">
        <v>1786</v>
      </c>
      <c r="J23" s="29">
        <v>14865.554</v>
      </c>
      <c r="K23" s="29">
        <v>949</v>
      </c>
      <c r="L23" s="29">
        <v>5</v>
      </c>
      <c r="M23" s="29">
        <v>6448.0860000000002</v>
      </c>
      <c r="N23" s="29">
        <v>261</v>
      </c>
      <c r="O23" s="29">
        <v>130716</v>
      </c>
      <c r="P23" s="29">
        <v>0</v>
      </c>
      <c r="Q23" s="28">
        <f t="shared" si="0"/>
        <v>181062.541</v>
      </c>
    </row>
    <row r="24" spans="1:17" ht="20.25" customHeight="1" x14ac:dyDescent="0.2">
      <c r="A24" s="39" t="str">
        <f t="shared" si="3"/>
        <v>TOTAL</v>
      </c>
      <c r="B24" s="30">
        <f t="shared" ref="B24:D24" si="4">SUM(B16:B23)</f>
        <v>0</v>
      </c>
      <c r="C24" s="30">
        <f t="shared" si="4"/>
        <v>60405</v>
      </c>
      <c r="D24" s="30">
        <f t="shared" si="4"/>
        <v>10470</v>
      </c>
      <c r="E24" s="30">
        <f>SUM(E16:E23)</f>
        <v>3569</v>
      </c>
      <c r="F24" s="30">
        <f t="shared" ref="F24:P24" si="5">SUM(F16:F23)</f>
        <v>162924</v>
      </c>
      <c r="G24" s="30">
        <f t="shared" si="5"/>
        <v>24167</v>
      </c>
      <c r="H24" s="30">
        <f t="shared" si="5"/>
        <v>624850.68399999989</v>
      </c>
      <c r="I24" s="30">
        <f t="shared" si="5"/>
        <v>373229</v>
      </c>
      <c r="J24" s="30">
        <f t="shared" si="5"/>
        <v>47224.881999999998</v>
      </c>
      <c r="K24" s="30">
        <f t="shared" si="5"/>
        <v>23565</v>
      </c>
      <c r="L24" s="30">
        <f t="shared" si="5"/>
        <v>498</v>
      </c>
      <c r="M24" s="30">
        <f t="shared" si="5"/>
        <v>405775.44</v>
      </c>
      <c r="N24" s="30">
        <f t="shared" si="5"/>
        <v>17819</v>
      </c>
      <c r="O24" s="30">
        <f t="shared" si="5"/>
        <v>1106383</v>
      </c>
      <c r="P24" s="30">
        <f t="shared" si="5"/>
        <v>82615.485000000001</v>
      </c>
      <c r="Q24" s="30">
        <f t="shared" si="0"/>
        <v>2943495.4909999999</v>
      </c>
    </row>
    <row r="25" spans="1:17" ht="17.25" customHeight="1" x14ac:dyDescent="0.2">
      <c r="A25" s="40" t="s">
        <v>67</v>
      </c>
      <c r="B25" s="31"/>
      <c r="Q25" s="28">
        <f t="shared" si="0"/>
        <v>0</v>
      </c>
    </row>
    <row r="26" spans="1:17" ht="17.25" customHeight="1" x14ac:dyDescent="0.2">
      <c r="A26" s="37" t="str">
        <f t="shared" ref="A26:A34" si="6">A16</f>
        <v xml:space="preserve">Motor </v>
      </c>
      <c r="B26" s="28"/>
      <c r="C26" s="28"/>
      <c r="D26" s="28">
        <v>158639</v>
      </c>
      <c r="E26" s="28">
        <v>40641</v>
      </c>
      <c r="F26" s="28">
        <v>79624</v>
      </c>
      <c r="G26" s="28">
        <v>194584</v>
      </c>
      <c r="H26" s="28">
        <v>273666.98800000001</v>
      </c>
      <c r="I26" s="28">
        <v>750317</v>
      </c>
      <c r="J26" s="28">
        <v>228807.48</v>
      </c>
      <c r="K26" s="28">
        <v>289302</v>
      </c>
      <c r="L26" s="28">
        <v>25</v>
      </c>
      <c r="M26" s="28">
        <v>243712.52699999997</v>
      </c>
      <c r="N26" s="28">
        <v>92072</v>
      </c>
      <c r="O26" s="28">
        <v>362329</v>
      </c>
      <c r="P26" s="28"/>
      <c r="Q26" s="28">
        <f t="shared" si="0"/>
        <v>2713719.9949999996</v>
      </c>
    </row>
    <row r="27" spans="1:17" ht="17.25" customHeight="1" x14ac:dyDescent="0.2">
      <c r="A27" s="37" t="str">
        <f t="shared" si="6"/>
        <v>Accident and Health</v>
      </c>
      <c r="B27" s="28"/>
      <c r="C27" s="28"/>
      <c r="D27" s="28">
        <v>582</v>
      </c>
      <c r="E27" s="28">
        <v>269</v>
      </c>
      <c r="F27" s="28">
        <v>99136</v>
      </c>
      <c r="G27" s="28">
        <v>140</v>
      </c>
      <c r="H27" s="28">
        <v>60930.419999999984</v>
      </c>
      <c r="I27" s="28">
        <v>358711</v>
      </c>
      <c r="J27" s="28">
        <v>791.70600000000002</v>
      </c>
      <c r="K27" s="28">
        <v>1224</v>
      </c>
      <c r="L27" s="28">
        <v>0</v>
      </c>
      <c r="M27" s="28">
        <v>57666.217000000004</v>
      </c>
      <c r="N27" s="28">
        <v>531</v>
      </c>
      <c r="O27" s="28">
        <v>452108</v>
      </c>
      <c r="P27" s="28"/>
      <c r="Q27" s="28">
        <f t="shared" si="0"/>
        <v>1032089.343</v>
      </c>
    </row>
    <row r="28" spans="1:17" ht="17.25" customHeight="1" x14ac:dyDescent="0.2">
      <c r="A28" s="37" t="str">
        <f t="shared" si="6"/>
        <v>Engineering</v>
      </c>
      <c r="B28" s="28"/>
      <c r="C28" s="28"/>
      <c r="D28" s="28">
        <v>59</v>
      </c>
      <c r="E28" s="28">
        <v>101</v>
      </c>
      <c r="F28" s="28">
        <v>1618</v>
      </c>
      <c r="G28" s="28">
        <v>273</v>
      </c>
      <c r="H28" s="28">
        <v>1722.2710000000006</v>
      </c>
      <c r="I28" s="28">
        <v>18269</v>
      </c>
      <c r="J28" s="28">
        <v>2912.4920000000002</v>
      </c>
      <c r="K28" s="28">
        <v>446</v>
      </c>
      <c r="L28" s="28">
        <v>0</v>
      </c>
      <c r="M28" s="28">
        <v>2193.3379999999997</v>
      </c>
      <c r="N28" s="28">
        <v>208</v>
      </c>
      <c r="O28" s="28">
        <v>11516</v>
      </c>
      <c r="P28" s="28"/>
      <c r="Q28" s="28">
        <f t="shared" si="0"/>
        <v>39318.100999999995</v>
      </c>
    </row>
    <row r="29" spans="1:17" ht="17.25" customHeight="1" x14ac:dyDescent="0.2">
      <c r="A29" s="37" t="str">
        <f t="shared" si="6"/>
        <v>Liability</v>
      </c>
      <c r="B29" s="28"/>
      <c r="C29" s="28"/>
      <c r="D29" s="28">
        <v>1206</v>
      </c>
      <c r="E29" s="28">
        <v>160</v>
      </c>
      <c r="F29" s="28">
        <v>3860</v>
      </c>
      <c r="G29" s="28">
        <v>776</v>
      </c>
      <c r="H29" s="28">
        <v>21142.557000000001</v>
      </c>
      <c r="I29" s="28">
        <v>58966</v>
      </c>
      <c r="J29" s="28">
        <v>2405.4409999999998</v>
      </c>
      <c r="K29" s="28">
        <v>653</v>
      </c>
      <c r="L29" s="28">
        <v>0</v>
      </c>
      <c r="M29" s="28">
        <v>16921.484000000011</v>
      </c>
      <c r="N29" s="28">
        <v>2052</v>
      </c>
      <c r="O29" s="28">
        <v>60283</v>
      </c>
      <c r="P29" s="28"/>
      <c r="Q29" s="28">
        <f t="shared" si="0"/>
        <v>168425.48200000002</v>
      </c>
    </row>
    <row r="30" spans="1:17" ht="17.25" customHeight="1" x14ac:dyDescent="0.2">
      <c r="A30" s="37" t="str">
        <f t="shared" si="6"/>
        <v>Property</v>
      </c>
      <c r="B30" s="28"/>
      <c r="C30" s="28"/>
      <c r="D30" s="28">
        <v>136</v>
      </c>
      <c r="E30" s="28">
        <v>307</v>
      </c>
      <c r="F30" s="28">
        <v>5876</v>
      </c>
      <c r="G30" s="28">
        <v>868</v>
      </c>
      <c r="H30" s="28">
        <v>50338.972999999998</v>
      </c>
      <c r="I30" s="28">
        <v>91634</v>
      </c>
      <c r="J30" s="28">
        <v>24239.607000000004</v>
      </c>
      <c r="K30" s="28">
        <v>3169</v>
      </c>
      <c r="L30" s="28">
        <v>0</v>
      </c>
      <c r="M30" s="28">
        <v>13150.785000000003</v>
      </c>
      <c r="N30" s="28">
        <v>1355</v>
      </c>
      <c r="O30" s="28">
        <v>123259</v>
      </c>
      <c r="P30" s="28"/>
      <c r="Q30" s="28">
        <f t="shared" si="0"/>
        <v>314333.36499999999</v>
      </c>
    </row>
    <row r="31" spans="1:17" ht="17.25" customHeight="1" x14ac:dyDescent="0.2">
      <c r="A31" s="37" t="str">
        <f t="shared" si="6"/>
        <v>Transportation</v>
      </c>
      <c r="B31" s="28"/>
      <c r="C31" s="28"/>
      <c r="D31" s="28">
        <v>26</v>
      </c>
      <c r="E31" s="28">
        <v>108</v>
      </c>
      <c r="F31" s="28">
        <v>1383</v>
      </c>
      <c r="G31" s="28">
        <v>382</v>
      </c>
      <c r="H31" s="28">
        <v>83031.51999999999</v>
      </c>
      <c r="I31" s="28">
        <v>34174</v>
      </c>
      <c r="J31" s="28">
        <v>930.23900000000003</v>
      </c>
      <c r="K31" s="28">
        <v>132</v>
      </c>
      <c r="L31" s="28">
        <v>0</v>
      </c>
      <c r="M31" s="28">
        <v>1435.2139999999927</v>
      </c>
      <c r="N31" s="28">
        <v>180</v>
      </c>
      <c r="O31" s="28">
        <v>63715</v>
      </c>
      <c r="P31" s="28"/>
      <c r="Q31" s="28">
        <f t="shared" si="0"/>
        <v>185496.973</v>
      </c>
    </row>
    <row r="32" spans="1:17" ht="17.25" customHeight="1" x14ac:dyDescent="0.2">
      <c r="A32" s="37" t="str">
        <f t="shared" si="6"/>
        <v>Guarantee</v>
      </c>
      <c r="B32" s="28"/>
      <c r="C32" s="28">
        <v>18063</v>
      </c>
      <c r="D32" s="28">
        <v>477</v>
      </c>
      <c r="E32" s="28">
        <v>24</v>
      </c>
      <c r="F32" s="28">
        <v>98</v>
      </c>
      <c r="G32" s="28">
        <v>31</v>
      </c>
      <c r="H32" s="28">
        <v>0</v>
      </c>
      <c r="I32" s="28"/>
      <c r="J32" s="28">
        <v>0</v>
      </c>
      <c r="K32" s="28">
        <v>0</v>
      </c>
      <c r="L32" s="28">
        <v>0</v>
      </c>
      <c r="M32" s="28">
        <v>331.73</v>
      </c>
      <c r="N32" s="28">
        <v>0</v>
      </c>
      <c r="O32" s="28"/>
      <c r="P32" s="28"/>
      <c r="Q32" s="28">
        <f t="shared" si="0"/>
        <v>19024.73</v>
      </c>
    </row>
    <row r="33" spans="1:17" ht="17.25" customHeight="1" x14ac:dyDescent="0.2">
      <c r="A33" s="38" t="str">
        <f t="shared" si="6"/>
        <v>Miscellaneous</v>
      </c>
      <c r="B33" s="29"/>
      <c r="C33" s="29"/>
      <c r="D33" s="29">
        <v>397</v>
      </c>
      <c r="E33" s="29">
        <v>480</v>
      </c>
      <c r="F33" s="29">
        <v>3039</v>
      </c>
      <c r="G33" s="29">
        <v>116</v>
      </c>
      <c r="H33" s="29">
        <v>1487.8189999999995</v>
      </c>
      <c r="I33" s="29">
        <v>103635</v>
      </c>
      <c r="J33" s="29">
        <v>5698.4209999999985</v>
      </c>
      <c r="K33" s="29">
        <v>1194</v>
      </c>
      <c r="L33" s="29">
        <v>0</v>
      </c>
      <c r="M33" s="29">
        <v>5200.7449999999999</v>
      </c>
      <c r="N33" s="29">
        <v>138</v>
      </c>
      <c r="O33" s="29">
        <v>25151</v>
      </c>
      <c r="P33" s="29"/>
      <c r="Q33" s="28">
        <f t="shared" si="0"/>
        <v>146536.98499999999</v>
      </c>
    </row>
    <row r="34" spans="1:17" ht="20.25" customHeight="1" x14ac:dyDescent="0.2">
      <c r="A34" s="39" t="str">
        <f t="shared" si="6"/>
        <v>TOTAL</v>
      </c>
      <c r="B34" s="30">
        <f t="shared" ref="B34:D34" si="7">SUM(B26:B33)</f>
        <v>0</v>
      </c>
      <c r="C34" s="30">
        <f t="shared" si="7"/>
        <v>18063</v>
      </c>
      <c r="D34" s="30">
        <f t="shared" si="7"/>
        <v>161522</v>
      </c>
      <c r="E34" s="30">
        <f>SUM(E26:E33)</f>
        <v>42090</v>
      </c>
      <c r="F34" s="30">
        <f t="shared" ref="F34:P34" si="8">SUM(F26:F33)</f>
        <v>194634</v>
      </c>
      <c r="G34" s="30">
        <f t="shared" si="8"/>
        <v>197170</v>
      </c>
      <c r="H34" s="30">
        <f t="shared" si="8"/>
        <v>492320.54800000007</v>
      </c>
      <c r="I34" s="30">
        <f t="shared" si="8"/>
        <v>1415706</v>
      </c>
      <c r="J34" s="30">
        <f t="shared" si="8"/>
        <v>265785.386</v>
      </c>
      <c r="K34" s="30">
        <f t="shared" si="8"/>
        <v>296120</v>
      </c>
      <c r="L34" s="30">
        <f t="shared" si="8"/>
        <v>25</v>
      </c>
      <c r="M34" s="30">
        <f t="shared" si="8"/>
        <v>340612.03999999986</v>
      </c>
      <c r="N34" s="30">
        <f t="shared" si="8"/>
        <v>96536</v>
      </c>
      <c r="O34" s="30">
        <f t="shared" si="8"/>
        <v>1098361</v>
      </c>
      <c r="P34" s="30">
        <f t="shared" si="8"/>
        <v>0</v>
      </c>
      <c r="Q34" s="30">
        <f t="shared" si="0"/>
        <v>4618944.9739999995</v>
      </c>
    </row>
    <row r="35" spans="1:17" ht="17.25" customHeight="1" x14ac:dyDescent="0.2">
      <c r="A35" s="40" t="s">
        <v>68</v>
      </c>
      <c r="B35" s="31"/>
      <c r="P35" s="31"/>
      <c r="Q35" s="28">
        <f t="shared" si="0"/>
        <v>0</v>
      </c>
    </row>
    <row r="36" spans="1:17" ht="17.25" customHeight="1" x14ac:dyDescent="0.2">
      <c r="A36" s="37" t="str">
        <f t="shared" ref="A36:A44" si="9">A26</f>
        <v xml:space="preserve">Motor </v>
      </c>
      <c r="B36" s="28"/>
      <c r="C36" s="28"/>
      <c r="D36" s="28">
        <v>149921</v>
      </c>
      <c r="E36" s="28">
        <v>40177</v>
      </c>
      <c r="F36" s="28">
        <v>91482</v>
      </c>
      <c r="G36" s="28">
        <v>194372</v>
      </c>
      <c r="H36" s="28">
        <v>268162.79599999997</v>
      </c>
      <c r="I36" s="28">
        <v>730761</v>
      </c>
      <c r="J36" s="28">
        <v>234533.07500000001</v>
      </c>
      <c r="K36" s="28">
        <v>275750</v>
      </c>
      <c r="L36" s="28">
        <v>170</v>
      </c>
      <c r="M36" s="28">
        <v>236511.03899999999</v>
      </c>
      <c r="N36" s="28">
        <v>97240</v>
      </c>
      <c r="O36" s="28">
        <v>340571</v>
      </c>
      <c r="P36" s="28"/>
      <c r="Q36" s="28">
        <f t="shared" si="0"/>
        <v>2659650.91</v>
      </c>
    </row>
    <row r="37" spans="1:17" ht="17.25" customHeight="1" x14ac:dyDescent="0.2">
      <c r="A37" s="37" t="str">
        <f t="shared" si="9"/>
        <v>Accident and Health</v>
      </c>
      <c r="B37" s="28"/>
      <c r="C37" s="28"/>
      <c r="D37" s="28">
        <v>346</v>
      </c>
      <c r="E37" s="28">
        <v>114</v>
      </c>
      <c r="F37" s="28">
        <v>98823</v>
      </c>
      <c r="G37" s="28">
        <v>153</v>
      </c>
      <c r="H37" s="28">
        <v>61723.648999999998</v>
      </c>
      <c r="I37" s="28">
        <v>347406</v>
      </c>
      <c r="J37" s="28">
        <v>737.54499999999996</v>
      </c>
      <c r="K37" s="28">
        <v>1101</v>
      </c>
      <c r="L37" s="28">
        <v>9</v>
      </c>
      <c r="M37" s="28">
        <v>49483.856</v>
      </c>
      <c r="N37" s="28">
        <v>465</v>
      </c>
      <c r="O37" s="28">
        <v>384341</v>
      </c>
      <c r="P37" s="28"/>
      <c r="Q37" s="28">
        <f t="shared" si="0"/>
        <v>944703.04999999993</v>
      </c>
    </row>
    <row r="38" spans="1:17" ht="17.25" customHeight="1" x14ac:dyDescent="0.2">
      <c r="A38" s="37" t="str">
        <f t="shared" si="9"/>
        <v>Engineering</v>
      </c>
      <c r="B38" s="28"/>
      <c r="C38" s="28"/>
      <c r="D38" s="28">
        <v>81</v>
      </c>
      <c r="E38" s="28">
        <v>126</v>
      </c>
      <c r="F38" s="28">
        <v>2107</v>
      </c>
      <c r="G38" s="28">
        <v>235</v>
      </c>
      <c r="H38" s="28">
        <v>6797.2719999999999</v>
      </c>
      <c r="I38" s="28">
        <v>19111</v>
      </c>
      <c r="J38" s="28">
        <v>3101.578</v>
      </c>
      <c r="K38" s="28">
        <v>43</v>
      </c>
      <c r="L38" s="28">
        <v>1</v>
      </c>
      <c r="M38" s="28">
        <v>2266.3780000000002</v>
      </c>
      <c r="N38" s="28">
        <v>420</v>
      </c>
      <c r="O38" s="28">
        <v>10232</v>
      </c>
      <c r="P38" s="28"/>
      <c r="Q38" s="28">
        <f t="shared" si="0"/>
        <v>44521.228000000003</v>
      </c>
    </row>
    <row r="39" spans="1:17" ht="17.25" customHeight="1" x14ac:dyDescent="0.2">
      <c r="A39" s="37" t="str">
        <f t="shared" si="9"/>
        <v>Liability</v>
      </c>
      <c r="B39" s="28"/>
      <c r="C39" s="28"/>
      <c r="D39" s="28">
        <v>1110</v>
      </c>
      <c r="E39" s="28">
        <v>191</v>
      </c>
      <c r="F39" s="28">
        <v>4582</v>
      </c>
      <c r="G39" s="28">
        <v>752</v>
      </c>
      <c r="H39" s="28">
        <v>19633.343000000001</v>
      </c>
      <c r="I39" s="28">
        <v>60642</v>
      </c>
      <c r="J39" s="28">
        <v>1774.2460000000001</v>
      </c>
      <c r="K39" s="28">
        <v>1050</v>
      </c>
      <c r="L39" s="28">
        <v>3</v>
      </c>
      <c r="M39" s="28">
        <v>15941.424999999999</v>
      </c>
      <c r="N39" s="28">
        <v>1922</v>
      </c>
      <c r="O39" s="28">
        <v>59271</v>
      </c>
      <c r="P39" s="28"/>
      <c r="Q39" s="28">
        <f t="shared" si="0"/>
        <v>166872.014</v>
      </c>
    </row>
    <row r="40" spans="1:17" ht="17.25" customHeight="1" x14ac:dyDescent="0.2">
      <c r="A40" s="37" t="str">
        <f t="shared" si="9"/>
        <v>Property</v>
      </c>
      <c r="B40" s="28"/>
      <c r="C40" s="28"/>
      <c r="D40" s="28">
        <v>763</v>
      </c>
      <c r="E40" s="28">
        <v>236</v>
      </c>
      <c r="F40" s="28">
        <v>5832</v>
      </c>
      <c r="G40" s="28">
        <v>837</v>
      </c>
      <c r="H40" s="28">
        <v>61452.273999999998</v>
      </c>
      <c r="I40" s="28">
        <v>90957</v>
      </c>
      <c r="J40" s="28">
        <v>23281.294999999998</v>
      </c>
      <c r="K40" s="28">
        <v>2991</v>
      </c>
      <c r="L40" s="28">
        <v>6</v>
      </c>
      <c r="M40" s="28">
        <v>13428.028</v>
      </c>
      <c r="N40" s="28">
        <v>1366</v>
      </c>
      <c r="O40" s="28">
        <v>117160</v>
      </c>
      <c r="P40" s="28"/>
      <c r="Q40" s="28">
        <f t="shared" si="0"/>
        <v>318309.59700000001</v>
      </c>
    </row>
    <row r="41" spans="1:17" ht="17.25" customHeight="1" x14ac:dyDescent="0.2">
      <c r="A41" s="37" t="str">
        <f t="shared" si="9"/>
        <v>Transportation</v>
      </c>
      <c r="B41" s="28"/>
      <c r="C41" s="28"/>
      <c r="D41" s="28">
        <v>-47</v>
      </c>
      <c r="E41" s="28">
        <v>106</v>
      </c>
      <c r="F41" s="28">
        <v>1066</v>
      </c>
      <c r="G41" s="28">
        <v>388</v>
      </c>
      <c r="H41" s="28">
        <v>79084.198000000004</v>
      </c>
      <c r="I41" s="28">
        <v>32959</v>
      </c>
      <c r="J41" s="28">
        <v>1108.403</v>
      </c>
      <c r="K41" s="28">
        <v>88</v>
      </c>
      <c r="L41" s="28">
        <v>0</v>
      </c>
      <c r="M41" s="28">
        <v>1418.473</v>
      </c>
      <c r="N41" s="28">
        <v>173</v>
      </c>
      <c r="O41" s="28">
        <v>59819</v>
      </c>
      <c r="P41" s="28"/>
      <c r="Q41" s="28">
        <f t="shared" si="0"/>
        <v>176163.07400000002</v>
      </c>
    </row>
    <row r="42" spans="1:17" ht="17.25" customHeight="1" x14ac:dyDescent="0.2">
      <c r="A42" s="37" t="str">
        <f t="shared" si="9"/>
        <v>Guarantee</v>
      </c>
      <c r="B42" s="28"/>
      <c r="C42" s="28">
        <v>17818</v>
      </c>
      <c r="D42" s="28">
        <v>105</v>
      </c>
      <c r="E42" s="28">
        <v>28</v>
      </c>
      <c r="F42" s="28">
        <v>98</v>
      </c>
      <c r="G42" s="28">
        <v>28</v>
      </c>
      <c r="H42" s="28">
        <v>0</v>
      </c>
      <c r="I42" s="28"/>
      <c r="J42" s="28">
        <v>0</v>
      </c>
      <c r="K42" s="28">
        <v>0</v>
      </c>
      <c r="L42" s="28">
        <v>0</v>
      </c>
      <c r="M42" s="28">
        <v>309.64699999999999</v>
      </c>
      <c r="N42" s="28">
        <v>0</v>
      </c>
      <c r="O42" s="28"/>
      <c r="P42" s="28"/>
      <c r="Q42" s="28">
        <f t="shared" si="0"/>
        <v>18386.647000000001</v>
      </c>
    </row>
    <row r="43" spans="1:17" ht="17.25" customHeight="1" x14ac:dyDescent="0.2">
      <c r="A43" s="38" t="str">
        <f t="shared" si="9"/>
        <v>Miscellaneous</v>
      </c>
      <c r="B43" s="29"/>
      <c r="C43" s="29"/>
      <c r="D43" s="29">
        <v>551</v>
      </c>
      <c r="E43" s="29">
        <v>361</v>
      </c>
      <c r="F43" s="29">
        <v>2279</v>
      </c>
      <c r="G43" s="29">
        <v>116</v>
      </c>
      <c r="H43" s="29">
        <v>1741.2329999999999</v>
      </c>
      <c r="I43" s="29">
        <v>100082</v>
      </c>
      <c r="J43" s="29">
        <v>7029.4970000000003</v>
      </c>
      <c r="K43" s="29">
        <v>1154</v>
      </c>
      <c r="L43" s="29">
        <v>4</v>
      </c>
      <c r="M43" s="29">
        <v>5086</v>
      </c>
      <c r="N43" s="29">
        <v>122</v>
      </c>
      <c r="O43" s="29">
        <v>30165</v>
      </c>
      <c r="P43" s="29"/>
      <c r="Q43" s="28">
        <f t="shared" si="0"/>
        <v>148690.73000000001</v>
      </c>
    </row>
    <row r="44" spans="1:17" ht="20.25" customHeight="1" x14ac:dyDescent="0.2">
      <c r="A44" s="39" t="str">
        <f t="shared" si="9"/>
        <v>TOTAL</v>
      </c>
      <c r="B44" s="30">
        <f t="shared" ref="B44:E44" si="10">SUM(B36:B43)</f>
        <v>0</v>
      </c>
      <c r="C44" s="30">
        <f>SUM(C36:C43)</f>
        <v>17818</v>
      </c>
      <c r="D44" s="30">
        <f t="shared" si="10"/>
        <v>152830</v>
      </c>
      <c r="E44" s="30">
        <f t="shared" si="10"/>
        <v>41339</v>
      </c>
      <c r="F44" s="30">
        <f>SUM(F36:F43)</f>
        <v>206269</v>
      </c>
      <c r="G44" s="30">
        <f t="shared" ref="G44:P44" si="11">SUM(G36:G43)</f>
        <v>196881</v>
      </c>
      <c r="H44" s="30">
        <f t="shared" si="11"/>
        <v>498594.7649999999</v>
      </c>
      <c r="I44" s="30">
        <f t="shared" si="11"/>
        <v>1381918</v>
      </c>
      <c r="J44" s="30">
        <f t="shared" si="11"/>
        <v>271565.63900000002</v>
      </c>
      <c r="K44" s="30">
        <f t="shared" si="11"/>
        <v>282177</v>
      </c>
      <c r="L44" s="30">
        <f t="shared" si="11"/>
        <v>193</v>
      </c>
      <c r="M44" s="30">
        <f t="shared" si="11"/>
        <v>324444.84600000002</v>
      </c>
      <c r="N44" s="30">
        <f t="shared" si="11"/>
        <v>101708</v>
      </c>
      <c r="O44" s="30">
        <f t="shared" si="11"/>
        <v>1001559</v>
      </c>
      <c r="P44" s="30">
        <f t="shared" si="11"/>
        <v>0</v>
      </c>
      <c r="Q44" s="30">
        <f t="shared" si="0"/>
        <v>4477297.25</v>
      </c>
    </row>
    <row r="46" spans="1:17" x14ac:dyDescent="0.2">
      <c r="A46" s="33" t="s">
        <v>71</v>
      </c>
    </row>
    <row r="47" spans="1:17" x14ac:dyDescent="0.2">
      <c r="A47" s="33" t="s">
        <v>72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9" spans="1:3" x14ac:dyDescent="0.2">
      <c r="A49" s="42" t="s">
        <v>83</v>
      </c>
      <c r="C49" s="34"/>
    </row>
  </sheetData>
  <mergeCells count="3">
    <mergeCell ref="A1:Q1"/>
    <mergeCell ref="A2:Q2"/>
    <mergeCell ref="A3:Q3"/>
  </mergeCells>
  <pageMargins left="0.7" right="0.7" top="0.75" bottom="0.75" header="0.3" footer="0.3"/>
  <pageSetup scale="5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1" sqref="C51"/>
    </sheetView>
  </sheetViews>
  <sheetFormatPr defaultRowHeight="12.75" x14ac:dyDescent="0.2"/>
  <cols>
    <col min="1" max="1" width="40.7109375" style="32" bestFit="1" customWidth="1"/>
    <col min="2" max="2" width="11.140625" style="32" customWidth="1"/>
    <col min="3" max="3" width="11.28515625" style="32" bestFit="1" customWidth="1"/>
    <col min="4" max="4" width="12.5703125" style="32" bestFit="1" customWidth="1"/>
    <col min="5" max="5" width="11.140625" style="32" bestFit="1" customWidth="1"/>
    <col min="6" max="7" width="12.5703125" style="32" bestFit="1" customWidth="1"/>
    <col min="8" max="8" width="9" style="32" bestFit="1" customWidth="1"/>
    <col min="9" max="9" width="14.85546875" style="32" bestFit="1" customWidth="1"/>
    <col min="10" max="11" width="12.5703125" style="32" bestFit="1" customWidth="1"/>
    <col min="12" max="12" width="9.28515625" style="32" customWidth="1"/>
    <col min="13" max="14" width="12.5703125" style="32" bestFit="1" customWidth="1"/>
    <col min="15" max="15" width="14.85546875" style="32" bestFit="1" customWidth="1"/>
    <col min="16" max="16" width="13.140625" style="32" customWidth="1"/>
    <col min="17" max="17" width="15.5703125" style="32" bestFit="1" customWidth="1"/>
  </cols>
  <sheetData>
    <row r="1" spans="1:17" s="41" customFormat="1" ht="20.100000000000001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41" customFormat="1" ht="20.100000000000001" customHeight="1" x14ac:dyDescent="0.25">
      <c r="A2" s="245" t="s">
        <v>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7" s="1" customFormat="1" ht="20.25" customHeight="1" x14ac:dyDescent="0.2">
      <c r="A3" s="35"/>
      <c r="B3" s="248" t="s">
        <v>31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7" ht="39" customHeight="1" x14ac:dyDescent="0.2">
      <c r="A4" s="25"/>
      <c r="B4" s="25" t="s">
        <v>70</v>
      </c>
      <c r="C4" s="25" t="s">
        <v>33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54</v>
      </c>
      <c r="I4" s="25" t="s">
        <v>55</v>
      </c>
      <c r="J4" s="25" t="s">
        <v>11</v>
      </c>
      <c r="K4" s="25" t="s">
        <v>36</v>
      </c>
      <c r="L4" s="25" t="s">
        <v>73</v>
      </c>
      <c r="M4" s="25" t="s">
        <v>12</v>
      </c>
      <c r="N4" s="25" t="s">
        <v>13</v>
      </c>
      <c r="O4" s="25" t="s">
        <v>14</v>
      </c>
      <c r="P4" s="25" t="s">
        <v>74</v>
      </c>
      <c r="Q4" s="26" t="s">
        <v>15</v>
      </c>
    </row>
    <row r="5" spans="1:17" ht="17.25" customHeight="1" x14ac:dyDescent="0.2">
      <c r="A5" s="36" t="s">
        <v>57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7.25" customHeight="1" x14ac:dyDescent="0.2">
      <c r="A6" s="37" t="s">
        <v>58</v>
      </c>
      <c r="B6" s="28">
        <v>0</v>
      </c>
      <c r="C6" s="28">
        <v>0</v>
      </c>
      <c r="D6" s="28">
        <v>148396.198</v>
      </c>
      <c r="E6" s="28">
        <v>41873.697999999997</v>
      </c>
      <c r="F6" s="28">
        <v>201436.81400000001</v>
      </c>
      <c r="G6" s="28">
        <v>200543.22200000001</v>
      </c>
      <c r="H6" s="28">
        <v>280704.63400000002</v>
      </c>
      <c r="I6" s="28">
        <v>732926.37</v>
      </c>
      <c r="J6" s="28">
        <v>244286.299</v>
      </c>
      <c r="K6" s="28">
        <v>266621.84600000002</v>
      </c>
      <c r="L6" s="28"/>
      <c r="M6" s="28">
        <v>252599.65900000001</v>
      </c>
      <c r="N6" s="28">
        <v>109328.13099999999</v>
      </c>
      <c r="O6" s="28">
        <v>343149.87900000002</v>
      </c>
      <c r="P6" s="28"/>
      <c r="Q6" s="28">
        <f t="shared" ref="Q6:Q13" si="0">SUM(B6:O6)</f>
        <v>2821866.7500000005</v>
      </c>
    </row>
    <row r="7" spans="1:17" ht="17.25" customHeight="1" x14ac:dyDescent="0.2">
      <c r="A7" s="37" t="s">
        <v>59</v>
      </c>
      <c r="B7" s="28">
        <v>208468.87599999999</v>
      </c>
      <c r="C7" s="28">
        <v>0</v>
      </c>
      <c r="D7" s="28">
        <v>274.64</v>
      </c>
      <c r="E7" s="28">
        <v>170.33699999999999</v>
      </c>
      <c r="F7" s="28">
        <v>180558.905</v>
      </c>
      <c r="G7" s="28">
        <v>671.64099999999996</v>
      </c>
      <c r="H7" s="28">
        <v>238933.78</v>
      </c>
      <c r="I7" s="28">
        <v>365199.97600000002</v>
      </c>
      <c r="J7" s="28">
        <v>683.38499999999999</v>
      </c>
      <c r="K7" s="28">
        <v>3097.6959999999999</v>
      </c>
      <c r="L7" s="28"/>
      <c r="M7" s="28">
        <v>77414.274000000005</v>
      </c>
      <c r="N7" s="28">
        <v>1432.4849999999999</v>
      </c>
      <c r="O7" s="28">
        <v>802832.36199999996</v>
      </c>
      <c r="P7" s="28"/>
      <c r="Q7" s="28">
        <f t="shared" si="0"/>
        <v>1879738.3570000001</v>
      </c>
    </row>
    <row r="8" spans="1:17" ht="17.25" customHeight="1" x14ac:dyDescent="0.2">
      <c r="A8" s="37" t="s">
        <v>60</v>
      </c>
      <c r="B8" s="28">
        <v>0</v>
      </c>
      <c r="C8" s="28">
        <v>0</v>
      </c>
      <c r="D8" s="28">
        <v>391.65600000000001</v>
      </c>
      <c r="E8" s="28">
        <v>808.07899999999995</v>
      </c>
      <c r="F8" s="28">
        <v>9711.8269999999993</v>
      </c>
      <c r="G8" s="28">
        <v>1889.0509999999999</v>
      </c>
      <c r="H8" s="28">
        <v>35469.203999999998</v>
      </c>
      <c r="I8" s="28">
        <v>76739.448999999993</v>
      </c>
      <c r="J8" s="28">
        <v>3792.2330000000002</v>
      </c>
      <c r="K8" s="28">
        <v>1602.143</v>
      </c>
      <c r="L8" s="28"/>
      <c r="M8" s="28">
        <v>27388.266</v>
      </c>
      <c r="N8" s="28">
        <v>1870.1510000000001</v>
      </c>
      <c r="O8" s="28">
        <v>94171.421000000002</v>
      </c>
      <c r="P8" s="28"/>
      <c r="Q8" s="28">
        <f t="shared" si="0"/>
        <v>253833.47999999998</v>
      </c>
    </row>
    <row r="9" spans="1:17" ht="17.25" customHeight="1" x14ac:dyDescent="0.2">
      <c r="A9" s="37" t="s">
        <v>61</v>
      </c>
      <c r="B9" s="28">
        <v>0</v>
      </c>
      <c r="C9" s="28">
        <v>0</v>
      </c>
      <c r="D9" s="28">
        <v>3710.8180000000002</v>
      </c>
      <c r="E9" s="28">
        <v>328.702</v>
      </c>
      <c r="F9" s="28">
        <v>21345.888999999999</v>
      </c>
      <c r="G9" s="28">
        <v>740.21</v>
      </c>
      <c r="H9" s="28">
        <v>57235.622000000003</v>
      </c>
      <c r="I9" s="28">
        <v>190463.87100000001</v>
      </c>
      <c r="J9" s="28">
        <v>1176.1130000000001</v>
      </c>
      <c r="K9" s="28">
        <v>1693.44</v>
      </c>
      <c r="L9" s="28"/>
      <c r="M9" s="28">
        <v>103337.28599999999</v>
      </c>
      <c r="N9" s="28">
        <v>2094.0349999999999</v>
      </c>
      <c r="O9" s="28">
        <v>65253.618000000002</v>
      </c>
      <c r="P9" s="28"/>
      <c r="Q9" s="28">
        <f t="shared" si="0"/>
        <v>447379.60399999999</v>
      </c>
    </row>
    <row r="10" spans="1:17" ht="17.25" customHeight="1" x14ac:dyDescent="0.2">
      <c r="A10" s="37" t="s">
        <v>62</v>
      </c>
      <c r="B10" s="28">
        <v>0</v>
      </c>
      <c r="C10" s="28">
        <v>0</v>
      </c>
      <c r="D10" s="28">
        <v>2842.03</v>
      </c>
      <c r="E10" s="28">
        <v>657.17100000000005</v>
      </c>
      <c r="F10" s="28">
        <v>30322.095000000001</v>
      </c>
      <c r="G10" s="28">
        <v>5293.152</v>
      </c>
      <c r="H10" s="28">
        <v>271972.951</v>
      </c>
      <c r="I10" s="28">
        <v>190129.258</v>
      </c>
      <c r="J10" s="28">
        <v>53967.667000000001</v>
      </c>
      <c r="K10" s="28">
        <v>9887.5930000000008</v>
      </c>
      <c r="L10" s="28"/>
      <c r="M10" s="28">
        <v>108168.37</v>
      </c>
      <c r="N10" s="28">
        <v>21281.337</v>
      </c>
      <c r="O10" s="28">
        <v>424690.03899999999</v>
      </c>
      <c r="P10" s="28"/>
      <c r="Q10" s="28">
        <f t="shared" si="0"/>
        <v>1119211.6630000002</v>
      </c>
    </row>
    <row r="11" spans="1:17" ht="17.25" customHeight="1" x14ac:dyDescent="0.2">
      <c r="A11" s="37" t="s">
        <v>63</v>
      </c>
      <c r="B11" s="28">
        <v>0</v>
      </c>
      <c r="C11" s="28">
        <v>0</v>
      </c>
      <c r="D11" s="28">
        <v>264.20699999999999</v>
      </c>
      <c r="E11" s="28">
        <v>271.44200000000001</v>
      </c>
      <c r="F11" s="28">
        <v>4306.5870000000004</v>
      </c>
      <c r="G11" s="28">
        <v>1859.1969999999999</v>
      </c>
      <c r="H11" s="28">
        <v>165238.06099999999</v>
      </c>
      <c r="I11" s="28">
        <v>36706.701000000001</v>
      </c>
      <c r="J11" s="28">
        <v>4193.8320000000003</v>
      </c>
      <c r="K11" s="28">
        <v>229.315</v>
      </c>
      <c r="L11" s="28"/>
      <c r="M11" s="28">
        <v>87961.975000000006</v>
      </c>
      <c r="N11" s="28">
        <v>1479.759</v>
      </c>
      <c r="O11" s="28">
        <v>103041.064</v>
      </c>
      <c r="P11" s="28"/>
      <c r="Q11" s="28">
        <f t="shared" si="0"/>
        <v>405552.14</v>
      </c>
    </row>
    <row r="12" spans="1:17" ht="17.25" customHeight="1" x14ac:dyDescent="0.2">
      <c r="A12" s="37" t="s">
        <v>64</v>
      </c>
      <c r="B12" s="28">
        <v>0</v>
      </c>
      <c r="C12" s="28">
        <v>89199.679000000004</v>
      </c>
      <c r="D12" s="28">
        <v>1086.336</v>
      </c>
      <c r="E12" s="28">
        <v>33.155000000000001</v>
      </c>
      <c r="F12" s="28">
        <v>1236.5319999999999</v>
      </c>
      <c r="G12" s="28">
        <v>507.73099999999999</v>
      </c>
      <c r="H12" s="28">
        <v>0</v>
      </c>
      <c r="I12" s="28">
        <v>0</v>
      </c>
      <c r="J12" s="28">
        <v>0</v>
      </c>
      <c r="K12" s="28">
        <v>0</v>
      </c>
      <c r="L12" s="28"/>
      <c r="M12" s="28">
        <v>815.45399999999995</v>
      </c>
      <c r="N12" s="28">
        <v>0</v>
      </c>
      <c r="O12" s="28">
        <v>0</v>
      </c>
      <c r="P12" s="28"/>
      <c r="Q12" s="28">
        <f t="shared" si="0"/>
        <v>92878.887000000002</v>
      </c>
    </row>
    <row r="13" spans="1:17" ht="17.25" customHeight="1" x14ac:dyDescent="0.2">
      <c r="A13" s="38" t="s">
        <v>65</v>
      </c>
      <c r="B13" s="29">
        <v>0</v>
      </c>
      <c r="C13" s="29">
        <v>0</v>
      </c>
      <c r="D13" s="29">
        <v>542.44799999999998</v>
      </c>
      <c r="E13" s="29">
        <v>494.74799999999999</v>
      </c>
      <c r="F13" s="29">
        <v>8269.7360000000008</v>
      </c>
      <c r="G13" s="29">
        <v>2180.5369999999998</v>
      </c>
      <c r="H13" s="29">
        <v>16785.989000000001</v>
      </c>
      <c r="I13" s="29">
        <v>68687.603000000003</v>
      </c>
      <c r="J13" s="29">
        <v>23905.563999999998</v>
      </c>
      <c r="K13" s="29">
        <v>1725.058</v>
      </c>
      <c r="L13" s="29"/>
      <c r="M13" s="29">
        <v>9684.5519999999997</v>
      </c>
      <c r="N13" s="29">
        <v>349.55700000000002</v>
      </c>
      <c r="O13" s="29">
        <v>257995.28899999999</v>
      </c>
      <c r="P13" s="29"/>
      <c r="Q13" s="29">
        <f t="shared" si="0"/>
        <v>390621.08100000001</v>
      </c>
    </row>
    <row r="14" spans="1:17" ht="20.25" customHeight="1" x14ac:dyDescent="0.2">
      <c r="A14" s="39" t="s">
        <v>15</v>
      </c>
      <c r="B14" s="30">
        <f t="shared" ref="B14:D14" si="1">SUM(B6:B13)</f>
        <v>208468.87599999999</v>
      </c>
      <c r="C14" s="30">
        <f t="shared" si="1"/>
        <v>89199.679000000004</v>
      </c>
      <c r="D14" s="30">
        <f t="shared" si="1"/>
        <v>157508.33300000001</v>
      </c>
      <c r="E14" s="30">
        <f>SUM(E6:E13)</f>
        <v>44637.331999999995</v>
      </c>
      <c r="F14" s="30">
        <f t="shared" ref="F14:Q14" si="2">SUM(F6:F13)</f>
        <v>457188.38500000001</v>
      </c>
      <c r="G14" s="30">
        <f t="shared" si="2"/>
        <v>213684.74100000001</v>
      </c>
      <c r="H14" s="30">
        <f t="shared" si="2"/>
        <v>1066340.2409999999</v>
      </c>
      <c r="I14" s="30">
        <f t="shared" si="2"/>
        <v>1660853.2280000001</v>
      </c>
      <c r="J14" s="30">
        <f t="shared" si="2"/>
        <v>332005.09300000005</v>
      </c>
      <c r="K14" s="30">
        <f t="shared" si="2"/>
        <v>284857.09100000001</v>
      </c>
      <c r="L14" s="30">
        <f t="shared" si="2"/>
        <v>0</v>
      </c>
      <c r="M14" s="30">
        <f t="shared" si="2"/>
        <v>667369.83600000001</v>
      </c>
      <c r="N14" s="30">
        <f t="shared" si="2"/>
        <v>137835.45499999999</v>
      </c>
      <c r="O14" s="30">
        <f t="shared" si="2"/>
        <v>2091133.6720000003</v>
      </c>
      <c r="P14" s="30">
        <f t="shared" si="2"/>
        <v>0</v>
      </c>
      <c r="Q14" s="30">
        <f t="shared" si="2"/>
        <v>7411081.9620000022</v>
      </c>
    </row>
    <row r="15" spans="1:17" ht="17.25" customHeight="1" x14ac:dyDescent="0.2">
      <c r="A15" s="40" t="s">
        <v>66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43">
        <f t="shared" ref="Q15:Q23" si="3">SUM(B15:O15)</f>
        <v>0</v>
      </c>
    </row>
    <row r="16" spans="1:17" ht="17.25" customHeight="1" x14ac:dyDescent="0.2">
      <c r="A16" s="37" t="str">
        <f t="shared" ref="A16:A24" si="4">A6</f>
        <v xml:space="preserve">Motor </v>
      </c>
      <c r="B16" s="28">
        <v>0</v>
      </c>
      <c r="C16" s="28">
        <v>0</v>
      </c>
      <c r="D16" s="28">
        <v>2257.9949999999999</v>
      </c>
      <c r="E16" s="28">
        <v>2393.4920000000002</v>
      </c>
      <c r="F16" s="28">
        <v>101576.231</v>
      </c>
      <c r="G16" s="28">
        <v>6488.5690000000004</v>
      </c>
      <c r="H16" s="28">
        <v>19359.994999999999</v>
      </c>
      <c r="I16" s="28">
        <v>10374.106</v>
      </c>
      <c r="J16" s="28">
        <v>4027.6280000000002</v>
      </c>
      <c r="K16" s="28">
        <v>7004.65</v>
      </c>
      <c r="L16" s="28"/>
      <c r="M16" s="28">
        <v>15510.472</v>
      </c>
      <c r="N16" s="28">
        <v>5473.3760000000002</v>
      </c>
      <c r="O16" s="28">
        <v>14017.296</v>
      </c>
      <c r="P16" s="28"/>
      <c r="Q16" s="28">
        <f t="shared" si="3"/>
        <v>188483.81</v>
      </c>
    </row>
    <row r="17" spans="1:17" ht="17.25" customHeight="1" x14ac:dyDescent="0.2">
      <c r="A17" s="37" t="str">
        <f t="shared" si="4"/>
        <v>Accident and Health</v>
      </c>
      <c r="B17" s="28">
        <v>14580.712</v>
      </c>
      <c r="C17" s="28">
        <v>0</v>
      </c>
      <c r="D17" s="28">
        <v>0</v>
      </c>
      <c r="E17" s="28">
        <v>15.563000000000001</v>
      </c>
      <c r="F17" s="28">
        <v>78795.566999999995</v>
      </c>
      <c r="G17" s="28">
        <v>498.15</v>
      </c>
      <c r="H17" s="28">
        <v>173588.70499999999</v>
      </c>
      <c r="I17" s="28">
        <v>17091.100999999999</v>
      </c>
      <c r="J17" s="28">
        <v>0</v>
      </c>
      <c r="K17" s="28">
        <v>2180.7069999999999</v>
      </c>
      <c r="L17" s="28"/>
      <c r="M17" s="28">
        <v>35705.239000000001</v>
      </c>
      <c r="N17" s="28">
        <v>1073.7619999999999</v>
      </c>
      <c r="O17" s="28">
        <v>482677.23200000002</v>
      </c>
      <c r="P17" s="28"/>
      <c r="Q17" s="28">
        <f t="shared" si="3"/>
        <v>806206.73800000001</v>
      </c>
    </row>
    <row r="18" spans="1:17" ht="17.25" customHeight="1" x14ac:dyDescent="0.2">
      <c r="A18" s="37" t="str">
        <f t="shared" si="4"/>
        <v>Engineering</v>
      </c>
      <c r="B18" s="28">
        <v>0</v>
      </c>
      <c r="C18" s="28">
        <v>0</v>
      </c>
      <c r="D18" s="28">
        <v>246.68299999999999</v>
      </c>
      <c r="E18" s="28">
        <v>643.96</v>
      </c>
      <c r="F18" s="28">
        <v>7090.884</v>
      </c>
      <c r="G18" s="28">
        <v>1712.345</v>
      </c>
      <c r="H18" s="28">
        <v>30283.118999999999</v>
      </c>
      <c r="I18" s="28">
        <v>60437.349000000002</v>
      </c>
      <c r="J18" s="28">
        <v>501.56799999999998</v>
      </c>
      <c r="K18" s="28">
        <v>1560.2629999999999</v>
      </c>
      <c r="L18" s="28"/>
      <c r="M18" s="28">
        <v>25093.054</v>
      </c>
      <c r="N18" s="28">
        <v>1655.3209999999999</v>
      </c>
      <c r="O18" s="28">
        <v>85210.451000000001</v>
      </c>
      <c r="P18" s="28"/>
      <c r="Q18" s="28">
        <f t="shared" si="3"/>
        <v>214434.997</v>
      </c>
    </row>
    <row r="19" spans="1:17" ht="17.25" customHeight="1" x14ac:dyDescent="0.2">
      <c r="A19" s="37" t="str">
        <f t="shared" si="4"/>
        <v>Liability</v>
      </c>
      <c r="B19" s="28">
        <v>0</v>
      </c>
      <c r="C19" s="28">
        <v>0</v>
      </c>
      <c r="D19" s="28">
        <v>2469.9050000000002</v>
      </c>
      <c r="E19" s="28">
        <v>198.18899999999999</v>
      </c>
      <c r="F19" s="28">
        <v>16693.884999999998</v>
      </c>
      <c r="G19" s="28">
        <v>23.949000000000002</v>
      </c>
      <c r="H19" s="28">
        <v>36453.712</v>
      </c>
      <c r="I19" s="28">
        <v>132819.329</v>
      </c>
      <c r="J19" s="28">
        <v>33.063000000000002</v>
      </c>
      <c r="K19" s="28">
        <v>47.923000000000002</v>
      </c>
      <c r="L19" s="28"/>
      <c r="M19" s="28">
        <v>88012.826000000001</v>
      </c>
      <c r="N19" s="28">
        <v>454.45100000000002</v>
      </c>
      <c r="O19" s="28">
        <v>19118.548999999999</v>
      </c>
      <c r="P19" s="28"/>
      <c r="Q19" s="28">
        <f t="shared" si="3"/>
        <v>296325.78099999996</v>
      </c>
    </row>
    <row r="20" spans="1:17" ht="17.25" customHeight="1" x14ac:dyDescent="0.2">
      <c r="A20" s="37" t="str">
        <f t="shared" si="4"/>
        <v>Property</v>
      </c>
      <c r="B20" s="28">
        <v>0</v>
      </c>
      <c r="C20" s="28">
        <v>0</v>
      </c>
      <c r="D20" s="28">
        <v>2500.7739999999999</v>
      </c>
      <c r="E20" s="28">
        <v>527.44000000000005</v>
      </c>
      <c r="F20" s="28">
        <v>24376.084999999999</v>
      </c>
      <c r="G20" s="28">
        <v>4502.2169999999996</v>
      </c>
      <c r="H20" s="28">
        <v>217178.25899999999</v>
      </c>
      <c r="I20" s="28">
        <v>128762.992</v>
      </c>
      <c r="J20" s="28">
        <v>31644.682000000001</v>
      </c>
      <c r="K20" s="28">
        <v>7164.9859999999999</v>
      </c>
      <c r="L20" s="28"/>
      <c r="M20" s="28">
        <v>91682.875</v>
      </c>
      <c r="N20" s="28">
        <v>17471.341</v>
      </c>
      <c r="O20" s="28">
        <v>315484.52</v>
      </c>
      <c r="P20" s="28"/>
      <c r="Q20" s="28">
        <f t="shared" si="3"/>
        <v>841296.17099999997</v>
      </c>
    </row>
    <row r="21" spans="1:17" ht="17.25" customHeight="1" x14ac:dyDescent="0.2">
      <c r="A21" s="37" t="str">
        <f t="shared" si="4"/>
        <v>Transportation</v>
      </c>
      <c r="B21" s="28">
        <v>0</v>
      </c>
      <c r="C21" s="28">
        <v>0</v>
      </c>
      <c r="D21" s="28">
        <v>230.48699999999999</v>
      </c>
      <c r="E21" s="28">
        <v>168.62899999999999</v>
      </c>
      <c r="F21" s="28">
        <v>3546.5279999999998</v>
      </c>
      <c r="G21" s="28">
        <v>1470.829</v>
      </c>
      <c r="H21" s="28">
        <v>93244.857999999993</v>
      </c>
      <c r="I21" s="28">
        <v>6164.2190000000001</v>
      </c>
      <c r="J21" s="28">
        <v>3085.4290000000001</v>
      </c>
      <c r="K21" s="28">
        <v>207.642</v>
      </c>
      <c r="L21" s="28"/>
      <c r="M21" s="28">
        <v>86973.607999999993</v>
      </c>
      <c r="N21" s="28">
        <v>1172.9690000000001</v>
      </c>
      <c r="O21" s="28">
        <v>45864.135999999999</v>
      </c>
      <c r="P21" s="28"/>
      <c r="Q21" s="28">
        <f t="shared" si="3"/>
        <v>242129.334</v>
      </c>
    </row>
    <row r="22" spans="1:17" ht="17.25" customHeight="1" x14ac:dyDescent="0.2">
      <c r="A22" s="37" t="str">
        <f t="shared" si="4"/>
        <v>Guarantee</v>
      </c>
      <c r="B22" s="28">
        <v>0</v>
      </c>
      <c r="C22" s="28">
        <v>68701.679999999993</v>
      </c>
      <c r="D22" s="28">
        <v>419.15</v>
      </c>
      <c r="E22" s="28">
        <v>0</v>
      </c>
      <c r="F22" s="28">
        <v>1162.356</v>
      </c>
      <c r="G22" s="28">
        <v>485.387</v>
      </c>
      <c r="H22" s="28">
        <v>0</v>
      </c>
      <c r="I22" s="28">
        <v>0</v>
      </c>
      <c r="J22" s="28">
        <v>0</v>
      </c>
      <c r="K22" s="28">
        <v>0</v>
      </c>
      <c r="L22" s="28"/>
      <c r="M22" s="28">
        <v>594.34</v>
      </c>
      <c r="N22" s="28">
        <v>0</v>
      </c>
      <c r="O22" s="28">
        <v>0</v>
      </c>
      <c r="P22" s="28"/>
      <c r="Q22" s="28">
        <f t="shared" si="3"/>
        <v>71362.912999999986</v>
      </c>
    </row>
    <row r="23" spans="1:17" ht="17.25" customHeight="1" x14ac:dyDescent="0.2">
      <c r="A23" s="38" t="str">
        <f t="shared" si="4"/>
        <v>Miscellaneous</v>
      </c>
      <c r="B23" s="29">
        <v>0</v>
      </c>
      <c r="C23" s="29">
        <v>0</v>
      </c>
      <c r="D23" s="29">
        <v>428.517</v>
      </c>
      <c r="E23" s="29">
        <v>478.23500000000001</v>
      </c>
      <c r="F23" s="29">
        <v>6730.2139999999999</v>
      </c>
      <c r="G23" s="29">
        <v>2062.83</v>
      </c>
      <c r="H23" s="29">
        <v>14890.422</v>
      </c>
      <c r="I23" s="29">
        <v>27572.663</v>
      </c>
      <c r="J23" s="29">
        <v>15544.989</v>
      </c>
      <c r="K23" s="29">
        <v>630.36500000000001</v>
      </c>
      <c r="L23" s="29"/>
      <c r="M23" s="29">
        <v>4643.576</v>
      </c>
      <c r="N23" s="29">
        <v>329.34800000000001</v>
      </c>
      <c r="O23" s="29">
        <v>181300.003</v>
      </c>
      <c r="P23" s="29"/>
      <c r="Q23" s="29">
        <f t="shared" si="3"/>
        <v>254611.16200000001</v>
      </c>
    </row>
    <row r="24" spans="1:17" ht="20.25" customHeight="1" x14ac:dyDescent="0.2">
      <c r="A24" s="39" t="str">
        <f t="shared" si="4"/>
        <v>TOTAL</v>
      </c>
      <c r="B24" s="30">
        <f t="shared" ref="B24:D24" si="5">SUM(B16:B23)</f>
        <v>14580.712</v>
      </c>
      <c r="C24" s="30">
        <f t="shared" si="5"/>
        <v>68701.679999999993</v>
      </c>
      <c r="D24" s="30">
        <f t="shared" si="5"/>
        <v>8553.5110000000004</v>
      </c>
      <c r="E24" s="30">
        <f>SUM(E16:E23)</f>
        <v>4425.5079999999998</v>
      </c>
      <c r="F24" s="30">
        <f t="shared" ref="F24:Q24" si="6">SUM(F16:F23)</f>
        <v>239971.75</v>
      </c>
      <c r="G24" s="30">
        <f t="shared" si="6"/>
        <v>17244.275999999998</v>
      </c>
      <c r="H24" s="30">
        <f t="shared" si="6"/>
        <v>584999.06999999995</v>
      </c>
      <c r="I24" s="30">
        <f t="shared" si="6"/>
        <v>383221.75899999996</v>
      </c>
      <c r="J24" s="30">
        <f t="shared" si="6"/>
        <v>54837.358999999997</v>
      </c>
      <c r="K24" s="30">
        <f t="shared" si="6"/>
        <v>18796.536</v>
      </c>
      <c r="L24" s="30">
        <f t="shared" si="6"/>
        <v>0</v>
      </c>
      <c r="M24" s="30">
        <f t="shared" si="6"/>
        <v>348215.99000000005</v>
      </c>
      <c r="N24" s="30">
        <f t="shared" si="6"/>
        <v>27630.568000000003</v>
      </c>
      <c r="O24" s="30">
        <f t="shared" si="6"/>
        <v>1143672.1870000002</v>
      </c>
      <c r="P24" s="30">
        <f t="shared" si="6"/>
        <v>0</v>
      </c>
      <c r="Q24" s="30">
        <f t="shared" si="6"/>
        <v>2914850.906</v>
      </c>
    </row>
    <row r="25" spans="1:17" ht="17.25" customHeight="1" x14ac:dyDescent="0.2">
      <c r="A25" s="40" t="s">
        <v>67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43">
        <f t="shared" ref="Q25:Q33" si="7">SUM(B25:O25)</f>
        <v>0</v>
      </c>
    </row>
    <row r="26" spans="1:17" ht="17.25" customHeight="1" x14ac:dyDescent="0.2">
      <c r="A26" s="37" t="str">
        <f t="shared" ref="A26:A34" si="8">A16</f>
        <v xml:space="preserve">Motor </v>
      </c>
      <c r="B26" s="28">
        <v>0</v>
      </c>
      <c r="C26" s="28">
        <v>0</v>
      </c>
      <c r="D26" s="28">
        <v>146138.20300000001</v>
      </c>
      <c r="E26" s="28">
        <v>39480.205999999998</v>
      </c>
      <c r="F26" s="28">
        <v>99860.582999999999</v>
      </c>
      <c r="G26" s="28">
        <v>194054.65299999999</v>
      </c>
      <c r="H26" s="28">
        <v>261344.639</v>
      </c>
      <c r="I26" s="28">
        <v>722552.26399999997</v>
      </c>
      <c r="J26" s="28">
        <v>240258.671</v>
      </c>
      <c r="K26" s="28">
        <v>259617.196</v>
      </c>
      <c r="L26" s="28"/>
      <c r="M26" s="28">
        <v>237089.18700000001</v>
      </c>
      <c r="N26" s="28">
        <v>103854.755</v>
      </c>
      <c r="O26" s="28">
        <v>329132.58299999998</v>
      </c>
      <c r="P26" s="28"/>
      <c r="Q26" s="28">
        <f t="shared" si="7"/>
        <v>2633382.94</v>
      </c>
    </row>
    <row r="27" spans="1:17" ht="17.25" customHeight="1" x14ac:dyDescent="0.2">
      <c r="A27" s="37" t="str">
        <f t="shared" si="8"/>
        <v>Accident and Health</v>
      </c>
      <c r="B27" s="28">
        <v>193888.16399999999</v>
      </c>
      <c r="C27" s="28">
        <v>0</v>
      </c>
      <c r="D27" s="28">
        <v>274.64</v>
      </c>
      <c r="E27" s="28">
        <v>154.774</v>
      </c>
      <c r="F27" s="28">
        <v>101763.338</v>
      </c>
      <c r="G27" s="28">
        <v>173.49100000000001</v>
      </c>
      <c r="H27" s="28">
        <v>65345.074999999997</v>
      </c>
      <c r="I27" s="28">
        <v>348108.875</v>
      </c>
      <c r="J27" s="28">
        <v>683.38499999999999</v>
      </c>
      <c r="K27" s="28">
        <v>916.98900000000003</v>
      </c>
      <c r="L27" s="28"/>
      <c r="M27" s="28">
        <v>41709.035000000003</v>
      </c>
      <c r="N27" s="28">
        <v>358.72300000000001</v>
      </c>
      <c r="O27" s="28">
        <v>320155.13</v>
      </c>
      <c r="P27" s="28"/>
      <c r="Q27" s="28">
        <f t="shared" si="7"/>
        <v>1073531.6189999999</v>
      </c>
    </row>
    <row r="28" spans="1:17" ht="17.25" customHeight="1" x14ac:dyDescent="0.2">
      <c r="A28" s="37" t="str">
        <f t="shared" si="8"/>
        <v>Engineering</v>
      </c>
      <c r="B28" s="28">
        <v>0</v>
      </c>
      <c r="C28" s="28">
        <v>0</v>
      </c>
      <c r="D28" s="28">
        <v>144.97300000000001</v>
      </c>
      <c r="E28" s="28">
        <v>164.119</v>
      </c>
      <c r="F28" s="28">
        <v>2620.9430000000002</v>
      </c>
      <c r="G28" s="28">
        <v>176.70599999999999</v>
      </c>
      <c r="H28" s="28">
        <v>5186.085</v>
      </c>
      <c r="I28" s="28">
        <v>16302.1</v>
      </c>
      <c r="J28" s="28">
        <v>3290.665</v>
      </c>
      <c r="K28" s="28">
        <v>41.88</v>
      </c>
      <c r="L28" s="28"/>
      <c r="M28" s="28">
        <v>2295.212</v>
      </c>
      <c r="N28" s="28">
        <v>214.83</v>
      </c>
      <c r="O28" s="28">
        <v>8960.9699999999993</v>
      </c>
      <c r="P28" s="28"/>
      <c r="Q28" s="28">
        <f t="shared" si="7"/>
        <v>39398.483</v>
      </c>
    </row>
    <row r="29" spans="1:17" ht="17.25" customHeight="1" x14ac:dyDescent="0.2">
      <c r="A29" s="37" t="str">
        <f t="shared" si="8"/>
        <v>Liability</v>
      </c>
      <c r="B29" s="28">
        <v>0</v>
      </c>
      <c r="C29" s="28">
        <v>0</v>
      </c>
      <c r="D29" s="28">
        <v>1240.913</v>
      </c>
      <c r="E29" s="28">
        <v>130.51300000000001</v>
      </c>
      <c r="F29" s="28">
        <v>4652.0039999999999</v>
      </c>
      <c r="G29" s="28">
        <v>716.26099999999997</v>
      </c>
      <c r="H29" s="28">
        <v>20781.91</v>
      </c>
      <c r="I29" s="28">
        <v>57644.542000000001</v>
      </c>
      <c r="J29" s="28">
        <v>1143.05</v>
      </c>
      <c r="K29" s="28">
        <v>1645.5170000000001</v>
      </c>
      <c r="L29" s="28"/>
      <c r="M29" s="28">
        <v>15324.46</v>
      </c>
      <c r="N29" s="28">
        <v>1639.5840000000001</v>
      </c>
      <c r="O29" s="28">
        <v>46135.069000000003</v>
      </c>
      <c r="P29" s="28"/>
      <c r="Q29" s="28">
        <f t="shared" si="7"/>
        <v>151053.82300000003</v>
      </c>
    </row>
    <row r="30" spans="1:17" ht="17.25" customHeight="1" x14ac:dyDescent="0.2">
      <c r="A30" s="37" t="str">
        <f t="shared" si="8"/>
        <v>Property</v>
      </c>
      <c r="B30" s="28">
        <v>0</v>
      </c>
      <c r="C30" s="28">
        <v>0</v>
      </c>
      <c r="D30" s="28">
        <v>341.25599999999997</v>
      </c>
      <c r="E30" s="28">
        <v>129.73099999999999</v>
      </c>
      <c r="F30" s="28">
        <v>5946.01</v>
      </c>
      <c r="G30" s="28">
        <v>790.93499999999995</v>
      </c>
      <c r="H30" s="28">
        <v>54794.692000000003</v>
      </c>
      <c r="I30" s="28">
        <v>61366.266000000003</v>
      </c>
      <c r="J30" s="28">
        <v>22322.985000000001</v>
      </c>
      <c r="K30" s="28">
        <v>2722.607</v>
      </c>
      <c r="L30" s="28"/>
      <c r="M30" s="28">
        <v>16485.494999999999</v>
      </c>
      <c r="N30" s="28">
        <v>3809.9960000000001</v>
      </c>
      <c r="O30" s="28">
        <v>109205.519</v>
      </c>
      <c r="P30" s="28"/>
      <c r="Q30" s="28">
        <f t="shared" si="7"/>
        <v>277915.49199999997</v>
      </c>
    </row>
    <row r="31" spans="1:17" ht="17.25" customHeight="1" x14ac:dyDescent="0.2">
      <c r="A31" s="37" t="str">
        <f t="shared" si="8"/>
        <v>Transportation</v>
      </c>
      <c r="B31" s="28">
        <v>0</v>
      </c>
      <c r="C31" s="28">
        <v>0</v>
      </c>
      <c r="D31" s="28">
        <v>33.72</v>
      </c>
      <c r="E31" s="28">
        <v>102.813</v>
      </c>
      <c r="F31" s="28">
        <v>760.05899999999997</v>
      </c>
      <c r="G31" s="28">
        <v>388.36799999999999</v>
      </c>
      <c r="H31" s="28">
        <v>71993.202999999994</v>
      </c>
      <c r="I31" s="28">
        <v>30542.482</v>
      </c>
      <c r="J31" s="28">
        <v>1108.403</v>
      </c>
      <c r="K31" s="28">
        <v>21.672999999999998</v>
      </c>
      <c r="L31" s="28"/>
      <c r="M31" s="28">
        <v>988.36699999999996</v>
      </c>
      <c r="N31" s="28">
        <v>306.79000000000002</v>
      </c>
      <c r="O31" s="28">
        <v>57176.928</v>
      </c>
      <c r="P31" s="28"/>
      <c r="Q31" s="28">
        <f t="shared" si="7"/>
        <v>163422.80599999998</v>
      </c>
    </row>
    <row r="32" spans="1:17" ht="17.25" customHeight="1" x14ac:dyDescent="0.2">
      <c r="A32" s="37" t="str">
        <f t="shared" si="8"/>
        <v>Guarantee</v>
      </c>
      <c r="B32" s="28">
        <v>0</v>
      </c>
      <c r="C32" s="28">
        <v>20497.999</v>
      </c>
      <c r="D32" s="28">
        <v>667.18600000000004</v>
      </c>
      <c r="E32" s="28">
        <v>33.155000000000001</v>
      </c>
      <c r="F32" s="28">
        <v>74.176000000000002</v>
      </c>
      <c r="G32" s="28">
        <v>22.344000000000001</v>
      </c>
      <c r="H32" s="28">
        <v>0</v>
      </c>
      <c r="I32" s="28">
        <v>0</v>
      </c>
      <c r="J32" s="28">
        <v>0</v>
      </c>
      <c r="K32" s="28">
        <v>0</v>
      </c>
      <c r="L32" s="28"/>
      <c r="M32" s="28">
        <v>221.114</v>
      </c>
      <c r="N32" s="28">
        <v>0</v>
      </c>
      <c r="O32" s="28">
        <v>0</v>
      </c>
      <c r="P32" s="28"/>
      <c r="Q32" s="28">
        <f t="shared" si="7"/>
        <v>21515.974000000002</v>
      </c>
    </row>
    <row r="33" spans="1:17" ht="17.25" customHeight="1" x14ac:dyDescent="0.2">
      <c r="A33" s="38" t="str">
        <f t="shared" si="8"/>
        <v>Miscellaneous</v>
      </c>
      <c r="B33" s="29">
        <v>0</v>
      </c>
      <c r="C33" s="29">
        <v>0</v>
      </c>
      <c r="D33" s="29">
        <v>113.931</v>
      </c>
      <c r="E33" s="29">
        <v>16.513000000000002</v>
      </c>
      <c r="F33" s="29">
        <v>1539.5219999999999</v>
      </c>
      <c r="G33" s="29">
        <v>117.70699999999999</v>
      </c>
      <c r="H33" s="29">
        <v>1895.567</v>
      </c>
      <c r="I33" s="29">
        <v>41114.94</v>
      </c>
      <c r="J33" s="29">
        <v>8360.5750000000007</v>
      </c>
      <c r="K33" s="29">
        <v>1094.693</v>
      </c>
      <c r="L33" s="29"/>
      <c r="M33" s="29">
        <v>5040.9759999999997</v>
      </c>
      <c r="N33" s="29">
        <v>20.209</v>
      </c>
      <c r="O33" s="29">
        <v>76695.285999999993</v>
      </c>
      <c r="P33" s="29"/>
      <c r="Q33" s="29">
        <f t="shared" si="7"/>
        <v>136009.91899999999</v>
      </c>
    </row>
    <row r="34" spans="1:17" ht="20.25" customHeight="1" x14ac:dyDescent="0.2">
      <c r="A34" s="39" t="str">
        <f t="shared" si="8"/>
        <v>TOTAL</v>
      </c>
      <c r="B34" s="30">
        <f t="shared" ref="B34:D34" si="9">SUM(B26:B33)</f>
        <v>193888.16399999999</v>
      </c>
      <c r="C34" s="30">
        <f t="shared" si="9"/>
        <v>20497.999</v>
      </c>
      <c r="D34" s="30">
        <f t="shared" si="9"/>
        <v>148954.82200000001</v>
      </c>
      <c r="E34" s="30">
        <f>SUM(E26:E33)</f>
        <v>40211.823999999993</v>
      </c>
      <c r="F34" s="30">
        <f t="shared" ref="F34:Q34" si="10">SUM(F26:F33)</f>
        <v>217216.63500000001</v>
      </c>
      <c r="G34" s="30">
        <f t="shared" si="10"/>
        <v>196440.465</v>
      </c>
      <c r="H34" s="30">
        <f t="shared" si="10"/>
        <v>481341.17099999991</v>
      </c>
      <c r="I34" s="30">
        <f t="shared" si="10"/>
        <v>1277631.469</v>
      </c>
      <c r="J34" s="30">
        <f t="shared" si="10"/>
        <v>277167.734</v>
      </c>
      <c r="K34" s="30">
        <f t="shared" si="10"/>
        <v>266060.55500000005</v>
      </c>
      <c r="L34" s="30">
        <f t="shared" si="10"/>
        <v>0</v>
      </c>
      <c r="M34" s="30">
        <f t="shared" si="10"/>
        <v>319153.84600000008</v>
      </c>
      <c r="N34" s="30">
        <f t="shared" si="10"/>
        <v>110204.887</v>
      </c>
      <c r="O34" s="30">
        <f t="shared" si="10"/>
        <v>947461.48499999987</v>
      </c>
      <c r="P34" s="30">
        <f t="shared" si="10"/>
        <v>0</v>
      </c>
      <c r="Q34" s="30">
        <f t="shared" si="10"/>
        <v>4496231.0559999999</v>
      </c>
    </row>
    <row r="35" spans="1:17" ht="17.25" customHeight="1" x14ac:dyDescent="0.2">
      <c r="A35" s="40" t="s">
        <v>68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43">
        <f t="shared" ref="Q35:Q43" si="11">SUM(B35:O35)</f>
        <v>0</v>
      </c>
    </row>
    <row r="36" spans="1:17" ht="17.25" customHeight="1" x14ac:dyDescent="0.2">
      <c r="A36" s="37" t="str">
        <f t="shared" ref="A36:A44" si="12">A26</f>
        <v xml:space="preserve">Motor </v>
      </c>
      <c r="B36" s="28">
        <v>0</v>
      </c>
      <c r="C36" s="28">
        <v>0</v>
      </c>
      <c r="D36" s="28">
        <v>149529.087</v>
      </c>
      <c r="E36" s="28">
        <v>40185.548000000003</v>
      </c>
      <c r="F36" s="28">
        <v>100131.25900000001</v>
      </c>
      <c r="G36" s="28">
        <v>190676.10800000001</v>
      </c>
      <c r="H36" s="28">
        <v>243455.32399999999</v>
      </c>
      <c r="I36" s="28">
        <v>726437.99300000002</v>
      </c>
      <c r="J36" s="28">
        <v>237950.122</v>
      </c>
      <c r="K36" s="28">
        <v>245313.96900000001</v>
      </c>
      <c r="L36" s="28"/>
      <c r="M36" s="28">
        <v>231432.29</v>
      </c>
      <c r="N36" s="28">
        <v>112835.171</v>
      </c>
      <c r="O36" s="28">
        <v>331874.84299999999</v>
      </c>
      <c r="P36" s="28"/>
      <c r="Q36" s="28">
        <f t="shared" si="11"/>
        <v>2609821.7140000002</v>
      </c>
    </row>
    <row r="37" spans="1:17" ht="17.25" customHeight="1" x14ac:dyDescent="0.2">
      <c r="A37" s="37" t="str">
        <f t="shared" si="12"/>
        <v>Accident and Health</v>
      </c>
      <c r="B37" s="28">
        <v>187255.59099999999</v>
      </c>
      <c r="C37" s="28">
        <v>0</v>
      </c>
      <c r="D37" s="28">
        <v>307.65800000000002</v>
      </c>
      <c r="E37" s="28">
        <v>105.96899999999999</v>
      </c>
      <c r="F37" s="28">
        <v>101351.48699999999</v>
      </c>
      <c r="G37" s="28">
        <v>180.12</v>
      </c>
      <c r="H37" s="28">
        <v>65823.407999999996</v>
      </c>
      <c r="I37" s="28">
        <v>336827.90100000001</v>
      </c>
      <c r="J37" s="28">
        <v>1042.748</v>
      </c>
      <c r="K37" s="28">
        <v>713.625</v>
      </c>
      <c r="L37" s="28"/>
      <c r="M37" s="28">
        <v>38588.932999999997</v>
      </c>
      <c r="N37" s="28">
        <v>353.72</v>
      </c>
      <c r="O37" s="28">
        <v>307473.065</v>
      </c>
      <c r="P37" s="28"/>
      <c r="Q37" s="28">
        <f t="shared" si="11"/>
        <v>1040024.2249999999</v>
      </c>
    </row>
    <row r="38" spans="1:17" ht="17.25" customHeight="1" x14ac:dyDescent="0.2">
      <c r="A38" s="37" t="str">
        <f t="shared" si="12"/>
        <v>Engineering</v>
      </c>
      <c r="B38" s="28">
        <v>0</v>
      </c>
      <c r="C38" s="28">
        <v>0</v>
      </c>
      <c r="D38" s="28">
        <v>144.642</v>
      </c>
      <c r="E38" s="28">
        <v>276.57400000000001</v>
      </c>
      <c r="F38" s="28">
        <v>2349.2449999999999</v>
      </c>
      <c r="G38" s="28">
        <v>165.267</v>
      </c>
      <c r="H38" s="28">
        <v>8188.9080000000004</v>
      </c>
      <c r="I38" s="28">
        <v>16243.897999999999</v>
      </c>
      <c r="J38" s="28">
        <v>2839.8870000000002</v>
      </c>
      <c r="K38" s="28">
        <v>38.262999999999998</v>
      </c>
      <c r="L38" s="28"/>
      <c r="M38" s="28">
        <v>2380.0859999999998</v>
      </c>
      <c r="N38" s="28">
        <v>199.482</v>
      </c>
      <c r="O38" s="28">
        <v>7597.6409999999996</v>
      </c>
      <c r="P38" s="28"/>
      <c r="Q38" s="28">
        <f t="shared" si="11"/>
        <v>40423.892999999996</v>
      </c>
    </row>
    <row r="39" spans="1:17" ht="17.25" customHeight="1" x14ac:dyDescent="0.2">
      <c r="A39" s="37" t="str">
        <f t="shared" si="12"/>
        <v>Liability</v>
      </c>
      <c r="B39" s="28">
        <v>0</v>
      </c>
      <c r="C39" s="28">
        <v>0</v>
      </c>
      <c r="D39" s="28">
        <v>1190.3630000000001</v>
      </c>
      <c r="E39" s="28">
        <v>176.23099999999999</v>
      </c>
      <c r="F39" s="28">
        <v>3498.5630000000001</v>
      </c>
      <c r="G39" s="28">
        <v>658.27200000000005</v>
      </c>
      <c r="H39" s="28">
        <v>21743.445</v>
      </c>
      <c r="I39" s="28">
        <v>61259.337</v>
      </c>
      <c r="J39" s="28">
        <v>1159.8610000000001</v>
      </c>
      <c r="K39" s="28">
        <v>1452.809</v>
      </c>
      <c r="L39" s="28"/>
      <c r="M39" s="28">
        <v>15199.225</v>
      </c>
      <c r="N39" s="28">
        <v>1872.203</v>
      </c>
      <c r="O39" s="28">
        <v>45760.887000000002</v>
      </c>
      <c r="P39" s="28"/>
      <c r="Q39" s="28">
        <f t="shared" si="11"/>
        <v>153971.196</v>
      </c>
    </row>
    <row r="40" spans="1:17" ht="17.25" customHeight="1" x14ac:dyDescent="0.2">
      <c r="A40" s="37" t="str">
        <f t="shared" si="12"/>
        <v>Property</v>
      </c>
      <c r="B40" s="28">
        <v>0</v>
      </c>
      <c r="C40" s="28">
        <v>0</v>
      </c>
      <c r="D40" s="28">
        <v>192.75399999999999</v>
      </c>
      <c r="E40" s="28">
        <v>145.28100000000001</v>
      </c>
      <c r="F40" s="28">
        <v>5213.3209999999999</v>
      </c>
      <c r="G40" s="28">
        <v>750.68600000000004</v>
      </c>
      <c r="H40" s="28">
        <v>48767.462</v>
      </c>
      <c r="I40" s="28">
        <v>62360.76</v>
      </c>
      <c r="J40" s="28">
        <v>24324.637999999999</v>
      </c>
      <c r="K40" s="28">
        <v>2643.837</v>
      </c>
      <c r="L40" s="28"/>
      <c r="M40" s="28">
        <v>16512.46</v>
      </c>
      <c r="N40" s="28">
        <v>2847.8910000000001</v>
      </c>
      <c r="O40" s="28">
        <v>103129.977</v>
      </c>
      <c r="P40" s="28"/>
      <c r="Q40" s="28">
        <f t="shared" si="11"/>
        <v>266889.06699999998</v>
      </c>
    </row>
    <row r="41" spans="1:17" ht="17.25" customHeight="1" x14ac:dyDescent="0.2">
      <c r="A41" s="37" t="str">
        <f t="shared" si="12"/>
        <v>Transportation</v>
      </c>
      <c r="B41" s="28">
        <v>0</v>
      </c>
      <c r="C41" s="28">
        <v>0</v>
      </c>
      <c r="D41" s="28">
        <v>99.147999999999996</v>
      </c>
      <c r="E41" s="28">
        <v>107.223</v>
      </c>
      <c r="F41" s="28">
        <v>730.34100000000001</v>
      </c>
      <c r="G41" s="28">
        <v>326.411</v>
      </c>
      <c r="H41" s="28">
        <v>63159.705000000002</v>
      </c>
      <c r="I41" s="28">
        <v>30691.153999999999</v>
      </c>
      <c r="J41" s="28">
        <v>2396.87</v>
      </c>
      <c r="K41" s="28">
        <v>17.414000000000001</v>
      </c>
      <c r="L41" s="28"/>
      <c r="M41" s="28">
        <v>1017.3680000000001</v>
      </c>
      <c r="N41" s="28">
        <v>295.29399999999998</v>
      </c>
      <c r="O41" s="28">
        <v>53955.271999999997</v>
      </c>
      <c r="P41" s="28"/>
      <c r="Q41" s="28">
        <f t="shared" si="11"/>
        <v>152796.20000000001</v>
      </c>
    </row>
    <row r="42" spans="1:17" ht="17.25" customHeight="1" x14ac:dyDescent="0.2">
      <c r="A42" s="37" t="str">
        <f t="shared" si="12"/>
        <v>Guarantee</v>
      </c>
      <c r="B42" s="28">
        <v>0</v>
      </c>
      <c r="C42" s="28">
        <v>20465.239000000001</v>
      </c>
      <c r="D42" s="28">
        <v>803.03599999999994</v>
      </c>
      <c r="E42" s="28">
        <v>22.760999999999999</v>
      </c>
      <c r="F42" s="28">
        <v>63.426000000000002</v>
      </c>
      <c r="G42" s="28">
        <v>22.344999999999999</v>
      </c>
      <c r="H42" s="28">
        <v>0</v>
      </c>
      <c r="I42" s="28">
        <v>0</v>
      </c>
      <c r="J42" s="28">
        <v>0</v>
      </c>
      <c r="K42" s="28">
        <v>0</v>
      </c>
      <c r="L42" s="28"/>
      <c r="M42" s="28">
        <v>105.861</v>
      </c>
      <c r="N42" s="28">
        <v>0</v>
      </c>
      <c r="O42" s="28">
        <v>0</v>
      </c>
      <c r="P42" s="28"/>
      <c r="Q42" s="28">
        <f t="shared" si="11"/>
        <v>21482.668000000001</v>
      </c>
    </row>
    <row r="43" spans="1:17" ht="17.25" customHeight="1" x14ac:dyDescent="0.2">
      <c r="A43" s="38" t="str">
        <f t="shared" si="12"/>
        <v>Miscellaneous</v>
      </c>
      <c r="B43" s="29">
        <v>0</v>
      </c>
      <c r="C43" s="29">
        <v>0</v>
      </c>
      <c r="D43" s="29">
        <v>70.552000000000007</v>
      </c>
      <c r="E43" s="29">
        <v>43.246000000000002</v>
      </c>
      <c r="F43" s="29">
        <v>1617.6949999999999</v>
      </c>
      <c r="G43" s="29">
        <v>129.303</v>
      </c>
      <c r="H43" s="29">
        <v>946.18200000000002</v>
      </c>
      <c r="I43" s="29">
        <v>38498.118999999999</v>
      </c>
      <c r="J43" s="29">
        <v>8412.2029999999995</v>
      </c>
      <c r="K43" s="29">
        <v>1142.3599999999999</v>
      </c>
      <c r="L43" s="29"/>
      <c r="M43" s="29">
        <v>5043.2280000000001</v>
      </c>
      <c r="N43" s="29">
        <v>26.62</v>
      </c>
      <c r="O43" s="29">
        <v>80998.938999999998</v>
      </c>
      <c r="P43" s="29"/>
      <c r="Q43" s="29">
        <f t="shared" si="11"/>
        <v>136928.44700000001</v>
      </c>
    </row>
    <row r="44" spans="1:17" ht="20.25" customHeight="1" x14ac:dyDescent="0.2">
      <c r="A44" s="39" t="str">
        <f t="shared" si="12"/>
        <v>TOTAL</v>
      </c>
      <c r="B44" s="30">
        <f t="shared" ref="B44:E44" si="13">SUM(B36:B43)</f>
        <v>187255.59099999999</v>
      </c>
      <c r="C44" s="30">
        <f t="shared" si="13"/>
        <v>20465.239000000001</v>
      </c>
      <c r="D44" s="30">
        <f t="shared" si="13"/>
        <v>152337.23999999996</v>
      </c>
      <c r="E44" s="30">
        <f t="shared" si="13"/>
        <v>41062.832999999999</v>
      </c>
      <c r="F44" s="30">
        <f>SUM(F36:F43)</f>
        <v>214955.33699999997</v>
      </c>
      <c r="G44" s="30">
        <f t="shared" ref="G44:Q44" si="14">SUM(G36:G43)</f>
        <v>192908.51199999999</v>
      </c>
      <c r="H44" s="30">
        <f t="shared" si="14"/>
        <v>452084.43399999995</v>
      </c>
      <c r="I44" s="30">
        <f t="shared" si="14"/>
        <v>1272319.1620000002</v>
      </c>
      <c r="J44" s="30">
        <f t="shared" si="14"/>
        <v>278126.32899999997</v>
      </c>
      <c r="K44" s="30">
        <f t="shared" si="14"/>
        <v>251322.277</v>
      </c>
      <c r="L44" s="30">
        <f t="shared" si="14"/>
        <v>0</v>
      </c>
      <c r="M44" s="30">
        <f t="shared" si="14"/>
        <v>310279.451</v>
      </c>
      <c r="N44" s="30">
        <f t="shared" si="14"/>
        <v>118430.38099999999</v>
      </c>
      <c r="O44" s="30">
        <f t="shared" si="14"/>
        <v>930790.62399999995</v>
      </c>
      <c r="P44" s="30">
        <f t="shared" si="14"/>
        <v>0</v>
      </c>
      <c r="Q44" s="30">
        <f t="shared" si="14"/>
        <v>4422337.4099999992</v>
      </c>
    </row>
    <row r="46" spans="1:17" x14ac:dyDescent="0.2">
      <c r="A46" s="33" t="s">
        <v>71</v>
      </c>
    </row>
    <row r="47" spans="1:17" x14ac:dyDescent="0.2">
      <c r="A47" s="33" t="s">
        <v>72</v>
      </c>
    </row>
    <row r="48" spans="1:17" x14ac:dyDescent="0.2">
      <c r="A48" s="24"/>
    </row>
    <row r="49" spans="1:1" x14ac:dyDescent="0.2">
      <c r="A49" s="23" t="s">
        <v>82</v>
      </c>
    </row>
  </sheetData>
  <mergeCells count="3">
    <mergeCell ref="A1:Q1"/>
    <mergeCell ref="A2:Q2"/>
    <mergeCell ref="B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Prem BD Gen 22</vt:lpstr>
      <vt:lpstr>Prem BD Gen 21</vt:lpstr>
      <vt:lpstr>Prem BD Gen 20</vt:lpstr>
      <vt:lpstr>Prem BD Gen 19</vt:lpstr>
      <vt:lpstr>Prem BD Gen 18</vt:lpstr>
      <vt:lpstr>Prem BD Gen 17</vt:lpstr>
      <vt:lpstr>Prem BD Gen 16</vt:lpstr>
      <vt:lpstr>Prem BD Gen 15</vt:lpstr>
      <vt:lpstr>Prem BD Gen 14</vt:lpstr>
      <vt:lpstr>Prem BD Gen 13</vt:lpstr>
      <vt:lpstr>Prem BD Gen 12</vt:lpstr>
      <vt:lpstr>Prem BD Gen 11</vt:lpstr>
      <vt:lpstr>Prem BD Gen 10</vt:lpstr>
      <vt:lpstr>Prem BD Gen 09</vt:lpstr>
      <vt:lpstr>Premium BD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2016-08-23T05:29:08Z</cp:lastPrinted>
  <dcterms:created xsi:type="dcterms:W3CDTF">2010-08-19T05:35:54Z</dcterms:created>
  <dcterms:modified xsi:type="dcterms:W3CDTF">2023-06-08T11:20:01Z</dcterms:modified>
</cp:coreProperties>
</file>