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tatistics\Insurance\2022\General-Insurance\"/>
    </mc:Choice>
  </mc:AlternateContent>
  <bookViews>
    <workbookView xWindow="0" yWindow="0" windowWidth="21600" windowHeight="9735" tabRatio="714"/>
  </bookViews>
  <sheets>
    <sheet name="Claims BD Gen 22" sheetId="17" r:id="rId1"/>
    <sheet name="Claims BD Gen 21" sheetId="16" r:id="rId2"/>
    <sheet name="Claims BD Gen 20" sheetId="15" r:id="rId3"/>
    <sheet name="Claims BD Gen 19" sheetId="14" r:id="rId4"/>
    <sheet name="Claims BD Gen 18" sheetId="13" r:id="rId5"/>
    <sheet name="Claims BD Gen 17" sheetId="12" r:id="rId6"/>
    <sheet name="Claims BD Gen 16" sheetId="11" r:id="rId7"/>
    <sheet name="Claims BD Gen 15" sheetId="10" r:id="rId8"/>
    <sheet name="Claims BD Gen 14" sheetId="7" r:id="rId9"/>
    <sheet name="Claims BD Gen 13" sheetId="6" r:id="rId10"/>
    <sheet name="Claims BD Gen 12" sheetId="5" r:id="rId11"/>
    <sheet name="Claims BD Gen 11" sheetId="4" r:id="rId12"/>
    <sheet name="Claims BD Gen 10" sheetId="3" r:id="rId13"/>
    <sheet name="Claims BD Gen 09" sheetId="2" r:id="rId14"/>
    <sheet name="Claims BD Gen 08" sheetId="9" r:id="rId15"/>
  </sheets>
  <calcPr calcId="152511"/>
</workbook>
</file>

<file path=xl/calcChain.xml><?xml version="1.0" encoding="utf-8"?>
<calcChain xmlns="http://schemas.openxmlformats.org/spreadsheetml/2006/main">
  <c r="C44" i="17" l="1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C14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B34" i="17"/>
  <c r="B44" i="17" l="1"/>
  <c r="Q43" i="17"/>
  <c r="Q42" i="17"/>
  <c r="Q41" i="17"/>
  <c r="Q40" i="17"/>
  <c r="Q39" i="17"/>
  <c r="Q38" i="17"/>
  <c r="Q37" i="17"/>
  <c r="Q36" i="17"/>
  <c r="Q35" i="17"/>
  <c r="Q33" i="17"/>
  <c r="Q32" i="17"/>
  <c r="Q31" i="17"/>
  <c r="Q30" i="17"/>
  <c r="Q29" i="17"/>
  <c r="Q28" i="17"/>
  <c r="Q27" i="17"/>
  <c r="Q26" i="17"/>
  <c r="B24" i="17"/>
  <c r="A24" i="17"/>
  <c r="A34" i="17" s="1"/>
  <c r="A44" i="17" s="1"/>
  <c r="Q23" i="17"/>
  <c r="A23" i="17"/>
  <c r="A33" i="17" s="1"/>
  <c r="A43" i="17" s="1"/>
  <c r="Q22" i="17"/>
  <c r="A22" i="17"/>
  <c r="A32" i="17" s="1"/>
  <c r="A42" i="17" s="1"/>
  <c r="Q21" i="17"/>
  <c r="A21" i="17"/>
  <c r="A31" i="17" s="1"/>
  <c r="A41" i="17" s="1"/>
  <c r="Q20" i="17"/>
  <c r="A20" i="17"/>
  <c r="A30" i="17" s="1"/>
  <c r="A40" i="17" s="1"/>
  <c r="Q19" i="17"/>
  <c r="A19" i="17"/>
  <c r="A29" i="17" s="1"/>
  <c r="A39" i="17" s="1"/>
  <c r="Q18" i="17"/>
  <c r="A18" i="17"/>
  <c r="A28" i="17" s="1"/>
  <c r="A38" i="17" s="1"/>
  <c r="Q17" i="17"/>
  <c r="A17" i="17"/>
  <c r="A27" i="17" s="1"/>
  <c r="A37" i="17" s="1"/>
  <c r="Q16" i="17"/>
  <c r="A16" i="17"/>
  <c r="A26" i="17" s="1"/>
  <c r="A36" i="17" s="1"/>
  <c r="B14" i="17"/>
  <c r="Q13" i="17"/>
  <c r="Q12" i="17"/>
  <c r="Q11" i="17"/>
  <c r="Q10" i="17"/>
  <c r="Q9" i="17"/>
  <c r="Q8" i="17"/>
  <c r="Q7" i="17"/>
  <c r="Q6" i="17"/>
  <c r="Q14" i="17" l="1"/>
  <c r="Q44" i="17"/>
  <c r="Q34" i="17"/>
  <c r="Q24" i="17"/>
  <c r="C44" i="16"/>
  <c r="D44" i="16"/>
  <c r="E44" i="16"/>
  <c r="F44" i="16"/>
  <c r="G44" i="16"/>
  <c r="H44" i="16"/>
  <c r="I44" i="16"/>
  <c r="J44" i="16"/>
  <c r="K44" i="16"/>
  <c r="L44" i="16"/>
  <c r="M44" i="16"/>
  <c r="N44" i="16"/>
  <c r="O44" i="16"/>
  <c r="Q17" i="16"/>
  <c r="Q18" i="16"/>
  <c r="Q19" i="16"/>
  <c r="Q20" i="16"/>
  <c r="Q21" i="16"/>
  <c r="Q22" i="16"/>
  <c r="Q23" i="16"/>
  <c r="C24" i="16"/>
  <c r="D24" i="16"/>
  <c r="E24" i="16"/>
  <c r="F24" i="16"/>
  <c r="G24" i="16"/>
  <c r="H24" i="16"/>
  <c r="I24" i="16"/>
  <c r="J24" i="16"/>
  <c r="K24" i="16"/>
  <c r="L24" i="16"/>
  <c r="M24" i="16"/>
  <c r="N24" i="16"/>
  <c r="O24" i="16"/>
  <c r="P24" i="16"/>
  <c r="C14" i="16"/>
  <c r="D14" i="16"/>
  <c r="E14" i="16"/>
  <c r="F14" i="16"/>
  <c r="G14" i="16"/>
  <c r="H14" i="16"/>
  <c r="I14" i="16"/>
  <c r="J14" i="16"/>
  <c r="K14" i="16"/>
  <c r="L14" i="16"/>
  <c r="M14" i="16"/>
  <c r="N14" i="16"/>
  <c r="O14" i="16"/>
  <c r="P14" i="16"/>
  <c r="B14" i="16"/>
  <c r="P44" i="16" l="1"/>
  <c r="B44" i="16"/>
  <c r="Q43" i="16"/>
  <c r="Q42" i="16"/>
  <c r="Q41" i="16"/>
  <c r="Q40" i="16"/>
  <c r="Q39" i="16"/>
  <c r="Q38" i="16"/>
  <c r="Q37" i="16"/>
  <c r="Q36" i="16"/>
  <c r="Q35" i="16"/>
  <c r="P34" i="16"/>
  <c r="O34" i="16"/>
  <c r="N34" i="16"/>
  <c r="M34" i="16"/>
  <c r="L34" i="16"/>
  <c r="K34" i="16"/>
  <c r="J34" i="16"/>
  <c r="I34" i="16"/>
  <c r="H34" i="16"/>
  <c r="G34" i="16"/>
  <c r="F34" i="16"/>
  <c r="E34" i="16"/>
  <c r="D34" i="16"/>
  <c r="C34" i="16"/>
  <c r="B34" i="16"/>
  <c r="Q33" i="16"/>
  <c r="Q32" i="16"/>
  <c r="Q31" i="16"/>
  <c r="Q30" i="16"/>
  <c r="Q29" i="16"/>
  <c r="Q28" i="16"/>
  <c r="Q27" i="16"/>
  <c r="Q26" i="16"/>
  <c r="B24" i="16"/>
  <c r="A24" i="16"/>
  <c r="A34" i="16" s="1"/>
  <c r="A44" i="16" s="1"/>
  <c r="A23" i="16"/>
  <c r="A33" i="16" s="1"/>
  <c r="A43" i="16" s="1"/>
  <c r="A22" i="16"/>
  <c r="A32" i="16" s="1"/>
  <c r="A42" i="16" s="1"/>
  <c r="A21" i="16"/>
  <c r="A31" i="16" s="1"/>
  <c r="A41" i="16" s="1"/>
  <c r="A20" i="16"/>
  <c r="A30" i="16" s="1"/>
  <c r="A40" i="16" s="1"/>
  <c r="A19" i="16"/>
  <c r="A29" i="16" s="1"/>
  <c r="A39" i="16" s="1"/>
  <c r="A18" i="16"/>
  <c r="A28" i="16" s="1"/>
  <c r="A38" i="16" s="1"/>
  <c r="A17" i="16"/>
  <c r="A27" i="16" s="1"/>
  <c r="A37" i="16" s="1"/>
  <c r="Q16" i="16"/>
  <c r="A16" i="16"/>
  <c r="A26" i="16" s="1"/>
  <c r="A36" i="16" s="1"/>
  <c r="Q15" i="16"/>
  <c r="Q13" i="16"/>
  <c r="Q12" i="16"/>
  <c r="Q11" i="16"/>
  <c r="Q10" i="16"/>
  <c r="Q9" i="16"/>
  <c r="Q8" i="16"/>
  <c r="Q7" i="16"/>
  <c r="Q6" i="16"/>
  <c r="Q14" i="16" l="1"/>
  <c r="Q44" i="16"/>
  <c r="Q34" i="16"/>
  <c r="Q24" i="16"/>
  <c r="B14" i="15"/>
  <c r="C14" i="15"/>
  <c r="D14" i="15"/>
  <c r="E14" i="15"/>
  <c r="F14" i="15"/>
  <c r="G14" i="15"/>
  <c r="H14" i="15"/>
  <c r="I14" i="15"/>
  <c r="J14" i="15"/>
  <c r="K14" i="15"/>
  <c r="L14" i="15"/>
  <c r="M14" i="15"/>
  <c r="N14" i="15"/>
  <c r="O14" i="15"/>
  <c r="P1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Q43" i="15"/>
  <c r="Q42" i="15"/>
  <c r="Q41" i="15"/>
  <c r="Q40" i="15"/>
  <c r="Q39" i="15"/>
  <c r="Q38" i="15"/>
  <c r="Q37" i="15"/>
  <c r="Q36" i="15"/>
  <c r="Q35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Q33" i="15"/>
  <c r="Q32" i="15"/>
  <c r="Q31" i="15"/>
  <c r="Q30" i="15"/>
  <c r="Q29" i="15"/>
  <c r="Q28" i="15"/>
  <c r="Q27" i="15"/>
  <c r="Q26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24" i="15"/>
  <c r="A34" i="15" s="1"/>
  <c r="A44" i="15" s="1"/>
  <c r="Q23" i="15"/>
  <c r="A23" i="15"/>
  <c r="A33" i="15" s="1"/>
  <c r="A43" i="15" s="1"/>
  <c r="Q22" i="15"/>
  <c r="A22" i="15"/>
  <c r="A32" i="15" s="1"/>
  <c r="A42" i="15" s="1"/>
  <c r="Q21" i="15"/>
  <c r="A21" i="15"/>
  <c r="A31" i="15" s="1"/>
  <c r="A41" i="15" s="1"/>
  <c r="Q20" i="15"/>
  <c r="A20" i="15"/>
  <c r="A30" i="15" s="1"/>
  <c r="A40" i="15" s="1"/>
  <c r="Q19" i="15"/>
  <c r="A19" i="15"/>
  <c r="A29" i="15" s="1"/>
  <c r="A39" i="15" s="1"/>
  <c r="Q18" i="15"/>
  <c r="A18" i="15"/>
  <c r="A28" i="15" s="1"/>
  <c r="A38" i="15" s="1"/>
  <c r="Q17" i="15"/>
  <c r="A17" i="15"/>
  <c r="A27" i="15" s="1"/>
  <c r="A37" i="15" s="1"/>
  <c r="Q16" i="15"/>
  <c r="A16" i="15"/>
  <c r="A26" i="15" s="1"/>
  <c r="A36" i="15" s="1"/>
  <c r="Q15" i="15"/>
  <c r="Q13" i="15"/>
  <c r="Q12" i="15"/>
  <c r="Q11" i="15"/>
  <c r="Q10" i="15"/>
  <c r="Q9" i="15"/>
  <c r="Q8" i="15"/>
  <c r="Q7" i="15"/>
  <c r="Q6" i="15"/>
  <c r="Q14" i="15" l="1"/>
  <c r="Q44" i="15"/>
  <c r="Q34" i="15"/>
  <c r="Q24" i="15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Q43" i="14"/>
  <c r="Q42" i="14"/>
  <c r="Q41" i="14"/>
  <c r="Q40" i="14"/>
  <c r="Q39" i="14"/>
  <c r="Q38" i="14"/>
  <c r="Q37" i="14"/>
  <c r="Q36" i="14"/>
  <c r="Q35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Q33" i="14"/>
  <c r="Q32" i="14"/>
  <c r="Q31" i="14"/>
  <c r="Q30" i="14"/>
  <c r="Q29" i="14"/>
  <c r="Q28" i="14"/>
  <c r="Q27" i="14"/>
  <c r="Q26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24" i="14"/>
  <c r="A34" i="14" s="1"/>
  <c r="A44" i="14" s="1"/>
  <c r="Q23" i="14"/>
  <c r="A23" i="14"/>
  <c r="A33" i="14" s="1"/>
  <c r="A43" i="14" s="1"/>
  <c r="Q22" i="14"/>
  <c r="A22" i="14"/>
  <c r="A32" i="14" s="1"/>
  <c r="A42" i="14" s="1"/>
  <c r="Q21" i="14"/>
  <c r="A21" i="14"/>
  <c r="A31" i="14" s="1"/>
  <c r="A41" i="14" s="1"/>
  <c r="Q20" i="14"/>
  <c r="A20" i="14"/>
  <c r="A30" i="14" s="1"/>
  <c r="A40" i="14" s="1"/>
  <c r="Q19" i="14"/>
  <c r="A19" i="14"/>
  <c r="A29" i="14" s="1"/>
  <c r="A39" i="14" s="1"/>
  <c r="Q18" i="14"/>
  <c r="A18" i="14"/>
  <c r="A28" i="14" s="1"/>
  <c r="A38" i="14" s="1"/>
  <c r="Q17" i="14"/>
  <c r="A17" i="14"/>
  <c r="A27" i="14" s="1"/>
  <c r="A37" i="14" s="1"/>
  <c r="Q16" i="14"/>
  <c r="A16" i="14"/>
  <c r="A26" i="14" s="1"/>
  <c r="A36" i="14" s="1"/>
  <c r="Q15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Q13" i="14"/>
  <c r="Q12" i="14"/>
  <c r="Q11" i="14"/>
  <c r="Q10" i="14"/>
  <c r="Q9" i="14"/>
  <c r="Q8" i="14"/>
  <c r="Q7" i="14"/>
  <c r="Q6" i="14"/>
  <c r="Q14" i="14" l="1"/>
  <c r="Q44" i="14"/>
  <c r="Q34" i="14"/>
  <c r="Q24" i="14"/>
  <c r="Q26" i="13"/>
  <c r="C14" i="13" l="1"/>
  <c r="C24" i="13"/>
  <c r="P44" i="13" l="1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Q43" i="13"/>
  <c r="Q42" i="13"/>
  <c r="Q41" i="13"/>
  <c r="Q40" i="13"/>
  <c r="Q39" i="13"/>
  <c r="Q38" i="13"/>
  <c r="Q37" i="13"/>
  <c r="Q36" i="13"/>
  <c r="Q35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Q33" i="13"/>
  <c r="Q32" i="13"/>
  <c r="Q31" i="13"/>
  <c r="Q30" i="13"/>
  <c r="Q29" i="13"/>
  <c r="Q28" i="13"/>
  <c r="Q27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B24" i="13"/>
  <c r="A24" i="13"/>
  <c r="A34" i="13" s="1"/>
  <c r="A44" i="13" s="1"/>
  <c r="Q23" i="13"/>
  <c r="A23" i="13"/>
  <c r="A33" i="13" s="1"/>
  <c r="A43" i="13" s="1"/>
  <c r="Q22" i="13"/>
  <c r="A22" i="13"/>
  <c r="A32" i="13" s="1"/>
  <c r="A42" i="13" s="1"/>
  <c r="Q21" i="13"/>
  <c r="A21" i="13"/>
  <c r="A31" i="13" s="1"/>
  <c r="A41" i="13" s="1"/>
  <c r="Q20" i="13"/>
  <c r="A20" i="13"/>
  <c r="A30" i="13" s="1"/>
  <c r="A40" i="13" s="1"/>
  <c r="Q19" i="13"/>
  <c r="A19" i="13"/>
  <c r="A29" i="13" s="1"/>
  <c r="A39" i="13" s="1"/>
  <c r="Q18" i="13"/>
  <c r="A18" i="13"/>
  <c r="A28" i="13" s="1"/>
  <c r="A38" i="13" s="1"/>
  <c r="Q17" i="13"/>
  <c r="A17" i="13"/>
  <c r="A27" i="13" s="1"/>
  <c r="A37" i="13" s="1"/>
  <c r="Q16" i="13"/>
  <c r="A16" i="13"/>
  <c r="A26" i="13" s="1"/>
  <c r="A36" i="13" s="1"/>
  <c r="Q15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B14" i="13"/>
  <c r="Q13" i="13"/>
  <c r="Q12" i="13"/>
  <c r="Q11" i="13"/>
  <c r="Q10" i="13"/>
  <c r="Q9" i="13"/>
  <c r="Q8" i="13"/>
  <c r="Q7" i="13"/>
  <c r="Q6" i="13"/>
  <c r="Q44" i="13" l="1"/>
  <c r="Q34" i="13"/>
  <c r="Q24" i="13"/>
  <c r="Q14" i="13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Q43" i="12"/>
  <c r="Q42" i="12"/>
  <c r="Q41" i="12"/>
  <c r="Q40" i="12"/>
  <c r="Q39" i="12"/>
  <c r="Q38" i="12"/>
  <c r="Q37" i="12"/>
  <c r="Q36" i="12"/>
  <c r="Q35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Q33" i="12"/>
  <c r="Q32" i="12"/>
  <c r="Q31" i="12"/>
  <c r="Q30" i="12"/>
  <c r="Q29" i="12"/>
  <c r="Q28" i="12"/>
  <c r="Q27" i="12"/>
  <c r="Q26" i="12"/>
  <c r="Q25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24" i="12"/>
  <c r="A34" i="12" s="1"/>
  <c r="A44" i="12" s="1"/>
  <c r="Q23" i="12"/>
  <c r="A23" i="12"/>
  <c r="A33" i="12" s="1"/>
  <c r="A43" i="12" s="1"/>
  <c r="Q22" i="12"/>
  <c r="A22" i="12"/>
  <c r="A32" i="12" s="1"/>
  <c r="A42" i="12" s="1"/>
  <c r="Q21" i="12"/>
  <c r="A21" i="12"/>
  <c r="A31" i="12" s="1"/>
  <c r="A41" i="12" s="1"/>
  <c r="Q20" i="12"/>
  <c r="A20" i="12"/>
  <c r="A30" i="12" s="1"/>
  <c r="A40" i="12" s="1"/>
  <c r="Q19" i="12"/>
  <c r="A19" i="12"/>
  <c r="A29" i="12" s="1"/>
  <c r="A39" i="12" s="1"/>
  <c r="Q18" i="12"/>
  <c r="A18" i="12"/>
  <c r="A28" i="12" s="1"/>
  <c r="A38" i="12" s="1"/>
  <c r="Q17" i="12"/>
  <c r="A17" i="12"/>
  <c r="A27" i="12" s="1"/>
  <c r="A37" i="12" s="1"/>
  <c r="Q16" i="12"/>
  <c r="A16" i="12"/>
  <c r="A26" i="12" s="1"/>
  <c r="A36" i="12" s="1"/>
  <c r="Q15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Q13" i="12"/>
  <c r="Q12" i="12"/>
  <c r="Q11" i="12"/>
  <c r="Q10" i="12"/>
  <c r="Q9" i="12"/>
  <c r="Q8" i="12"/>
  <c r="Q7" i="12"/>
  <c r="Q6" i="12"/>
  <c r="Q44" i="12" l="1"/>
  <c r="Q34" i="12"/>
  <c r="Q24" i="12"/>
  <c r="Q14" i="12"/>
  <c r="P44" i="11"/>
  <c r="O44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B44" i="11"/>
  <c r="Q43" i="11"/>
  <c r="Q42" i="11"/>
  <c r="Q41" i="11"/>
  <c r="Q40" i="11"/>
  <c r="Q39" i="11"/>
  <c r="Q38" i="11"/>
  <c r="Q37" i="11"/>
  <c r="Q36" i="11"/>
  <c r="Q35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B34" i="11"/>
  <c r="Q33" i="11"/>
  <c r="Q32" i="11"/>
  <c r="Q31" i="11"/>
  <c r="Q30" i="11"/>
  <c r="Q29" i="11"/>
  <c r="Q28" i="11"/>
  <c r="Q27" i="11"/>
  <c r="Q26" i="11"/>
  <c r="Q25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A24" i="11"/>
  <c r="A34" i="11" s="1"/>
  <c r="A44" i="11" s="1"/>
  <c r="Q23" i="11"/>
  <c r="A23" i="11"/>
  <c r="A33" i="11" s="1"/>
  <c r="A43" i="11" s="1"/>
  <c r="Q22" i="11"/>
  <c r="A22" i="11"/>
  <c r="A32" i="11" s="1"/>
  <c r="A42" i="11" s="1"/>
  <c r="Q21" i="11"/>
  <c r="A21" i="11"/>
  <c r="A31" i="11" s="1"/>
  <c r="A41" i="11" s="1"/>
  <c r="Q20" i="11"/>
  <c r="A20" i="11"/>
  <c r="A30" i="11" s="1"/>
  <c r="A40" i="11" s="1"/>
  <c r="Q19" i="11"/>
  <c r="A19" i="11"/>
  <c r="A29" i="11" s="1"/>
  <c r="A39" i="11" s="1"/>
  <c r="Q18" i="11"/>
  <c r="A18" i="11"/>
  <c r="A28" i="11" s="1"/>
  <c r="A38" i="11" s="1"/>
  <c r="Q17" i="11"/>
  <c r="A17" i="11"/>
  <c r="A27" i="11" s="1"/>
  <c r="A37" i="11" s="1"/>
  <c r="Q16" i="11"/>
  <c r="A16" i="11"/>
  <c r="A26" i="11" s="1"/>
  <c r="A36" i="11" s="1"/>
  <c r="Q15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Q13" i="11"/>
  <c r="Q12" i="11"/>
  <c r="Q11" i="11"/>
  <c r="Q10" i="11"/>
  <c r="Q9" i="11"/>
  <c r="Q8" i="11"/>
  <c r="Q7" i="11"/>
  <c r="Q6" i="11"/>
  <c r="Q34" i="11" l="1"/>
  <c r="Q44" i="11"/>
  <c r="Q24" i="11"/>
  <c r="Q14" i="11"/>
  <c r="Q7" i="10"/>
  <c r="Q8" i="10"/>
  <c r="Q9" i="10"/>
  <c r="Q10" i="10"/>
  <c r="Q11" i="10"/>
  <c r="Q12" i="10"/>
  <c r="Q13" i="10"/>
  <c r="Q15" i="10"/>
  <c r="Q16" i="10"/>
  <c r="Q17" i="10"/>
  <c r="Q18" i="10"/>
  <c r="Q19" i="10"/>
  <c r="Q20" i="10"/>
  <c r="Q21" i="10"/>
  <c r="Q22" i="10"/>
  <c r="Q23" i="10"/>
  <c r="Q25" i="10"/>
  <c r="Q26" i="10"/>
  <c r="Q27" i="10"/>
  <c r="Q28" i="10"/>
  <c r="Q29" i="10"/>
  <c r="Q30" i="10"/>
  <c r="Q31" i="10"/>
  <c r="Q32" i="10"/>
  <c r="Q33" i="10"/>
  <c r="Q35" i="10"/>
  <c r="Q36" i="10"/>
  <c r="Q37" i="10"/>
  <c r="Q38" i="10"/>
  <c r="Q39" i="10"/>
  <c r="Q40" i="10"/>
  <c r="Q41" i="10"/>
  <c r="Q42" i="10"/>
  <c r="Q43" i="10"/>
  <c r="Q6" i="10"/>
  <c r="P44" i="10" l="1"/>
  <c r="O44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B44" i="10"/>
  <c r="P34" i="10"/>
  <c r="O34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B34" i="10"/>
  <c r="P24" i="10"/>
  <c r="O24" i="10"/>
  <c r="N24" i="10"/>
  <c r="M24" i="10"/>
  <c r="L24" i="10"/>
  <c r="K24" i="10"/>
  <c r="J24" i="10"/>
  <c r="I24" i="10"/>
  <c r="H24" i="10"/>
  <c r="G24" i="10"/>
  <c r="F24" i="10"/>
  <c r="E24" i="10"/>
  <c r="D24" i="10"/>
  <c r="C24" i="10"/>
  <c r="B24" i="10"/>
  <c r="A24" i="10"/>
  <c r="A34" i="10" s="1"/>
  <c r="A44" i="10" s="1"/>
  <c r="A23" i="10"/>
  <c r="A33" i="10" s="1"/>
  <c r="A43" i="10" s="1"/>
  <c r="A22" i="10"/>
  <c r="A32" i="10" s="1"/>
  <c r="A42" i="10" s="1"/>
  <c r="A21" i="10"/>
  <c r="A31" i="10" s="1"/>
  <c r="A41" i="10" s="1"/>
  <c r="A20" i="10"/>
  <c r="A30" i="10" s="1"/>
  <c r="A40" i="10" s="1"/>
  <c r="A19" i="10"/>
  <c r="A29" i="10" s="1"/>
  <c r="A39" i="10" s="1"/>
  <c r="A18" i="10"/>
  <c r="A28" i="10" s="1"/>
  <c r="A38" i="10" s="1"/>
  <c r="A17" i="10"/>
  <c r="A27" i="10" s="1"/>
  <c r="A37" i="10" s="1"/>
  <c r="A16" i="10"/>
  <c r="A26" i="10" s="1"/>
  <c r="A36" i="10" s="1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B14" i="10"/>
  <c r="Q44" i="10" l="1"/>
  <c r="Q34" i="10"/>
  <c r="Q14" i="10"/>
  <c r="Q24" i="10"/>
  <c r="P47" i="9"/>
  <c r="O47" i="9"/>
  <c r="N47" i="9"/>
  <c r="M47" i="9"/>
  <c r="L47" i="9"/>
  <c r="K47" i="9"/>
  <c r="J47" i="9"/>
  <c r="I47" i="9"/>
  <c r="H47" i="9"/>
  <c r="G47" i="9"/>
  <c r="F47" i="9"/>
  <c r="D47" i="9"/>
  <c r="C47" i="9"/>
  <c r="B47" i="9"/>
  <c r="Q47" i="9" s="1"/>
  <c r="Q46" i="9"/>
  <c r="Q45" i="9"/>
  <c r="Q44" i="9"/>
  <c r="Q43" i="9"/>
  <c r="Q42" i="9"/>
  <c r="Q41" i="9"/>
  <c r="Q40" i="9"/>
  <c r="Q39" i="9"/>
  <c r="P36" i="9"/>
  <c r="N36" i="9"/>
  <c r="M36" i="9"/>
  <c r="K36" i="9"/>
  <c r="J36" i="9"/>
  <c r="H36" i="9"/>
  <c r="G36" i="9"/>
  <c r="E36" i="9"/>
  <c r="C36" i="9"/>
  <c r="B36" i="9"/>
  <c r="O35" i="9"/>
  <c r="L35" i="9"/>
  <c r="I35" i="9"/>
  <c r="F35" i="9"/>
  <c r="Q35" i="9" s="1"/>
  <c r="O34" i="9"/>
  <c r="L34" i="9"/>
  <c r="I34" i="9"/>
  <c r="F34" i="9"/>
  <c r="D34" i="9"/>
  <c r="O33" i="9"/>
  <c r="L33" i="9"/>
  <c r="I33" i="9"/>
  <c r="F33" i="9"/>
  <c r="D33" i="9"/>
  <c r="D36" i="9" s="1"/>
  <c r="O32" i="9"/>
  <c r="L32" i="9"/>
  <c r="I32" i="9"/>
  <c r="F32" i="9"/>
  <c r="Q32" i="9" s="1"/>
  <c r="O31" i="9"/>
  <c r="L31" i="9"/>
  <c r="I31" i="9"/>
  <c r="F31" i="9"/>
  <c r="Q31" i="9" s="1"/>
  <c r="O30" i="9"/>
  <c r="L30" i="9"/>
  <c r="I30" i="9"/>
  <c r="F30" i="9"/>
  <c r="Q30" i="9" s="1"/>
  <c r="O29" i="9"/>
  <c r="L29" i="9"/>
  <c r="I29" i="9"/>
  <c r="F29" i="9"/>
  <c r="Q29" i="9" s="1"/>
  <c r="O28" i="9"/>
  <c r="L28" i="9"/>
  <c r="L36" i="9" s="1"/>
  <c r="I28" i="9"/>
  <c r="F28" i="9"/>
  <c r="Q28" i="9" s="1"/>
  <c r="P25" i="9"/>
  <c r="O25" i="9"/>
  <c r="N25" i="9"/>
  <c r="L25" i="9"/>
  <c r="K25" i="9"/>
  <c r="J25" i="9"/>
  <c r="I25" i="9"/>
  <c r="H25" i="9"/>
  <c r="G25" i="9"/>
  <c r="F25" i="9"/>
  <c r="E25" i="9"/>
  <c r="D25" i="9"/>
  <c r="C25" i="9"/>
  <c r="B25" i="9"/>
  <c r="Q25" i="9" s="1"/>
  <c r="Q24" i="9"/>
  <c r="Q23" i="9"/>
  <c r="Q22" i="9"/>
  <c r="Q21" i="9"/>
  <c r="Q20" i="9"/>
  <c r="Q19" i="9"/>
  <c r="Q18" i="9"/>
  <c r="Q17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Q13" i="9"/>
  <c r="Q12" i="9"/>
  <c r="Q11" i="9"/>
  <c r="Q10" i="9"/>
  <c r="Q9" i="9"/>
  <c r="Q8" i="9"/>
  <c r="Q7" i="9"/>
  <c r="Q6" i="9"/>
  <c r="Q14" i="9" l="1"/>
  <c r="I36" i="9"/>
  <c r="O36" i="9"/>
  <c r="Q34" i="9"/>
  <c r="Q33" i="9"/>
  <c r="F36" i="9"/>
  <c r="Q36" i="9" s="1"/>
  <c r="P44" i="7" l="1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Q43" i="7"/>
  <c r="Q42" i="7"/>
  <c r="Q41" i="7"/>
  <c r="Q40" i="7"/>
  <c r="Q39" i="7"/>
  <c r="Q38" i="7"/>
  <c r="Q37" i="7"/>
  <c r="Q36" i="7"/>
  <c r="Q35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Q33" i="7"/>
  <c r="Q32" i="7"/>
  <c r="Q31" i="7"/>
  <c r="Q30" i="7"/>
  <c r="Q29" i="7"/>
  <c r="Q28" i="7"/>
  <c r="Q27" i="7"/>
  <c r="Q26" i="7"/>
  <c r="Q25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24" i="7"/>
  <c r="A34" i="7" s="1"/>
  <c r="A44" i="7" s="1"/>
  <c r="Q23" i="7"/>
  <c r="Q22" i="7"/>
  <c r="Q21" i="7"/>
  <c r="Q20" i="7"/>
  <c r="Q19" i="7"/>
  <c r="Q18" i="7"/>
  <c r="Q17" i="7"/>
  <c r="Q16" i="7"/>
  <c r="Q15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Q13" i="7"/>
  <c r="A23" i="7"/>
  <c r="A33" i="7" s="1"/>
  <c r="A43" i="7" s="1"/>
  <c r="Q12" i="7"/>
  <c r="A22" i="7"/>
  <c r="A32" i="7" s="1"/>
  <c r="A42" i="7" s="1"/>
  <c r="Q11" i="7"/>
  <c r="A21" i="7"/>
  <c r="A31" i="7" s="1"/>
  <c r="A41" i="7" s="1"/>
  <c r="Q10" i="7"/>
  <c r="A20" i="7"/>
  <c r="A30" i="7" s="1"/>
  <c r="A40" i="7" s="1"/>
  <c r="Q9" i="7"/>
  <c r="A19" i="7"/>
  <c r="A29" i="7" s="1"/>
  <c r="A39" i="7" s="1"/>
  <c r="Q8" i="7"/>
  <c r="A18" i="7"/>
  <c r="A28" i="7" s="1"/>
  <c r="A38" i="7" s="1"/>
  <c r="Q7" i="7"/>
  <c r="A17" i="7"/>
  <c r="A27" i="7" s="1"/>
  <c r="A37" i="7" s="1"/>
  <c r="Q6" i="7"/>
  <c r="Q14" i="7" s="1"/>
  <c r="A16" i="7"/>
  <c r="A26" i="7" s="1"/>
  <c r="A36" i="7" s="1"/>
  <c r="Q24" i="7" l="1"/>
  <c r="Q44" i="7"/>
  <c r="Q34" i="7"/>
  <c r="O37" i="6"/>
  <c r="O38" i="6"/>
  <c r="O39" i="6"/>
  <c r="O40" i="6"/>
  <c r="O41" i="6"/>
  <c r="O42" i="6"/>
  <c r="O43" i="6"/>
  <c r="O44" i="6"/>
  <c r="O36" i="6"/>
  <c r="O27" i="6"/>
  <c r="O28" i="6"/>
  <c r="O29" i="6"/>
  <c r="O30" i="6"/>
  <c r="O31" i="6"/>
  <c r="O32" i="6"/>
  <c r="O33" i="6"/>
  <c r="O34" i="6"/>
  <c r="O26" i="6"/>
  <c r="O17" i="6"/>
  <c r="O18" i="6"/>
  <c r="O19" i="6"/>
  <c r="O20" i="6"/>
  <c r="O21" i="6"/>
  <c r="O22" i="6"/>
  <c r="O23" i="6"/>
  <c r="O24" i="6"/>
  <c r="O16" i="6"/>
  <c r="O14" i="6"/>
  <c r="O7" i="6"/>
  <c r="O8" i="6"/>
  <c r="O9" i="6"/>
  <c r="O10" i="6"/>
  <c r="O11" i="6"/>
  <c r="O12" i="6"/>
  <c r="O13" i="6"/>
  <c r="O6" i="6"/>
  <c r="D24" i="5" l="1"/>
  <c r="D14" i="5"/>
  <c r="N44" i="5"/>
  <c r="M44" i="5"/>
  <c r="L44" i="5"/>
  <c r="J44" i="5"/>
  <c r="I44" i="5"/>
  <c r="H44" i="5"/>
  <c r="G44" i="5"/>
  <c r="F44" i="5"/>
  <c r="E44" i="5"/>
  <c r="D44" i="5"/>
  <c r="C44" i="5"/>
  <c r="B44" i="5"/>
  <c r="O42" i="5"/>
  <c r="O41" i="5"/>
  <c r="O40" i="5"/>
  <c r="O37" i="5"/>
  <c r="O36" i="5"/>
  <c r="N33" i="5"/>
  <c r="M33" i="5"/>
  <c r="L33" i="5"/>
  <c r="K33" i="5"/>
  <c r="K43" i="5" s="1"/>
  <c r="O43" i="5" s="1"/>
  <c r="J33" i="5"/>
  <c r="I33" i="5"/>
  <c r="H33" i="5"/>
  <c r="G33" i="5"/>
  <c r="F33" i="5"/>
  <c r="E33" i="5"/>
  <c r="D33" i="5"/>
  <c r="N32" i="5"/>
  <c r="M32" i="5"/>
  <c r="L32" i="5"/>
  <c r="K32" i="5"/>
  <c r="J32" i="5"/>
  <c r="I32" i="5"/>
  <c r="H32" i="5"/>
  <c r="G32" i="5"/>
  <c r="F32" i="5"/>
  <c r="E32" i="5"/>
  <c r="D32" i="5"/>
  <c r="N31" i="5"/>
  <c r="M31" i="5"/>
  <c r="L31" i="5"/>
  <c r="K31" i="5"/>
  <c r="J31" i="5"/>
  <c r="I31" i="5"/>
  <c r="H31" i="5"/>
  <c r="G31" i="5"/>
  <c r="F31" i="5"/>
  <c r="E31" i="5"/>
  <c r="D31" i="5"/>
  <c r="O31" i="5" s="1"/>
  <c r="N30" i="5"/>
  <c r="M30" i="5"/>
  <c r="L30" i="5"/>
  <c r="K30" i="5"/>
  <c r="J30" i="5"/>
  <c r="I30" i="5"/>
  <c r="H30" i="5"/>
  <c r="G30" i="5"/>
  <c r="F30" i="5"/>
  <c r="E30" i="5"/>
  <c r="D30" i="5"/>
  <c r="N29" i="5"/>
  <c r="M29" i="5"/>
  <c r="L29" i="5"/>
  <c r="K29" i="5"/>
  <c r="K39" i="5" s="1"/>
  <c r="O39" i="5" s="1"/>
  <c r="J29" i="5"/>
  <c r="I29" i="5"/>
  <c r="H29" i="5"/>
  <c r="G29" i="5"/>
  <c r="F29" i="5"/>
  <c r="E29" i="5"/>
  <c r="D29" i="5"/>
  <c r="N28" i="5"/>
  <c r="M28" i="5"/>
  <c r="L28" i="5"/>
  <c r="K28" i="5"/>
  <c r="K38" i="5" s="1"/>
  <c r="J28" i="5"/>
  <c r="I28" i="5"/>
  <c r="H28" i="5"/>
  <c r="G28" i="5"/>
  <c r="F28" i="5"/>
  <c r="E28" i="5"/>
  <c r="D28" i="5"/>
  <c r="C28" i="5"/>
  <c r="N27" i="5"/>
  <c r="M27" i="5"/>
  <c r="L27" i="5"/>
  <c r="K27" i="5"/>
  <c r="J27" i="5"/>
  <c r="I27" i="5"/>
  <c r="H27" i="5"/>
  <c r="G27" i="5"/>
  <c r="F27" i="5"/>
  <c r="E27" i="5"/>
  <c r="D27" i="5"/>
  <c r="C27" i="5"/>
  <c r="C34" i="5" s="1"/>
  <c r="N26" i="5"/>
  <c r="M26" i="5"/>
  <c r="M34" i="5" s="1"/>
  <c r="L26" i="5"/>
  <c r="K26" i="5"/>
  <c r="J26" i="5"/>
  <c r="I26" i="5"/>
  <c r="I34" i="5" s="1"/>
  <c r="H26" i="5"/>
  <c r="G26" i="5"/>
  <c r="F26" i="5"/>
  <c r="E26" i="5"/>
  <c r="E34" i="5" s="1"/>
  <c r="D26" i="5"/>
  <c r="B26" i="5"/>
  <c r="N24" i="5"/>
  <c r="M24" i="5"/>
  <c r="L24" i="5"/>
  <c r="K24" i="5"/>
  <c r="J24" i="5"/>
  <c r="I24" i="5"/>
  <c r="H24" i="5"/>
  <c r="G24" i="5"/>
  <c r="F24" i="5"/>
  <c r="E24" i="5"/>
  <c r="C24" i="5"/>
  <c r="B24" i="5"/>
  <c r="O23" i="5"/>
  <c r="O22" i="5"/>
  <c r="O21" i="5"/>
  <c r="O20" i="5"/>
  <c r="O19" i="5"/>
  <c r="O18" i="5"/>
  <c r="O17" i="5"/>
  <c r="O16" i="5"/>
  <c r="N14" i="5"/>
  <c r="M14" i="5"/>
  <c r="L14" i="5"/>
  <c r="K14" i="5"/>
  <c r="J14" i="5"/>
  <c r="I14" i="5"/>
  <c r="H14" i="5"/>
  <c r="G14" i="5"/>
  <c r="F14" i="5"/>
  <c r="E14" i="5"/>
  <c r="C14" i="5"/>
  <c r="B14" i="5"/>
  <c r="O13" i="5"/>
  <c r="O12" i="5"/>
  <c r="O11" i="5"/>
  <c r="O10" i="5"/>
  <c r="O9" i="5"/>
  <c r="O8" i="5"/>
  <c r="O7" i="5"/>
  <c r="O6" i="5"/>
  <c r="P19" i="4"/>
  <c r="P20" i="4"/>
  <c r="P21" i="4"/>
  <c r="P22" i="4"/>
  <c r="P23" i="4"/>
  <c r="P24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P44" i="4"/>
  <c r="P43" i="4"/>
  <c r="P42" i="4"/>
  <c r="P41" i="4"/>
  <c r="P40" i="4"/>
  <c r="P39" i="4"/>
  <c r="P38" i="4"/>
  <c r="P37" i="4"/>
  <c r="P45" i="4" s="1"/>
  <c r="P14" i="4"/>
  <c r="P13" i="4"/>
  <c r="P12" i="4"/>
  <c r="P11" i="4"/>
  <c r="P10" i="4"/>
  <c r="P9" i="4"/>
  <c r="P8" i="4"/>
  <c r="P7" i="4"/>
  <c r="P15" i="4" s="1"/>
  <c r="P18" i="4"/>
  <c r="P17" i="4"/>
  <c r="P25" i="4" s="1"/>
  <c r="P48" i="3"/>
  <c r="N48" i="3"/>
  <c r="M48" i="3"/>
  <c r="L48" i="3"/>
  <c r="K48" i="3"/>
  <c r="J48" i="3"/>
  <c r="I48" i="3"/>
  <c r="H48" i="3"/>
  <c r="G48" i="3"/>
  <c r="F48" i="3"/>
  <c r="E48" i="3"/>
  <c r="D48" i="3"/>
  <c r="C48" i="3"/>
  <c r="B48" i="3"/>
  <c r="Q47" i="3"/>
  <c r="Q46" i="3"/>
  <c r="Q45" i="3"/>
  <c r="Q44" i="3"/>
  <c r="Q43" i="3"/>
  <c r="Q42" i="3"/>
  <c r="Q41" i="3"/>
  <c r="Q40" i="3"/>
  <c r="Q48" i="3" s="1"/>
  <c r="J37" i="3"/>
  <c r="I37" i="3"/>
  <c r="F37" i="3"/>
  <c r="D37" i="3"/>
  <c r="P36" i="3"/>
  <c r="O36" i="3"/>
  <c r="N36" i="3"/>
  <c r="L36" i="3"/>
  <c r="K36" i="3"/>
  <c r="H36" i="3"/>
  <c r="G36" i="3"/>
  <c r="E36" i="3"/>
  <c r="Q36" i="3" s="1"/>
  <c r="C36" i="3"/>
  <c r="P35" i="3"/>
  <c r="O35" i="3"/>
  <c r="N35" i="3"/>
  <c r="M35" i="3"/>
  <c r="L35" i="3"/>
  <c r="K35" i="3"/>
  <c r="H35" i="3"/>
  <c r="G35" i="3"/>
  <c r="E35" i="3"/>
  <c r="C35" i="3"/>
  <c r="P34" i="3"/>
  <c r="O34" i="3"/>
  <c r="N34" i="3"/>
  <c r="M34" i="3"/>
  <c r="L34" i="3"/>
  <c r="K34" i="3"/>
  <c r="H34" i="3"/>
  <c r="G34" i="3"/>
  <c r="E34" i="3"/>
  <c r="Q34" i="3" s="1"/>
  <c r="C34" i="3"/>
  <c r="P33" i="3"/>
  <c r="O33" i="3"/>
  <c r="N33" i="3"/>
  <c r="L33" i="3"/>
  <c r="K33" i="3"/>
  <c r="H33" i="3"/>
  <c r="G33" i="3"/>
  <c r="E33" i="3"/>
  <c r="C33" i="3"/>
  <c r="P32" i="3"/>
  <c r="O32" i="3"/>
  <c r="N32" i="3"/>
  <c r="L32" i="3"/>
  <c r="K32" i="3"/>
  <c r="H32" i="3"/>
  <c r="G32" i="3"/>
  <c r="E32" i="3"/>
  <c r="Q32" i="3" s="1"/>
  <c r="C32" i="3"/>
  <c r="P31" i="3"/>
  <c r="O31" i="3"/>
  <c r="N31" i="3"/>
  <c r="L31" i="3"/>
  <c r="K31" i="3"/>
  <c r="H31" i="3"/>
  <c r="G31" i="3"/>
  <c r="E31" i="3"/>
  <c r="C31" i="3"/>
  <c r="Q31" i="3" s="1"/>
  <c r="P30" i="3"/>
  <c r="O30" i="3"/>
  <c r="N30" i="3"/>
  <c r="M30" i="3"/>
  <c r="L30" i="3"/>
  <c r="K30" i="3"/>
  <c r="H30" i="3"/>
  <c r="G30" i="3"/>
  <c r="E30" i="3"/>
  <c r="C30" i="3"/>
  <c r="P29" i="3"/>
  <c r="P37" i="3"/>
  <c r="O29" i="3"/>
  <c r="N29" i="3"/>
  <c r="N37" i="3" s="1"/>
  <c r="M29" i="3"/>
  <c r="M37" i="3" s="1"/>
  <c r="L29" i="3"/>
  <c r="L37" i="3"/>
  <c r="K29" i="3"/>
  <c r="H29" i="3"/>
  <c r="H37" i="3" s="1"/>
  <c r="G29" i="3"/>
  <c r="G37" i="3" s="1"/>
  <c r="E29" i="3"/>
  <c r="C29" i="3"/>
  <c r="C37" i="3" s="1"/>
  <c r="B29" i="3"/>
  <c r="B37" i="3"/>
  <c r="N26" i="3"/>
  <c r="M26" i="3"/>
  <c r="K26" i="3"/>
  <c r="J26" i="3"/>
  <c r="I26" i="3"/>
  <c r="H26" i="3"/>
  <c r="G26" i="3"/>
  <c r="F26" i="3"/>
  <c r="E26" i="3"/>
  <c r="D26" i="3"/>
  <c r="C26" i="3"/>
  <c r="B26" i="3"/>
  <c r="Q25" i="3"/>
  <c r="Q24" i="3"/>
  <c r="Q23" i="3"/>
  <c r="Q22" i="3"/>
  <c r="Q21" i="3"/>
  <c r="Q20" i="3"/>
  <c r="Q19" i="3"/>
  <c r="Q18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15" i="3"/>
  <c r="Q14" i="3"/>
  <c r="Q13" i="3"/>
  <c r="Q12" i="3"/>
  <c r="Q11" i="3"/>
  <c r="Q10" i="3"/>
  <c r="Q9" i="3"/>
  <c r="Q8" i="3"/>
  <c r="Q15" i="3" s="1"/>
  <c r="Q7" i="3"/>
  <c r="O6" i="2"/>
  <c r="O7" i="2"/>
  <c r="O8" i="2"/>
  <c r="O9" i="2"/>
  <c r="O10" i="2"/>
  <c r="O11" i="2"/>
  <c r="O12" i="2"/>
  <c r="O13" i="2"/>
  <c r="B14" i="2"/>
  <c r="C14" i="2"/>
  <c r="D14" i="2"/>
  <c r="E14" i="2"/>
  <c r="G14" i="2"/>
  <c r="H14" i="2"/>
  <c r="I14" i="2"/>
  <c r="J14" i="2"/>
  <c r="M14" i="2"/>
  <c r="M36" i="2" s="1"/>
  <c r="N14" i="2"/>
  <c r="O17" i="2"/>
  <c r="O18" i="2"/>
  <c r="O19" i="2"/>
  <c r="O20" i="2"/>
  <c r="O21" i="2"/>
  <c r="O22" i="2"/>
  <c r="O23" i="2"/>
  <c r="O24" i="2"/>
  <c r="B25" i="2"/>
  <c r="C25" i="2"/>
  <c r="D25" i="2"/>
  <c r="E25" i="2"/>
  <c r="G25" i="2"/>
  <c r="H25" i="2"/>
  <c r="I25" i="2"/>
  <c r="J25" i="2"/>
  <c r="L25" i="2"/>
  <c r="M25" i="2"/>
  <c r="N25" i="2"/>
  <c r="D28" i="2"/>
  <c r="H28" i="2"/>
  <c r="I28" i="2"/>
  <c r="M28" i="2"/>
  <c r="N28" i="2"/>
  <c r="D29" i="2"/>
  <c r="H29" i="2"/>
  <c r="I29" i="2"/>
  <c r="M29" i="2"/>
  <c r="N29" i="2"/>
  <c r="D30" i="2"/>
  <c r="H30" i="2"/>
  <c r="I30" i="2"/>
  <c r="M30" i="2"/>
  <c r="N30" i="2"/>
  <c r="O30" i="2"/>
  <c r="D31" i="2"/>
  <c r="H31" i="2"/>
  <c r="I31" i="2"/>
  <c r="M31" i="2"/>
  <c r="O31" i="2" s="1"/>
  <c r="N31" i="2"/>
  <c r="D32" i="2"/>
  <c r="H32" i="2"/>
  <c r="I32" i="2"/>
  <c r="M32" i="2"/>
  <c r="N32" i="2"/>
  <c r="D33" i="2"/>
  <c r="H33" i="2"/>
  <c r="I33" i="2"/>
  <c r="M33" i="2"/>
  <c r="O33" i="2" s="1"/>
  <c r="N33" i="2"/>
  <c r="D34" i="2"/>
  <c r="H34" i="2"/>
  <c r="I34" i="2"/>
  <c r="M34" i="2"/>
  <c r="N34" i="2"/>
  <c r="D35" i="2"/>
  <c r="H35" i="2"/>
  <c r="I35" i="2"/>
  <c r="M35" i="2"/>
  <c r="O35" i="2" s="1"/>
  <c r="N35" i="2"/>
  <c r="B36" i="2"/>
  <c r="C36" i="2"/>
  <c r="D36" i="2"/>
  <c r="E36" i="2"/>
  <c r="G36" i="2"/>
  <c r="I36" i="2"/>
  <c r="J36" i="2"/>
  <c r="L36" i="2"/>
  <c r="N36" i="2"/>
  <c r="O39" i="2"/>
  <c r="O40" i="2"/>
  <c r="O41" i="2"/>
  <c r="O42" i="2"/>
  <c r="O43" i="2"/>
  <c r="O44" i="2"/>
  <c r="O45" i="2"/>
  <c r="O46" i="2"/>
  <c r="B47" i="2"/>
  <c r="C47" i="2"/>
  <c r="D47" i="2"/>
  <c r="E47" i="2"/>
  <c r="G47" i="2"/>
  <c r="H47" i="2"/>
  <c r="I47" i="2"/>
  <c r="J47" i="2"/>
  <c r="L47" i="2"/>
  <c r="M47" i="2"/>
  <c r="N47" i="2"/>
  <c r="E37" i="3"/>
  <c r="Q33" i="3"/>
  <c r="O28" i="2" l="1"/>
  <c r="O14" i="2"/>
  <c r="Q30" i="3"/>
  <c r="Q35" i="3"/>
  <c r="O47" i="2"/>
  <c r="H36" i="2"/>
  <c r="O34" i="2"/>
  <c r="O32" i="2"/>
  <c r="O29" i="2"/>
  <c r="O25" i="2"/>
  <c r="Q26" i="3"/>
  <c r="K37" i="3"/>
  <c r="O37" i="3"/>
  <c r="O14" i="5"/>
  <c r="Q29" i="3"/>
  <c r="H34" i="5"/>
  <c r="F34" i="5"/>
  <c r="J34" i="5"/>
  <c r="N34" i="5"/>
  <c r="D34" i="5"/>
  <c r="L34" i="5"/>
  <c r="O32" i="5"/>
  <c r="O26" i="5"/>
  <c r="G34" i="5"/>
  <c r="K34" i="5"/>
  <c r="O28" i="5"/>
  <c r="O24" i="5"/>
  <c r="O30" i="5"/>
  <c r="O29" i="5"/>
  <c r="O33" i="5"/>
  <c r="O38" i="5"/>
  <c r="O44" i="5" s="1"/>
  <c r="K44" i="5"/>
  <c r="O27" i="5"/>
  <c r="B34" i="5"/>
  <c r="P28" i="4"/>
  <c r="P31" i="4"/>
  <c r="P29" i="4"/>
  <c r="P30" i="4"/>
  <c r="P32" i="4"/>
  <c r="P34" i="4"/>
  <c r="P27" i="4"/>
  <c r="P33" i="4"/>
  <c r="P35" i="4" l="1"/>
  <c r="O34" i="5"/>
  <c r="Q37" i="3"/>
  <c r="O36" i="2"/>
</calcChain>
</file>

<file path=xl/sharedStrings.xml><?xml version="1.0" encoding="utf-8"?>
<sst xmlns="http://schemas.openxmlformats.org/spreadsheetml/2006/main" count="658" uniqueCount="95">
  <si>
    <t>GENERAL  INSURANCE  BUSINESS</t>
  </si>
  <si>
    <t>ALBATROSS</t>
  </si>
  <si>
    <t>BAI</t>
  </si>
  <si>
    <t>GFA</t>
  </si>
  <si>
    <t>IOGA</t>
  </si>
  <si>
    <t>JUBILEE</t>
  </si>
  <si>
    <t>LAMCO</t>
  </si>
  <si>
    <t>LAPRUDENCE</t>
  </si>
  <si>
    <t>MTIAN EAGLE</t>
  </si>
  <si>
    <t>MTIUS UNION</t>
  </si>
  <si>
    <t>NEW INDIA</t>
  </si>
  <si>
    <t>SICOM</t>
  </si>
  <si>
    <t>SUN</t>
  </si>
  <si>
    <t>SWAN</t>
  </si>
  <si>
    <t>TOTAL</t>
  </si>
  <si>
    <t>1 TOTAL GROSS CLAIM  :</t>
  </si>
  <si>
    <t xml:space="preserve">     Accident and Health Policy</t>
  </si>
  <si>
    <t xml:space="preserve">     Engineering Policy</t>
  </si>
  <si>
    <t xml:space="preserve">     Guarantee Policy</t>
  </si>
  <si>
    <t xml:space="preserve">     Liability Policy</t>
  </si>
  <si>
    <t xml:space="preserve">     Miscellaneous Policy</t>
  </si>
  <si>
    <t xml:space="preserve">     Motor Policy</t>
  </si>
  <si>
    <t xml:space="preserve">     Property Policy</t>
  </si>
  <si>
    <t xml:space="preserve">     Transportation Policy</t>
  </si>
  <si>
    <t xml:space="preserve">     Total</t>
  </si>
  <si>
    <t>2 TOTAL RECOVERIES  :</t>
  </si>
  <si>
    <t>3 NET CLAIMS PAID  :</t>
  </si>
  <si>
    <t>4 NET CLAIMS INCURRED  :</t>
  </si>
  <si>
    <t>CLAIMS BREAKDOWN BY INDIVIDUAL INSURER FOR YEAR 2009</t>
  </si>
  <si>
    <t>Amount Rs 000</t>
  </si>
  <si>
    <t>CEYLINCO STELLA</t>
  </si>
  <si>
    <t>CLAIMS BREAKDOWN BY INDIVIDUAL INSURER FOR YEAR 2010</t>
  </si>
  <si>
    <t>CIM</t>
  </si>
  <si>
    <t>CREDIT GUA</t>
  </si>
  <si>
    <t>LAPRUD</t>
  </si>
  <si>
    <t>MUA</t>
  </si>
  <si>
    <t>PHOENIX</t>
  </si>
  <si>
    <t>1 TOTAL GROSS CLAIMS  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</si>
  <si>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</si>
  <si>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CLAIMS BREAKDOWN BY INDIVIDUAL INSURER FOR YEAR 2011</t>
  </si>
  <si>
    <t>BAI i</t>
  </si>
  <si>
    <t>CLAIMS BREAKDOWN BY INDIVIDUAL INSURER FOR YEAR 2012</t>
  </si>
  <si>
    <t>CLAIMS BREAKDOWN BY INDIVIDUAL INSURER FOR YEAR 2013</t>
  </si>
  <si>
    <t xml:space="preserve"> Motor  </t>
  </si>
  <si>
    <t xml:space="preserve"> Accident and Health </t>
  </si>
  <si>
    <t xml:space="preserve"> Engineering </t>
  </si>
  <si>
    <t xml:space="preserve"> Liability </t>
  </si>
  <si>
    <t xml:space="preserve"> Property </t>
  </si>
  <si>
    <t xml:space="preserve"> Transportation </t>
  </si>
  <si>
    <t xml:space="preserve"> Guarantee </t>
  </si>
  <si>
    <t xml:space="preserve"> Miscellaneous </t>
  </si>
  <si>
    <t xml:space="preserve"> Claims recovered &amp; recoverable from reinsurers </t>
  </si>
  <si>
    <t xml:space="preserve"> Net Claims paid </t>
  </si>
  <si>
    <t xml:space="preserve"> Net Claims Incurred </t>
  </si>
  <si>
    <t>BAI G</t>
  </si>
  <si>
    <t>M EAGLE</t>
  </si>
  <si>
    <t>M UNION</t>
  </si>
  <si>
    <t>Gross Claims</t>
  </si>
  <si>
    <t>CLAIMS BREAKDOWN BY INDIVIDUAL INSURER FOR YEAR 2014</t>
  </si>
  <si>
    <t>Gross Claims:</t>
  </si>
  <si>
    <t>Claims recovered &amp; recoverable from reinsurers:</t>
  </si>
  <si>
    <t>Net Claims paid:</t>
  </si>
  <si>
    <t>Net Claims Incurred:</t>
  </si>
  <si>
    <t>BAI*</t>
  </si>
  <si>
    <t xml:space="preserve">Motor </t>
  </si>
  <si>
    <t>Accident and Health</t>
  </si>
  <si>
    <t>Engineering</t>
  </si>
  <si>
    <t>Liability</t>
  </si>
  <si>
    <t>Property</t>
  </si>
  <si>
    <t>Transportation</t>
  </si>
  <si>
    <t>Guarantee</t>
  </si>
  <si>
    <t>Miscellaneous</t>
  </si>
  <si>
    <t>* Incidental business</t>
  </si>
  <si>
    <t>** Newly licensed companies</t>
  </si>
  <si>
    <t>QUANTUM II**</t>
  </si>
  <si>
    <t>SWAN SPECIALITY RISK**</t>
  </si>
  <si>
    <t>(Amount Rs 000)</t>
  </si>
  <si>
    <t>CLAIMS BREAKDOWN BY INDIVIDUAL INSURER FOR YEAR 2008</t>
  </si>
  <si>
    <t>CEYLINCO STELLA **</t>
  </si>
  <si>
    <t>ISLAND GEN</t>
  </si>
  <si>
    <t>-</t>
  </si>
  <si>
    <t>** figures revised</t>
  </si>
  <si>
    <t>CLAIMS BREAKDOWN BY INDIVIDUAL INSURER FOR YEAR 2015</t>
  </si>
  <si>
    <r>
      <rPr>
        <b/>
        <sz val="8"/>
        <rFont val="Arial"/>
        <family val="2"/>
      </rPr>
      <t xml:space="preserve">Source: </t>
    </r>
    <r>
      <rPr>
        <sz val="8"/>
        <rFont val="Arial"/>
        <family val="2"/>
      </rPr>
      <t>Financial Services Commission (FSC) Mauritius</t>
    </r>
  </si>
  <si>
    <t>CLAIMS BREAKDOWN BY INDIVIDUAL INSURER FOR YEAR 2016</t>
  </si>
  <si>
    <t>QUANTUM II*</t>
  </si>
  <si>
    <t>SWAN SPECIALITY RISK*</t>
  </si>
  <si>
    <r>
      <rPr>
        <b/>
        <i/>
        <sz val="10"/>
        <rFont val="Arial Narrow"/>
        <family val="2"/>
      </rPr>
      <t xml:space="preserve">Source: </t>
    </r>
    <r>
      <rPr>
        <i/>
        <sz val="10"/>
        <rFont val="Arial Narrow"/>
        <family val="2"/>
      </rPr>
      <t>Financial Services Commission (FSC) Mauritius</t>
    </r>
  </si>
  <si>
    <t>CLAIMS BREAKDOWN BY INDIVIDUAL INSURER FOR YEAR 2017</t>
  </si>
  <si>
    <t>CLAIMS BREAKDOWN BY INDIVIDUAL INSURER FOR YEAR 2018</t>
  </si>
  <si>
    <t>NIC</t>
  </si>
  <si>
    <t>CLAIMS BREAKDOWN BY INDIVIDUAL INSURER FOR YEAR 2019</t>
  </si>
  <si>
    <t>CLAIMS BREAKDOWN BY INDIVIDUAL INSURER FOR YEAR 2020</t>
  </si>
  <si>
    <t>CLAIMS BREAKDOWN BY INDIVIDUAL INSURER FOR YEAR 2021</t>
  </si>
  <si>
    <t>CLAIMS BREAKDOWN BY INDIVIDUAL INSURER FOR YEAR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</si>
</sst>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#,##0.00;[Red]#,##0.00"/>
  </numFmts>
  <fonts count="4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2"/>
      <color indexed="8"/>
      <name val="Helvetica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Helv"/>
    </font>
    <font>
      <b/>
      <sz val="10"/>
      <name val="Helv"/>
    </font>
    <font>
      <sz val="10"/>
      <name val="Helv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Helvetica"/>
    </font>
    <font>
      <sz val="10"/>
      <color indexed="8"/>
      <name val="Helv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9"/>
      <color indexed="17"/>
      <name val="Helvetica"/>
    </font>
    <font>
      <b/>
      <sz val="8"/>
      <name val="Helv"/>
    </font>
    <font>
      <sz val="10"/>
      <name val="Arial"/>
      <family val="2"/>
    </font>
    <font>
      <sz val="8"/>
      <color indexed="17"/>
      <name val="Arial"/>
      <family val="2"/>
    </font>
    <font>
      <b/>
      <sz val="8"/>
      <color indexed="10"/>
      <name val="Arial"/>
      <family val="2"/>
    </font>
    <font>
      <sz val="10"/>
      <color indexed="10"/>
      <name val="Arial"/>
      <family val="2"/>
    </font>
    <font>
      <sz val="8"/>
      <color theme="9" tint="-0.499984740745262"/>
      <name val="Arial"/>
      <family val="2"/>
    </font>
    <font>
      <sz val="10"/>
      <color theme="9" tint="-0.499984740745262"/>
      <name val="Arial"/>
      <family val="2"/>
    </font>
    <font>
      <sz val="10"/>
      <name val="Arial"/>
      <family val="2"/>
    </font>
    <font>
      <sz val="8"/>
      <color theme="9" tint="-0.499984740745262"/>
      <name val="Calibri"/>
      <family val="2"/>
      <scheme val="minor"/>
    </font>
    <font>
      <sz val="8"/>
      <color indexed="17"/>
      <name val="Calibri"/>
      <family val="2"/>
      <scheme val="minor"/>
    </font>
    <font>
      <b/>
      <sz val="10"/>
      <color theme="9" tint="-0.499984740745262"/>
      <name val="Arial"/>
      <family val="2"/>
    </font>
    <font>
      <b/>
      <sz val="10"/>
      <color rgb="FF003399"/>
      <name val="Arial"/>
      <family val="2"/>
    </font>
    <font>
      <sz val="14"/>
      <color rgb="FF003399"/>
      <name val="Helvetic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Tahoma"/>
      <family val="2"/>
    </font>
    <font>
      <i/>
      <sz val="10"/>
      <color theme="1"/>
      <name val="Arial"/>
      <family val="2"/>
    </font>
    <font>
      <b/>
      <sz val="10"/>
      <color indexed="17"/>
      <name val="Arial"/>
      <family val="2"/>
    </font>
    <font>
      <b/>
      <sz val="8"/>
      <name val="Arial"/>
      <family val="2"/>
    </font>
    <font>
      <b/>
      <sz val="8"/>
      <color indexed="8"/>
      <name val="Helv"/>
    </font>
    <font>
      <sz val="8"/>
      <color indexed="8"/>
      <name val="Helv"/>
    </font>
    <font>
      <sz val="10"/>
      <color indexed="12"/>
      <name val="Arial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12"/>
      <color theme="3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" fillId="0" borderId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9">
    <xf numFmtId="0" fontId="0" fillId="0" borderId="0" xfId="0"/>
    <xf numFmtId="38" fontId="3" fillId="0" borderId="0" xfId="0" applyNumberFormat="1" applyFont="1" applyFill="1"/>
    <xf numFmtId="38" fontId="4" fillId="0" borderId="0" xfId="0" applyNumberFormat="1" applyFont="1" applyFill="1" applyAlignment="1">
      <alignment horizontal="center"/>
    </xf>
    <xf numFmtId="38" fontId="3" fillId="0" borderId="0" xfId="0" applyNumberFormat="1" applyFont="1" applyFill="1" applyAlignment="1">
      <alignment wrapText="1"/>
    </xf>
    <xf numFmtId="0" fontId="7" fillId="0" borderId="1" xfId="0" applyFont="1" applyFill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3" fillId="0" borderId="0" xfId="0" applyFont="1"/>
    <xf numFmtId="41" fontId="3" fillId="0" borderId="0" xfId="0" applyNumberFormat="1" applyFont="1"/>
    <xf numFmtId="164" fontId="1" fillId="0" borderId="5" xfId="1" applyNumberFormat="1" applyFont="1" applyFill="1" applyBorder="1" applyAlignment="1">
      <alignment horizontal="center"/>
    </xf>
    <xf numFmtId="164" fontId="8" fillId="0" borderId="6" xfId="1" applyNumberFormat="1" applyFont="1" applyFill="1" applyBorder="1" applyAlignment="1">
      <alignment horizontal="center"/>
    </xf>
    <xf numFmtId="164" fontId="9" fillId="0" borderId="5" xfId="1" applyNumberFormat="1" applyFont="1" applyFill="1" applyBorder="1" applyAlignment="1">
      <alignment horizontal="center"/>
    </xf>
    <xf numFmtId="164" fontId="1" fillId="0" borderId="7" xfId="1" applyNumberFormat="1" applyFont="1" applyFill="1" applyBorder="1" applyAlignment="1">
      <alignment horizontal="center"/>
    </xf>
    <xf numFmtId="164" fontId="8" fillId="0" borderId="8" xfId="1" applyNumberFormat="1" applyFont="1" applyFill="1" applyBorder="1" applyAlignment="1">
      <alignment horizontal="center"/>
    </xf>
    <xf numFmtId="164" fontId="8" fillId="0" borderId="11" xfId="1" applyNumberFormat="1" applyFont="1" applyFill="1" applyBorder="1" applyAlignment="1">
      <alignment horizontal="center"/>
    </xf>
    <xf numFmtId="0" fontId="10" fillId="0" borderId="0" xfId="0" applyFont="1"/>
    <xf numFmtId="164" fontId="7" fillId="0" borderId="13" xfId="1" applyNumberFormat="1" applyFont="1" applyBorder="1" applyAlignment="1">
      <alignment horizontal="center"/>
    </xf>
    <xf numFmtId="38" fontId="10" fillId="0" borderId="0" xfId="0" applyNumberFormat="1" applyFont="1" applyFill="1" applyAlignment="1">
      <alignment horizontal="right"/>
    </xf>
    <xf numFmtId="164" fontId="9" fillId="0" borderId="7" xfId="1" applyNumberFormat="1" applyFont="1" applyFill="1" applyBorder="1" applyAlignment="1">
      <alignment horizontal="center"/>
    </xf>
    <xf numFmtId="38" fontId="3" fillId="0" borderId="0" xfId="0" applyNumberFormat="1" applyFont="1" applyFill="1" applyAlignment="1">
      <alignment horizontal="right"/>
    </xf>
    <xf numFmtId="38" fontId="11" fillId="0" borderId="0" xfId="0" applyNumberFormat="1" applyFont="1" applyFill="1" applyAlignment="1">
      <alignment horizontal="right"/>
    </xf>
    <xf numFmtId="38" fontId="12" fillId="0" borderId="0" xfId="0" applyNumberFormat="1" applyFont="1" applyFill="1" applyAlignment="1">
      <alignment horizontal="center"/>
    </xf>
    <xf numFmtId="38" fontId="13" fillId="0" borderId="0" xfId="0" applyNumberFormat="1" applyFont="1" applyFill="1" applyAlignment="1">
      <alignment horizontal="center"/>
    </xf>
    <xf numFmtId="38" fontId="3" fillId="0" borderId="0" xfId="0" applyNumberFormat="1" applyFont="1" applyFill="1" applyAlignment="1">
      <alignment horizontal="center"/>
    </xf>
    <xf numFmtId="38" fontId="14" fillId="0" borderId="0" xfId="0" applyNumberFormat="1" applyFont="1" applyFill="1" applyAlignment="1">
      <alignment horizontal="center"/>
    </xf>
    <xf numFmtId="41" fontId="7" fillId="0" borderId="1" xfId="0" applyNumberFormat="1" applyFont="1" applyFill="1" applyBorder="1" applyAlignment="1">
      <alignment horizontal="right"/>
    </xf>
    <xf numFmtId="164" fontId="3" fillId="0" borderId="12" xfId="1" applyNumberFormat="1" applyFont="1" applyFill="1" applyBorder="1" applyAlignment="1">
      <alignment horizontal="center"/>
    </xf>
    <xf numFmtId="164" fontId="3" fillId="0" borderId="12" xfId="1" applyNumberFormat="1" applyFont="1" applyBorder="1" applyAlignment="1">
      <alignment horizontal="center"/>
    </xf>
    <xf numFmtId="43" fontId="3" fillId="0" borderId="0" xfId="1" applyFont="1"/>
    <xf numFmtId="164" fontId="3" fillId="0" borderId="5" xfId="1" applyNumberFormat="1" applyFont="1" applyFill="1" applyBorder="1" applyAlignment="1">
      <alignment horizontal="center"/>
    </xf>
    <xf numFmtId="164" fontId="3" fillId="0" borderId="5" xfId="1" applyNumberFormat="1" applyFont="1" applyBorder="1" applyAlignment="1">
      <alignment horizontal="center"/>
    </xf>
    <xf numFmtId="164" fontId="7" fillId="0" borderId="6" xfId="1" applyNumberFormat="1" applyFont="1" applyBorder="1" applyAlignment="1">
      <alignment horizontal="center"/>
    </xf>
    <xf numFmtId="164" fontId="15" fillId="0" borderId="5" xfId="1" applyNumberFormat="1" applyFont="1" applyFill="1" applyBorder="1" applyAlignment="1">
      <alignment horizontal="center"/>
    </xf>
    <xf numFmtId="164" fontId="15" fillId="0" borderId="5" xfId="1" applyNumberFormat="1" applyFont="1" applyBorder="1" applyAlignment="1">
      <alignment horizontal="center"/>
    </xf>
    <xf numFmtId="43" fontId="3" fillId="0" borderId="0" xfId="0" applyNumberFormat="1" applyFont="1"/>
    <xf numFmtId="164" fontId="3" fillId="0" borderId="14" xfId="1" applyNumberFormat="1" applyFont="1" applyFill="1" applyBorder="1" applyAlignment="1">
      <alignment horizontal="center"/>
    </xf>
    <xf numFmtId="164" fontId="3" fillId="0" borderId="14" xfId="1" applyNumberFormat="1" applyFont="1" applyBorder="1" applyAlignment="1">
      <alignment horizontal="center"/>
    </xf>
    <xf numFmtId="164" fontId="7" fillId="0" borderId="15" xfId="1" applyNumberFormat="1" applyFont="1" applyBorder="1" applyAlignment="1">
      <alignment horizontal="center"/>
    </xf>
    <xf numFmtId="3" fontId="3" fillId="0" borderId="0" xfId="0" applyNumberFormat="1" applyFont="1"/>
    <xf numFmtId="164" fontId="10" fillId="0" borderId="9" xfId="1" applyNumberFormat="1" applyFont="1" applyFill="1" applyBorder="1" applyAlignment="1">
      <alignment horizontal="center"/>
    </xf>
    <xf numFmtId="164" fontId="10" fillId="0" borderId="9" xfId="1" applyNumberFormat="1" applyFont="1" applyBorder="1" applyAlignment="1">
      <alignment horizontal="center"/>
    </xf>
    <xf numFmtId="164" fontId="7" fillId="0" borderId="11" xfId="1" applyNumberFormat="1" applyFont="1" applyBorder="1" applyAlignment="1">
      <alignment horizontal="center"/>
    </xf>
    <xf numFmtId="164" fontId="15" fillId="0" borderId="12" xfId="1" applyNumberFormat="1" applyFont="1" applyFill="1" applyBorder="1" applyAlignment="1">
      <alignment horizontal="center"/>
    </xf>
    <xf numFmtId="38" fontId="18" fillId="0" borderId="0" xfId="0" applyNumberFormat="1" applyFont="1" applyFill="1"/>
    <xf numFmtId="0" fontId="19" fillId="0" borderId="0" xfId="0" applyFont="1" applyAlignment="1">
      <alignment horizontal="center"/>
    </xf>
    <xf numFmtId="38" fontId="20" fillId="0" borderId="0" xfId="0" applyNumberFormat="1" applyFont="1" applyFill="1" applyAlignment="1">
      <alignment horizontal="center"/>
    </xf>
    <xf numFmtId="38" fontId="14" fillId="0" borderId="0" xfId="0" applyNumberFormat="1" applyFont="1" applyFill="1" applyAlignment="1">
      <alignment horizontal="right" vertical="center"/>
    </xf>
    <xf numFmtId="164" fontId="5" fillId="3" borderId="10" xfId="2" applyNumberFormat="1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38" fontId="18" fillId="0" borderId="0" xfId="0" applyNumberFormat="1" applyFont="1" applyFill="1" applyAlignment="1">
      <alignment wrapText="1"/>
    </xf>
    <xf numFmtId="3" fontId="21" fillId="5" borderId="17" xfId="0" applyNumberFormat="1" applyFont="1" applyFill="1" applyBorder="1"/>
    <xf numFmtId="0" fontId="22" fillId="0" borderId="0" xfId="0" applyFont="1" applyFill="1"/>
    <xf numFmtId="0" fontId="8" fillId="0" borderId="18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41" fontId="22" fillId="0" borderId="0" xfId="0" applyNumberFormat="1" applyFont="1" applyFill="1"/>
    <xf numFmtId="0" fontId="22" fillId="0" borderId="18" xfId="0" applyFont="1" applyBorder="1"/>
    <xf numFmtId="3" fontId="22" fillId="0" borderId="18" xfId="0" applyNumberFormat="1" applyFont="1" applyBorder="1"/>
    <xf numFmtId="0" fontId="8" fillId="0" borderId="19" xfId="0" applyFont="1" applyBorder="1" applyAlignment="1">
      <alignment horizontal="right"/>
    </xf>
    <xf numFmtId="0" fontId="18" fillId="0" borderId="0" xfId="0" applyFont="1"/>
    <xf numFmtId="3" fontId="21" fillId="5" borderId="20" xfId="0" applyNumberFormat="1" applyFont="1" applyFill="1" applyBorder="1"/>
    <xf numFmtId="164" fontId="22" fillId="0" borderId="0" xfId="2" applyNumberFormat="1" applyFont="1" applyFill="1"/>
    <xf numFmtId="164" fontId="22" fillId="0" borderId="5" xfId="2" applyNumberFormat="1" applyFont="1" applyFill="1" applyBorder="1" applyAlignment="1">
      <alignment horizontal="center"/>
    </xf>
    <xf numFmtId="164" fontId="9" fillId="0" borderId="5" xfId="2" applyNumberFormat="1" applyFont="1" applyFill="1" applyBorder="1" applyAlignment="1">
      <alignment horizontal="center"/>
    </xf>
    <xf numFmtId="164" fontId="22" fillId="0" borderId="5" xfId="2" applyNumberFormat="1" applyFont="1" applyBorder="1" applyAlignment="1">
      <alignment horizontal="center"/>
    </xf>
    <xf numFmtId="3" fontId="22" fillId="0" borderId="5" xfId="0" applyNumberFormat="1" applyFont="1" applyBorder="1"/>
    <xf numFmtId="164" fontId="8" fillId="0" borderId="6" xfId="2" applyNumberFormat="1" applyFont="1" applyBorder="1" applyAlignment="1">
      <alignment horizontal="center"/>
    </xf>
    <xf numFmtId="43" fontId="18" fillId="0" borderId="0" xfId="2" applyFont="1"/>
    <xf numFmtId="164" fontId="9" fillId="0" borderId="5" xfId="2" applyNumberFormat="1" applyFont="1" applyBorder="1" applyAlignment="1">
      <alignment horizontal="center"/>
    </xf>
    <xf numFmtId="3" fontId="21" fillId="5" borderId="21" xfId="0" applyNumberFormat="1" applyFont="1" applyFill="1" applyBorder="1"/>
    <xf numFmtId="164" fontId="22" fillId="0" borderId="14" xfId="2" applyNumberFormat="1" applyFont="1" applyFill="1" applyBorder="1" applyAlignment="1">
      <alignment horizontal="center"/>
    </xf>
    <xf numFmtId="164" fontId="22" fillId="0" borderId="14" xfId="2" applyNumberFormat="1" applyFont="1" applyBorder="1" applyAlignment="1">
      <alignment horizontal="center"/>
    </xf>
    <xf numFmtId="164" fontId="9" fillId="0" borderId="14" xfId="2" applyNumberFormat="1" applyFont="1" applyFill="1" applyBorder="1" applyAlignment="1">
      <alignment horizontal="center"/>
    </xf>
    <xf numFmtId="3" fontId="22" fillId="0" borderId="14" xfId="0" applyNumberFormat="1" applyFont="1" applyBorder="1"/>
    <xf numFmtId="164" fontId="8" fillId="0" borderId="15" xfId="2" applyNumberFormat="1" applyFont="1" applyBorder="1" applyAlignment="1">
      <alignment horizontal="center"/>
    </xf>
    <xf numFmtId="3" fontId="21" fillId="5" borderId="22" xfId="0" applyNumberFormat="1" applyFont="1" applyFill="1" applyBorder="1"/>
    <xf numFmtId="164" fontId="6" fillId="0" borderId="9" xfId="2" applyNumberFormat="1" applyFont="1" applyFill="1" applyBorder="1" applyAlignment="1">
      <alignment horizontal="center"/>
    </xf>
    <xf numFmtId="164" fontId="6" fillId="0" borderId="9" xfId="2" applyNumberFormat="1" applyFont="1" applyBorder="1" applyAlignment="1">
      <alignment horizontal="center"/>
    </xf>
    <xf numFmtId="164" fontId="8" fillId="0" borderId="11" xfId="2" applyNumberFormat="1" applyFont="1" applyBorder="1" applyAlignment="1">
      <alignment horizontal="center"/>
    </xf>
    <xf numFmtId="0" fontId="5" fillId="0" borderId="0" xfId="0" applyFont="1"/>
    <xf numFmtId="3" fontId="21" fillId="5" borderId="23" xfId="0" applyNumberFormat="1" applyFont="1" applyFill="1" applyBorder="1"/>
    <xf numFmtId="164" fontId="22" fillId="0" borderId="3" xfId="2" applyNumberFormat="1" applyFont="1" applyFill="1" applyBorder="1" applyAlignment="1">
      <alignment horizontal="center"/>
    </xf>
    <xf numFmtId="164" fontId="22" fillId="0" borderId="3" xfId="2" applyNumberFormat="1" applyFont="1" applyBorder="1" applyAlignment="1">
      <alignment horizontal="center"/>
    </xf>
    <xf numFmtId="164" fontId="9" fillId="0" borderId="3" xfId="2" applyNumberFormat="1" applyFont="1" applyFill="1" applyBorder="1" applyAlignment="1">
      <alignment horizontal="center"/>
    </xf>
    <xf numFmtId="3" fontId="22" fillId="0" borderId="3" xfId="0" applyNumberFormat="1" applyFont="1" applyBorder="1"/>
    <xf numFmtId="164" fontId="8" fillId="0" borderId="4" xfId="2" applyNumberFormat="1" applyFont="1" applyBorder="1" applyAlignment="1">
      <alignment horizontal="center"/>
    </xf>
    <xf numFmtId="3" fontId="21" fillId="5" borderId="20" xfId="0" applyNumberFormat="1" applyFont="1" applyFill="1" applyBorder="1" applyAlignment="1">
      <alignment wrapText="1"/>
    </xf>
    <xf numFmtId="164" fontId="9" fillId="0" borderId="9" xfId="2" applyNumberFormat="1" applyFont="1" applyFill="1" applyBorder="1" applyAlignment="1">
      <alignment horizontal="center"/>
    </xf>
    <xf numFmtId="3" fontId="22" fillId="0" borderId="9" xfId="0" applyNumberFormat="1" applyFont="1" applyBorder="1"/>
    <xf numFmtId="38" fontId="22" fillId="0" borderId="5" xfId="0" applyNumberFormat="1" applyFont="1" applyBorder="1"/>
    <xf numFmtId="38" fontId="22" fillId="5" borderId="23" xfId="0" applyNumberFormat="1" applyFont="1" applyFill="1" applyBorder="1"/>
    <xf numFmtId="38" fontId="22" fillId="0" borderId="0" xfId="0" applyNumberFormat="1" applyFont="1" applyFill="1"/>
    <xf numFmtId="38" fontId="22" fillId="0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8" fontId="22" fillId="0" borderId="4" xfId="0" applyNumberFormat="1" applyFont="1" applyFill="1" applyBorder="1"/>
    <xf numFmtId="38" fontId="5" fillId="0" borderId="0" xfId="0" applyNumberFormat="1" applyFont="1" applyFill="1" applyAlignment="1">
      <alignment horizontal="right"/>
    </xf>
    <xf numFmtId="164" fontId="9" fillId="0" borderId="14" xfId="2" applyNumberFormat="1" applyFont="1" applyBorder="1" applyAlignment="1">
      <alignment horizontal="center"/>
    </xf>
    <xf numFmtId="3" fontId="21" fillId="4" borderId="22" xfId="0" applyNumberFormat="1" applyFont="1" applyFill="1" applyBorder="1"/>
    <xf numFmtId="38" fontId="19" fillId="0" borderId="0" xfId="0" applyNumberFormat="1" applyFont="1" applyFill="1" applyAlignment="1">
      <alignment horizontal="center"/>
    </xf>
    <xf numFmtId="41" fontId="19" fillId="0" borderId="0" xfId="0" applyNumberFormat="1" applyFont="1" applyFill="1" applyAlignment="1">
      <alignment horizontal="right"/>
    </xf>
    <xf numFmtId="38" fontId="18" fillId="0" borderId="0" xfId="0" applyNumberFormat="1" applyFont="1" applyFill="1" applyAlignment="1">
      <alignment horizontal="right"/>
    </xf>
    <xf numFmtId="38" fontId="23" fillId="0" borderId="0" xfId="0" applyNumberFormat="1" applyFont="1" applyFill="1" applyAlignment="1">
      <alignment horizontal="center"/>
    </xf>
    <xf numFmtId="38" fontId="24" fillId="0" borderId="0" xfId="0" applyNumberFormat="1" applyFont="1" applyFill="1" applyAlignment="1">
      <alignment horizontal="center"/>
    </xf>
    <xf numFmtId="38" fontId="18" fillId="0" borderId="0" xfId="0" applyNumberFormat="1" applyFont="1" applyFill="1" applyAlignment="1">
      <alignment horizontal="center"/>
    </xf>
    <xf numFmtId="38" fontId="25" fillId="0" borderId="0" xfId="0" applyNumberFormat="1" applyFont="1" applyFill="1" applyAlignment="1">
      <alignment horizontal="right"/>
    </xf>
    <xf numFmtId="38" fontId="3" fillId="0" borderId="0" xfId="3" applyNumberFormat="1" applyFont="1" applyFill="1"/>
    <xf numFmtId="38" fontId="4" fillId="0" borderId="0" xfId="3" applyNumberFormat="1" applyFont="1" applyFill="1" applyAlignment="1">
      <alignment horizontal="center"/>
    </xf>
    <xf numFmtId="0" fontId="26" fillId="0" borderId="0" xfId="3" applyFont="1" applyFill="1" applyAlignment="1">
      <alignment horizontal="center"/>
    </xf>
    <xf numFmtId="0" fontId="23" fillId="0" borderId="0" xfId="3" applyFont="1" applyFill="1" applyBorder="1" applyAlignment="1">
      <alignment horizontal="center" vertical="center"/>
    </xf>
    <xf numFmtId="0" fontId="19" fillId="0" borderId="0" xfId="3" applyFont="1" applyFill="1" applyAlignment="1">
      <alignment horizontal="center"/>
    </xf>
    <xf numFmtId="38" fontId="20" fillId="0" borderId="0" xfId="3" applyNumberFormat="1" applyFont="1" applyFill="1" applyAlignment="1">
      <alignment horizontal="center"/>
    </xf>
    <xf numFmtId="38" fontId="14" fillId="0" borderId="0" xfId="3" applyNumberFormat="1" applyFont="1" applyFill="1" applyAlignment="1">
      <alignment horizontal="right" vertical="center"/>
    </xf>
    <xf numFmtId="38" fontId="3" fillId="0" borderId="0" xfId="3" applyNumberFormat="1" applyFont="1" applyFill="1" applyAlignment="1">
      <alignment wrapText="1"/>
    </xf>
    <xf numFmtId="0" fontId="8" fillId="0" borderId="27" xfId="3" applyFont="1" applyFill="1" applyBorder="1" applyAlignment="1">
      <alignment horizontal="right"/>
    </xf>
    <xf numFmtId="41" fontId="1" fillId="0" borderId="27" xfId="3" applyNumberFormat="1" applyFont="1" applyFill="1" applyBorder="1"/>
    <xf numFmtId="0" fontId="3" fillId="0" borderId="0" xfId="3" applyFont="1"/>
    <xf numFmtId="164" fontId="6" fillId="0" borderId="31" xfId="1" applyNumberFormat="1" applyFont="1" applyFill="1" applyBorder="1" applyAlignment="1">
      <alignment horizontal="center"/>
    </xf>
    <xf numFmtId="0" fontId="5" fillId="0" borderId="0" xfId="3" applyFont="1"/>
    <xf numFmtId="164" fontId="1" fillId="0" borderId="27" xfId="1" applyNumberFormat="1" applyFont="1" applyFill="1" applyBorder="1" applyAlignment="1">
      <alignment horizontal="center"/>
    </xf>
    <xf numFmtId="164" fontId="9" fillId="0" borderId="27" xfId="1" applyNumberFormat="1" applyFont="1" applyFill="1" applyBorder="1" applyAlignment="1">
      <alignment horizontal="center"/>
    </xf>
    <xf numFmtId="164" fontId="6" fillId="0" borderId="9" xfId="1" applyNumberFormat="1" applyFont="1" applyFill="1" applyBorder="1" applyAlignment="1">
      <alignment horizontal="center"/>
    </xf>
    <xf numFmtId="164" fontId="8" fillId="0" borderId="9" xfId="1" applyNumberFormat="1" applyFont="1" applyFill="1" applyBorder="1" applyAlignment="1">
      <alignment horizontal="center"/>
    </xf>
    <xf numFmtId="38" fontId="3" fillId="0" borderId="0" xfId="3" applyNumberFormat="1" applyFont="1" applyFill="1" applyAlignment="1">
      <alignment vertical="center"/>
    </xf>
    <xf numFmtId="38" fontId="27" fillId="0" borderId="0" xfId="3" applyNumberFormat="1" applyFont="1" applyFill="1" applyAlignment="1">
      <alignment horizontal="center" vertical="center"/>
    </xf>
    <xf numFmtId="38" fontId="19" fillId="0" borderId="0" xfId="3" applyNumberFormat="1" applyFont="1" applyFill="1" applyAlignment="1">
      <alignment horizontal="center" vertical="center"/>
    </xf>
    <xf numFmtId="41" fontId="19" fillId="0" borderId="0" xfId="3" applyNumberFormat="1" applyFont="1" applyFill="1" applyAlignment="1">
      <alignment horizontal="right" vertical="center"/>
    </xf>
    <xf numFmtId="38" fontId="20" fillId="0" borderId="0" xfId="3" applyNumberFormat="1" applyFont="1" applyFill="1" applyAlignment="1">
      <alignment horizontal="center" vertical="center"/>
    </xf>
    <xf numFmtId="38" fontId="3" fillId="0" borderId="0" xfId="3" applyNumberFormat="1" applyFont="1" applyFill="1" applyAlignment="1">
      <alignment horizontal="right"/>
    </xf>
    <xf numFmtId="0" fontId="19" fillId="0" borderId="0" xfId="3" applyFont="1" applyAlignment="1">
      <alignment horizontal="center"/>
    </xf>
    <xf numFmtId="38" fontId="12" fillId="0" borderId="0" xfId="3" applyNumberFormat="1" applyFont="1" applyFill="1" applyAlignment="1">
      <alignment horizontal="center"/>
    </xf>
    <xf numFmtId="164" fontId="19" fillId="0" borderId="0" xfId="3" applyNumberFormat="1" applyFont="1" applyAlignment="1">
      <alignment horizontal="center"/>
    </xf>
    <xf numFmtId="38" fontId="24" fillId="0" borderId="0" xfId="3" applyNumberFormat="1" applyFont="1" applyFill="1" applyAlignment="1">
      <alignment horizontal="center"/>
    </xf>
    <xf numFmtId="165" fontId="3" fillId="0" borderId="0" xfId="3" applyNumberFormat="1" applyFont="1" applyFill="1" applyAlignment="1">
      <alignment horizontal="center"/>
    </xf>
    <xf numFmtId="38" fontId="12" fillId="0" borderId="0" xfId="3" applyNumberFormat="1" applyFont="1" applyFill="1" applyAlignment="1"/>
    <xf numFmtId="38" fontId="3" fillId="0" borderId="0" xfId="3" applyNumberFormat="1" applyFont="1" applyFill="1" applyAlignment="1">
      <alignment horizontal="center"/>
    </xf>
    <xf numFmtId="38" fontId="11" fillId="0" borderId="0" xfId="3" applyNumberFormat="1" applyFont="1" applyFill="1" applyAlignment="1">
      <alignment horizontal="right"/>
    </xf>
    <xf numFmtId="38" fontId="5" fillId="0" borderId="0" xfId="3" applyNumberFormat="1" applyFont="1" applyFill="1" applyAlignment="1">
      <alignment horizontal="right"/>
    </xf>
    <xf numFmtId="0" fontId="1" fillId="0" borderId="27" xfId="3" applyFont="1" applyFill="1" applyBorder="1"/>
    <xf numFmtId="3" fontId="1" fillId="0" borderId="27" xfId="3" applyNumberFormat="1" applyFont="1" applyFill="1" applyBorder="1"/>
    <xf numFmtId="0" fontId="8" fillId="0" borderId="28" xfId="3" applyFont="1" applyFill="1" applyBorder="1" applyAlignment="1">
      <alignment horizontal="right"/>
    </xf>
    <xf numFmtId="164" fontId="8" fillId="0" borderId="32" xfId="1" applyNumberFormat="1" applyFont="1" applyFill="1" applyBorder="1" applyAlignment="1">
      <alignment horizontal="center"/>
    </xf>
    <xf numFmtId="164" fontId="8" fillId="0" borderId="28" xfId="1" applyNumberFormat="1" applyFont="1" applyFill="1" applyBorder="1" applyAlignment="1">
      <alignment horizontal="center"/>
    </xf>
    <xf numFmtId="164" fontId="1" fillId="0" borderId="5" xfId="1" applyNumberFormat="1" applyFont="1" applyFill="1" applyBorder="1" applyAlignment="1">
      <alignment vertical="center"/>
    </xf>
    <xf numFmtId="164" fontId="1" fillId="0" borderId="5" xfId="1" applyNumberFormat="1" applyFont="1" applyFill="1" applyBorder="1"/>
    <xf numFmtId="164" fontId="1" fillId="0" borderId="7" xfId="1" applyNumberFormat="1" applyFont="1" applyFill="1" applyBorder="1"/>
    <xf numFmtId="38" fontId="1" fillId="6" borderId="24" xfId="3" applyNumberFormat="1" applyFont="1" applyFill="1" applyBorder="1" applyAlignment="1">
      <alignment wrapText="1"/>
    </xf>
    <xf numFmtId="0" fontId="6" fillId="6" borderId="9" xfId="3" applyFont="1" applyFill="1" applyBorder="1" applyAlignment="1">
      <alignment horizontal="center" vertical="center" wrapText="1"/>
    </xf>
    <xf numFmtId="0" fontId="6" fillId="6" borderId="10" xfId="3" applyFont="1" applyFill="1" applyBorder="1" applyAlignment="1">
      <alignment horizontal="center" wrapText="1"/>
    </xf>
    <xf numFmtId="0" fontId="6" fillId="6" borderId="10" xfId="3" applyFont="1" applyFill="1" applyBorder="1" applyAlignment="1">
      <alignment horizontal="center" vertical="center" wrapText="1"/>
    </xf>
    <xf numFmtId="0" fontId="6" fillId="6" borderId="25" xfId="3" applyFont="1" applyFill="1" applyBorder="1" applyAlignment="1">
      <alignment horizontal="center" vertical="center" wrapText="1"/>
    </xf>
    <xf numFmtId="0" fontId="6" fillId="6" borderId="1" xfId="3" applyFont="1" applyFill="1" applyBorder="1" applyAlignment="1">
      <alignment horizontal="center" vertical="center" wrapText="1"/>
    </xf>
    <xf numFmtId="3" fontId="21" fillId="7" borderId="22" xfId="3" applyNumberFormat="1" applyFont="1" applyFill="1" applyBorder="1"/>
    <xf numFmtId="0" fontId="6" fillId="7" borderId="16" xfId="3" applyFont="1" applyFill="1" applyBorder="1" applyAlignment="1">
      <alignment horizontal="center" vertical="center" wrapText="1"/>
    </xf>
    <xf numFmtId="3" fontId="21" fillId="8" borderId="26" xfId="3" applyNumberFormat="1" applyFont="1" applyFill="1" applyBorder="1"/>
    <xf numFmtId="3" fontId="21" fillId="8" borderId="20" xfId="3" applyNumberFormat="1" applyFont="1" applyFill="1" applyBorder="1"/>
    <xf numFmtId="3" fontId="21" fillId="8" borderId="29" xfId="3" applyNumberFormat="1" applyFont="1" applyFill="1" applyBorder="1"/>
    <xf numFmtId="3" fontId="21" fillId="8" borderId="30" xfId="3" applyNumberFormat="1" applyFont="1" applyFill="1" applyBorder="1"/>
    <xf numFmtId="3" fontId="21" fillId="8" borderId="26" xfId="3" applyNumberFormat="1" applyFont="1" applyFill="1" applyBorder="1" applyAlignment="1">
      <alignment wrapText="1"/>
    </xf>
    <xf numFmtId="3" fontId="21" fillId="8" borderId="22" xfId="3" applyNumberFormat="1" applyFont="1" applyFill="1" applyBorder="1"/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27" fillId="0" borderId="27" xfId="0" applyFont="1" applyFill="1" applyBorder="1"/>
    <xf numFmtId="0" fontId="8" fillId="0" borderId="27" xfId="0" applyFont="1" applyFill="1" applyBorder="1" applyAlignment="1">
      <alignment horizontal="right"/>
    </xf>
    <xf numFmtId="41" fontId="1" fillId="0" borderId="27" xfId="0" applyNumberFormat="1" applyFont="1" applyFill="1" applyBorder="1"/>
    <xf numFmtId="3" fontId="1" fillId="0" borderId="27" xfId="0" applyNumberFormat="1" applyFont="1" applyBorder="1"/>
    <xf numFmtId="0" fontId="8" fillId="0" borderId="28" xfId="0" applyFont="1" applyBorder="1" applyAlignment="1">
      <alignment horizontal="right"/>
    </xf>
    <xf numFmtId="164" fontId="27" fillId="0" borderId="5" xfId="4" applyNumberFormat="1" applyFont="1" applyBorder="1"/>
    <xf numFmtId="164" fontId="1" fillId="0" borderId="5" xfId="4" applyNumberFormat="1" applyFont="1" applyFill="1" applyBorder="1" applyAlignment="1">
      <alignment horizontal="center"/>
    </xf>
    <xf numFmtId="164" fontId="3" fillId="0" borderId="5" xfId="4" applyNumberFormat="1" applyFont="1" applyBorder="1"/>
    <xf numFmtId="164" fontId="1" fillId="0" borderId="5" xfId="4" applyNumberFormat="1" applyFont="1" applyBorder="1" applyAlignment="1">
      <alignment horizontal="center"/>
    </xf>
    <xf numFmtId="164" fontId="9" fillId="0" borderId="5" xfId="4" applyNumberFormat="1" applyFont="1" applyFill="1" applyBorder="1" applyAlignment="1">
      <alignment horizontal="center"/>
    </xf>
    <xf numFmtId="3" fontId="1" fillId="0" borderId="5" xfId="0" applyNumberFormat="1" applyFont="1" applyBorder="1"/>
    <xf numFmtId="164" fontId="8" fillId="0" borderId="6" xfId="4" applyNumberFormat="1" applyFont="1" applyBorder="1" applyAlignment="1">
      <alignment horizontal="center"/>
    </xf>
    <xf numFmtId="164" fontId="27" fillId="0" borderId="5" xfId="4" applyNumberFormat="1" applyFont="1" applyFill="1" applyBorder="1" applyAlignment="1">
      <alignment horizontal="center"/>
    </xf>
    <xf numFmtId="164" fontId="3" fillId="0" borderId="14" xfId="4" applyNumberFormat="1" applyFont="1" applyBorder="1"/>
    <xf numFmtId="164" fontId="1" fillId="0" borderId="5" xfId="4" applyNumberFormat="1" applyFont="1" applyFill="1" applyBorder="1" applyAlignment="1">
      <alignment horizontal="center" vertical="center"/>
    </xf>
    <xf numFmtId="164" fontId="9" fillId="0" borderId="5" xfId="4" applyNumberFormat="1" applyFont="1" applyBorder="1" applyAlignment="1">
      <alignment horizontal="center"/>
    </xf>
    <xf numFmtId="164" fontId="27" fillId="0" borderId="14" xfId="4" applyNumberFormat="1" applyFont="1" applyFill="1" applyBorder="1" applyAlignment="1">
      <alignment horizontal="center"/>
    </xf>
    <xf numFmtId="164" fontId="1" fillId="0" borderId="14" xfId="4" applyNumberFormat="1" applyFont="1" applyFill="1" applyBorder="1" applyAlignment="1">
      <alignment horizontal="center"/>
    </xf>
    <xf numFmtId="164" fontId="1" fillId="0" borderId="14" xfId="4" applyNumberFormat="1" applyFont="1" applyBorder="1" applyAlignment="1">
      <alignment horizontal="center"/>
    </xf>
    <xf numFmtId="164" fontId="9" fillId="0" borderId="14" xfId="4" applyNumberFormat="1" applyFont="1" applyFill="1" applyBorder="1" applyAlignment="1">
      <alignment horizontal="center"/>
    </xf>
    <xf numFmtId="3" fontId="1" fillId="0" borderId="14" xfId="0" applyNumberFormat="1" applyFont="1" applyBorder="1"/>
    <xf numFmtId="164" fontId="8" fillId="0" borderId="15" xfId="4" applyNumberFormat="1" applyFont="1" applyBorder="1" applyAlignment="1">
      <alignment horizontal="center"/>
    </xf>
    <xf numFmtId="164" fontId="31" fillId="0" borderId="9" xfId="4" applyNumberFormat="1" applyFont="1" applyFill="1" applyBorder="1" applyAlignment="1">
      <alignment horizontal="center"/>
    </xf>
    <xf numFmtId="164" fontId="6" fillId="0" borderId="9" xfId="4" applyNumberFormat="1" applyFont="1" applyBorder="1" applyAlignment="1">
      <alignment horizontal="center"/>
    </xf>
    <xf numFmtId="0" fontId="6" fillId="0" borderId="9" xfId="4" applyNumberFormat="1" applyFont="1" applyBorder="1" applyAlignment="1">
      <alignment horizontal="center"/>
    </xf>
    <xf numFmtId="164" fontId="9" fillId="0" borderId="9" xfId="4" applyNumberFormat="1" applyFont="1" applyFill="1" applyBorder="1" applyAlignment="1">
      <alignment horizontal="center"/>
    </xf>
    <xf numFmtId="164" fontId="6" fillId="0" borderId="9" xfId="4" applyNumberFormat="1" applyFont="1" applyFill="1" applyBorder="1" applyAlignment="1">
      <alignment horizontal="center"/>
    </xf>
    <xf numFmtId="164" fontId="8" fillId="0" borderId="11" xfId="4" applyNumberFormat="1" applyFont="1" applyBorder="1" applyAlignment="1">
      <alignment horizontal="center"/>
    </xf>
    <xf numFmtId="164" fontId="27" fillId="0" borderId="27" xfId="4" applyNumberFormat="1" applyFont="1" applyFill="1" applyBorder="1" applyAlignment="1">
      <alignment horizontal="center"/>
    </xf>
    <xf numFmtId="164" fontId="1" fillId="0" borderId="27" xfId="4" applyNumberFormat="1" applyFont="1" applyFill="1" applyBorder="1" applyAlignment="1">
      <alignment horizontal="center"/>
    </xf>
    <xf numFmtId="164" fontId="9" fillId="0" borderId="27" xfId="4" applyNumberFormat="1" applyFont="1" applyFill="1" applyBorder="1" applyAlignment="1">
      <alignment horizontal="center"/>
    </xf>
    <xf numFmtId="164" fontId="1" fillId="0" borderId="27" xfId="4" applyNumberFormat="1" applyFont="1" applyBorder="1" applyAlignment="1">
      <alignment horizontal="center"/>
    </xf>
    <xf numFmtId="164" fontId="8" fillId="0" borderId="28" xfId="4" applyNumberFormat="1" applyFont="1" applyBorder="1" applyAlignment="1">
      <alignment horizontal="center"/>
    </xf>
    <xf numFmtId="164" fontId="27" fillId="0" borderId="7" xfId="4" applyNumberFormat="1" applyFont="1" applyFill="1" applyBorder="1" applyAlignment="1">
      <alignment horizontal="center"/>
    </xf>
    <xf numFmtId="164" fontId="1" fillId="0" borderId="7" xfId="4" applyNumberFormat="1" applyFont="1" applyFill="1" applyBorder="1" applyAlignment="1">
      <alignment horizontal="center"/>
    </xf>
    <xf numFmtId="164" fontId="1" fillId="0" borderId="7" xfId="4" applyNumberFormat="1" applyFont="1" applyBorder="1" applyAlignment="1">
      <alignment horizontal="center"/>
    </xf>
    <xf numFmtId="164" fontId="9" fillId="0" borderId="7" xfId="4" applyNumberFormat="1" applyFont="1" applyFill="1" applyBorder="1" applyAlignment="1">
      <alignment horizontal="center"/>
    </xf>
    <xf numFmtId="3" fontId="1" fillId="0" borderId="7" xfId="0" applyNumberFormat="1" applyFont="1" applyBorder="1"/>
    <xf numFmtId="164" fontId="8" fillId="0" borderId="8" xfId="4" applyNumberFormat="1" applyFont="1" applyBorder="1" applyAlignment="1">
      <alignment horizontal="center"/>
    </xf>
    <xf numFmtId="164" fontId="8" fillId="0" borderId="9" xfId="4" applyNumberFormat="1" applyFont="1" applyFill="1" applyBorder="1" applyAlignment="1">
      <alignment horizontal="center"/>
    </xf>
    <xf numFmtId="38" fontId="27" fillId="0" borderId="5" xfId="0" applyNumberFormat="1" applyFont="1" applyFill="1" applyBorder="1" applyAlignment="1">
      <alignment vertical="center"/>
    </xf>
    <xf numFmtId="0" fontId="1" fillId="0" borderId="5" xfId="0" applyFont="1" applyBorder="1"/>
    <xf numFmtId="164" fontId="6" fillId="0" borderId="5" xfId="4" applyNumberFormat="1" applyFont="1" applyBorder="1" applyAlignment="1">
      <alignment horizontal="center"/>
    </xf>
    <xf numFmtId="164" fontId="8" fillId="0" borderId="11" xfId="4" applyNumberFormat="1" applyFont="1" applyFill="1" applyBorder="1" applyAlignment="1">
      <alignment horizontal="center"/>
    </xf>
    <xf numFmtId="38" fontId="27" fillId="0" borderId="0" xfId="0" applyNumberFormat="1" applyFont="1" applyFill="1" applyAlignment="1">
      <alignment horizontal="center" vertical="center"/>
    </xf>
    <xf numFmtId="38" fontId="19" fillId="0" borderId="0" xfId="0" applyNumberFormat="1" applyFont="1" applyFill="1" applyAlignment="1">
      <alignment horizontal="center" vertical="center"/>
    </xf>
    <xf numFmtId="41" fontId="19" fillId="0" borderId="0" xfId="0" applyNumberFormat="1" applyFont="1" applyFill="1" applyAlignment="1">
      <alignment horizontal="right" vertical="center"/>
    </xf>
    <xf numFmtId="38" fontId="20" fillId="0" borderId="0" xfId="0" applyNumberFormat="1" applyFont="1" applyFill="1" applyAlignment="1">
      <alignment horizontal="center" vertical="center"/>
    </xf>
    <xf numFmtId="164" fontId="19" fillId="0" borderId="0" xfId="0" applyNumberFormat="1" applyFont="1" applyAlignment="1">
      <alignment horizontal="center"/>
    </xf>
    <xf numFmtId="165" fontId="3" fillId="0" borderId="0" xfId="0" applyNumberFormat="1" applyFont="1" applyFill="1" applyAlignment="1">
      <alignment horizontal="center"/>
    </xf>
    <xf numFmtId="38" fontId="12" fillId="0" borderId="0" xfId="0" applyNumberFormat="1" applyFont="1" applyFill="1" applyAlignment="1"/>
    <xf numFmtId="38" fontId="32" fillId="9" borderId="0" xfId="0" applyNumberFormat="1" applyFont="1" applyFill="1" applyAlignment="1">
      <alignment horizontal="right"/>
    </xf>
    <xf numFmtId="38" fontId="33" fillId="9" borderId="0" xfId="0" applyNumberFormat="1" applyFont="1" applyFill="1" applyAlignment="1"/>
    <xf numFmtId="38" fontId="4" fillId="0" borderId="0" xfId="3" applyNumberFormat="1" applyFont="1" applyFill="1" applyBorder="1" applyAlignment="1">
      <alignment horizontal="center"/>
    </xf>
    <xf numFmtId="38" fontId="14" fillId="0" borderId="13" xfId="0" applyNumberFormat="1" applyFont="1" applyFill="1" applyBorder="1" applyAlignment="1">
      <alignment horizontal="right" vertical="center"/>
    </xf>
    <xf numFmtId="0" fontId="31" fillId="6" borderId="9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6" borderId="25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3" fontId="21" fillId="4" borderId="22" xfId="3" applyNumberFormat="1" applyFont="1" applyFill="1" applyBorder="1"/>
    <xf numFmtId="3" fontId="21" fillId="4" borderId="30" xfId="3" applyNumberFormat="1" applyFont="1" applyFill="1" applyBorder="1"/>
    <xf numFmtId="164" fontId="31" fillId="6" borderId="9" xfId="0" applyNumberFormat="1" applyFont="1" applyFill="1" applyBorder="1" applyAlignment="1">
      <alignment horizontal="center" vertical="center" wrapText="1"/>
    </xf>
    <xf numFmtId="164" fontId="6" fillId="6" borderId="9" xfId="0" applyNumberFormat="1" applyFont="1" applyFill="1" applyBorder="1" applyAlignment="1">
      <alignment horizontal="center" vertical="center" wrapText="1"/>
    </xf>
    <xf numFmtId="164" fontId="6" fillId="6" borderId="10" xfId="0" applyNumberFormat="1" applyFont="1" applyFill="1" applyBorder="1" applyAlignment="1">
      <alignment horizontal="center" wrapText="1"/>
    </xf>
    <xf numFmtId="164" fontId="6" fillId="6" borderId="10" xfId="0" applyNumberFormat="1" applyFont="1" applyFill="1" applyBorder="1" applyAlignment="1">
      <alignment horizontal="center" vertical="center" wrapText="1"/>
    </xf>
    <xf numFmtId="164" fontId="6" fillId="6" borderId="25" xfId="0" applyNumberFormat="1" applyFont="1" applyFill="1" applyBorder="1" applyAlignment="1">
      <alignment horizontal="center" vertical="center" wrapText="1"/>
    </xf>
    <xf numFmtId="164" fontId="6" fillId="6" borderId="11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Border="1"/>
    <xf numFmtId="164" fontId="1" fillId="0" borderId="14" xfId="0" applyNumberFormat="1" applyFont="1" applyBorder="1"/>
    <xf numFmtId="164" fontId="1" fillId="0" borderId="27" xfId="0" applyNumberFormat="1" applyFont="1" applyBorder="1"/>
    <xf numFmtId="164" fontId="1" fillId="0" borderId="7" xfId="0" applyNumberFormat="1" applyFont="1" applyBorder="1"/>
    <xf numFmtId="164" fontId="9" fillId="0" borderId="6" xfId="4" applyNumberFormat="1" applyFont="1" applyBorder="1" applyAlignment="1">
      <alignment horizontal="center"/>
    </xf>
    <xf numFmtId="164" fontId="9" fillId="0" borderId="15" xfId="4" applyNumberFormat="1" applyFont="1" applyBorder="1" applyAlignment="1">
      <alignment horizontal="center"/>
    </xf>
    <xf numFmtId="164" fontId="9" fillId="0" borderId="28" xfId="4" applyNumberFormat="1" applyFont="1" applyBorder="1" applyAlignment="1">
      <alignment horizontal="center"/>
    </xf>
    <xf numFmtId="164" fontId="9" fillId="0" borderId="8" xfId="4" applyNumberFormat="1" applyFont="1" applyBorder="1" applyAlignment="1">
      <alignment horizontal="center"/>
    </xf>
    <xf numFmtId="164" fontId="1" fillId="0" borderId="5" xfId="4" applyNumberFormat="1" applyFont="1" applyBorder="1"/>
    <xf numFmtId="164" fontId="1" fillId="0" borderId="5" xfId="0" applyNumberFormat="1" applyFont="1" applyFill="1" applyBorder="1" applyAlignment="1">
      <alignment vertical="center"/>
    </xf>
    <xf numFmtId="164" fontId="36" fillId="0" borderId="0" xfId="1" applyNumberFormat="1" applyFont="1" applyBorder="1" applyAlignment="1">
      <alignment vertical="center"/>
    </xf>
    <xf numFmtId="164" fontId="36" fillId="0" borderId="5" xfId="1" applyNumberFormat="1" applyFont="1" applyBorder="1" applyAlignment="1">
      <alignment vertical="center"/>
    </xf>
    <xf numFmtId="164" fontId="6" fillId="6" borderId="5" xfId="0" applyNumberFormat="1" applyFont="1" applyFill="1" applyBorder="1" applyAlignment="1">
      <alignment horizontal="center" wrapText="1"/>
    </xf>
    <xf numFmtId="164" fontId="6" fillId="7" borderId="5" xfId="0" applyNumberFormat="1" applyFont="1" applyFill="1" applyBorder="1" applyAlignment="1">
      <alignment horizontal="center" vertical="center" wrapText="1"/>
    </xf>
    <xf numFmtId="3" fontId="21" fillId="8" borderId="5" xfId="3" applyNumberFormat="1" applyFont="1" applyFill="1" applyBorder="1"/>
    <xf numFmtId="164" fontId="35" fillId="0" borderId="5" xfId="1" applyNumberFormat="1" applyFont="1" applyBorder="1" applyAlignment="1">
      <alignment vertical="center"/>
    </xf>
    <xf numFmtId="164" fontId="34" fillId="0" borderId="5" xfId="1" applyNumberFormat="1" applyFont="1" applyBorder="1" applyAlignment="1">
      <alignment vertical="center"/>
    </xf>
    <xf numFmtId="164" fontId="35" fillId="0" borderId="3" xfId="1" applyNumberFormat="1" applyFont="1" applyBorder="1" applyAlignment="1">
      <alignment vertical="center"/>
    </xf>
    <xf numFmtId="164" fontId="34" fillId="0" borderId="3" xfId="1" applyNumberFormat="1" applyFont="1" applyBorder="1" applyAlignment="1">
      <alignment vertical="center"/>
    </xf>
    <xf numFmtId="3" fontId="21" fillId="8" borderId="14" xfId="3" applyNumberFormat="1" applyFont="1" applyFill="1" applyBorder="1"/>
    <xf numFmtId="164" fontId="34" fillId="0" borderId="14" xfId="1" applyNumberFormat="1" applyFont="1" applyBorder="1" applyAlignment="1">
      <alignment vertical="center"/>
    </xf>
    <xf numFmtId="164" fontId="35" fillId="0" borderId="9" xfId="1" applyNumberFormat="1" applyFont="1" applyBorder="1" applyAlignment="1">
      <alignment vertical="center"/>
    </xf>
    <xf numFmtId="164" fontId="37" fillId="0" borderId="0" xfId="1" applyNumberFormat="1" applyFont="1" applyAlignment="1">
      <alignment vertical="center"/>
    </xf>
    <xf numFmtId="164" fontId="39" fillId="6" borderId="5" xfId="0" applyNumberFormat="1" applyFont="1" applyFill="1" applyBorder="1" applyAlignment="1">
      <alignment horizontal="center" wrapText="1"/>
    </xf>
    <xf numFmtId="3" fontId="21" fillId="8" borderId="5" xfId="3" applyNumberFormat="1" applyFont="1" applyFill="1" applyBorder="1" applyAlignment="1">
      <alignment horizontal="center" vertical="center"/>
    </xf>
    <xf numFmtId="3" fontId="21" fillId="4" borderId="9" xfId="3" applyNumberFormat="1" applyFont="1" applyFill="1" applyBorder="1" applyAlignment="1">
      <alignment horizontal="center" vertical="center"/>
    </xf>
    <xf numFmtId="3" fontId="21" fillId="8" borderId="3" xfId="3" applyNumberFormat="1" applyFont="1" applyFill="1" applyBorder="1" applyAlignment="1">
      <alignment horizontal="center" vertical="center"/>
    </xf>
    <xf numFmtId="0" fontId="2" fillId="0" borderId="0" xfId="3" applyFont="1" applyFill="1" applyBorder="1" applyAlignment="1"/>
    <xf numFmtId="164" fontId="5" fillId="3" borderId="10" xfId="5" applyNumberFormat="1" applyFont="1" applyFill="1" applyBorder="1" applyAlignment="1">
      <alignment horizontal="center" vertical="center" wrapText="1"/>
    </xf>
    <xf numFmtId="3" fontId="40" fillId="1" borderId="35" xfId="0" applyNumberFormat="1" applyFont="1" applyFill="1" applyBorder="1"/>
    <xf numFmtId="164" fontId="1" fillId="0" borderId="3" xfId="1" applyNumberFormat="1" applyFont="1" applyFill="1" applyBorder="1" applyAlignment="1">
      <alignment horizontal="center"/>
    </xf>
    <xf numFmtId="3" fontId="41" fillId="0" borderId="3" xfId="0" applyNumberFormat="1" applyFont="1" applyBorder="1"/>
    <xf numFmtId="164" fontId="8" fillId="0" borderId="4" xfId="1" applyNumberFormat="1" applyFont="1" applyFill="1" applyBorder="1" applyAlignment="1">
      <alignment horizontal="center"/>
    </xf>
    <xf numFmtId="3" fontId="41" fillId="0" borderId="5" xfId="0" applyNumberFormat="1" applyFont="1" applyBorder="1"/>
    <xf numFmtId="3" fontId="41" fillId="0" borderId="7" xfId="0" applyNumberFormat="1" applyFont="1" applyBorder="1"/>
    <xf numFmtId="164" fontId="1" fillId="0" borderId="9" xfId="1" applyNumberFormat="1" applyFont="1" applyFill="1" applyBorder="1" applyAlignment="1">
      <alignment horizontal="center"/>
    </xf>
    <xf numFmtId="3" fontId="40" fillId="0" borderId="10" xfId="0" applyNumberFormat="1" applyFont="1" applyBorder="1"/>
    <xf numFmtId="164" fontId="1" fillId="0" borderId="12" xfId="1" applyNumberFormat="1" applyFont="1" applyFill="1" applyBorder="1" applyAlignment="1">
      <alignment horizontal="center"/>
    </xf>
    <xf numFmtId="3" fontId="40" fillId="0" borderId="0" xfId="0" applyNumberFormat="1" applyFont="1" applyBorder="1"/>
    <xf numFmtId="164" fontId="9" fillId="0" borderId="12" xfId="1" applyNumberFormat="1" applyFont="1" applyFill="1" applyBorder="1" applyAlignment="1">
      <alignment horizontal="center"/>
    </xf>
    <xf numFmtId="3" fontId="40" fillId="1" borderId="0" xfId="0" applyNumberFormat="1" applyFont="1" applyFill="1" applyBorder="1" applyAlignment="1">
      <alignment wrapText="1"/>
    </xf>
    <xf numFmtId="164" fontId="1" fillId="0" borderId="14" xfId="1" applyNumberFormat="1" applyFont="1" applyFill="1" applyBorder="1" applyAlignment="1">
      <alignment horizontal="center"/>
    </xf>
    <xf numFmtId="0" fontId="1" fillId="0" borderId="5" xfId="0" applyFont="1" applyFill="1" applyBorder="1"/>
    <xf numFmtId="38" fontId="1" fillId="5" borderId="23" xfId="0" applyNumberFormat="1" applyFont="1" applyFill="1" applyBorder="1"/>
    <xf numFmtId="38" fontId="1" fillId="0" borderId="0" xfId="0" applyNumberFormat="1" applyFont="1" applyFill="1" applyAlignment="1">
      <alignment horizontal="right"/>
    </xf>
    <xf numFmtId="41" fontId="42" fillId="0" borderId="0" xfId="0" applyNumberFormat="1" applyFont="1"/>
    <xf numFmtId="164" fontId="5" fillId="0" borderId="0" xfId="0" applyNumberFormat="1" applyFont="1"/>
    <xf numFmtId="38" fontId="42" fillId="0" borderId="0" xfId="0" applyNumberFormat="1" applyFont="1" applyFill="1" applyAlignment="1">
      <alignment horizontal="right"/>
    </xf>
    <xf numFmtId="0" fontId="43" fillId="0" borderId="0" xfId="3" applyFont="1" applyFill="1" applyBorder="1" applyAlignment="1"/>
    <xf numFmtId="164" fontId="34" fillId="0" borderId="36" xfId="1" applyNumberFormat="1" applyFont="1" applyFill="1" applyBorder="1" applyAlignment="1">
      <alignment vertical="center"/>
    </xf>
    <xf numFmtId="164" fontId="34" fillId="0" borderId="12" xfId="1" applyNumberFormat="1" applyFont="1" applyFill="1" applyBorder="1" applyAlignment="1">
      <alignment vertical="center"/>
    </xf>
    <xf numFmtId="0" fontId="17" fillId="9" borderId="5" xfId="0" applyFont="1" applyFill="1" applyBorder="1" applyAlignment="1">
      <alignment horizontal="center"/>
    </xf>
    <xf numFmtId="0" fontId="45" fillId="10" borderId="33" xfId="0" applyFont="1" applyFill="1" applyBorder="1" applyAlignment="1">
      <alignment horizontal="center"/>
    </xf>
    <xf numFmtId="0" fontId="45" fillId="10" borderId="34" xfId="0" applyFont="1" applyFill="1" applyBorder="1" applyAlignment="1">
      <alignment horizontal="center"/>
    </xf>
    <xf numFmtId="0" fontId="45" fillId="10" borderId="37" xfId="0" applyFont="1" applyFill="1" applyBorder="1" applyAlignment="1">
      <alignment horizontal="center"/>
    </xf>
    <xf numFmtId="0" fontId="38" fillId="0" borderId="33" xfId="0" applyFont="1" applyFill="1" applyBorder="1" applyAlignment="1">
      <alignment horizontal="center" vertical="center"/>
    </xf>
    <xf numFmtId="0" fontId="38" fillId="0" borderId="34" xfId="0" applyFont="1" applyFill="1" applyBorder="1" applyAlignment="1">
      <alignment horizontal="center" vertical="center"/>
    </xf>
    <xf numFmtId="0" fontId="38" fillId="0" borderId="33" xfId="0" applyFont="1" applyFill="1" applyBorder="1" applyAlignment="1">
      <alignment horizontal="right" vertical="center"/>
    </xf>
    <xf numFmtId="0" fontId="38" fillId="0" borderId="34" xfId="0" applyFont="1" applyFill="1" applyBorder="1" applyAlignment="1">
      <alignment horizontal="right" vertical="center"/>
    </xf>
    <xf numFmtId="0" fontId="17" fillId="9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</cellXfs>
  <cellStyles count="6">
    <cellStyle name="Comma" xfId="1" builtinId="3"/>
    <cellStyle name="Comma 2" xfId="2"/>
    <cellStyle name="Comma 2 2" xfId="5"/>
    <cellStyle name="Comma 3" xfId="4"/>
    <cellStyle name="Normal" xfId="0" builtinId="0"/>
    <cellStyle name="Normal 2" xfId="3"/>
  </cellStyles>
  <dxfs count="0"/>
  <tableStyles count="0" defaultTableStyle="TableStyleMedium9" defaultPivotStyle="PivotStyleLight16"/>
  <colors>
    <mruColors>
      <color rgb="FF99CCFF"/>
      <color rgb="FF003399"/>
      <color rgb="FFC5D9F1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6"/>
  <sheetViews>
    <sheetView tabSelected="1" zoomScale="80" zoomScaleNormal="80" zoomScaleSheetLayoutView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R10" sqref="R10"/>
    </sheetView>
  </sheetViews>
  <sheetFormatPr defaultRowHeight="12.75" x14ac:dyDescent="0.2"/>
  <cols>
    <col min="1" max="1" width="45.42578125" customWidth="1"/>
    <col min="2" max="2" width="12.85546875" customWidth="1"/>
    <col min="3" max="3" width="12.7109375" customWidth="1"/>
    <col min="4" max="4" width="13.28515625" customWidth="1"/>
    <col min="5" max="5" width="11.28515625" bestFit="1" customWidth="1"/>
    <col min="6" max="9" width="12.7109375" bestFit="1" customWidth="1"/>
    <col min="10" max="11" width="9.85546875" bestFit="1" customWidth="1"/>
    <col min="12" max="12" width="9.28515625" bestFit="1" customWidth="1"/>
    <col min="13" max="13" width="11.140625" customWidth="1"/>
    <col min="14" max="14" width="9.42578125" bestFit="1" customWidth="1"/>
    <col min="15" max="15" width="11.28515625" bestFit="1" customWidth="1"/>
    <col min="16" max="16" width="13.85546875" customWidth="1"/>
    <col min="17" max="17" width="15" bestFit="1" customWidth="1"/>
  </cols>
  <sheetData>
    <row r="1" spans="1:19" ht="15.75" x14ac:dyDescent="0.25">
      <c r="A1" s="279" t="s">
        <v>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</row>
    <row r="2" spans="1:19" ht="15.75" x14ac:dyDescent="0.25">
      <c r="A2" s="279" t="s">
        <v>94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S2" s="244"/>
    </row>
    <row r="3" spans="1:19" ht="15.75" x14ac:dyDescent="0.25">
      <c r="A3" s="280" t="s">
        <v>76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2"/>
    </row>
    <row r="4" spans="1:19" ht="41.25" customHeight="1" x14ac:dyDescent="0.2">
      <c r="A4" s="240"/>
      <c r="B4" s="240" t="s">
        <v>90</v>
      </c>
      <c r="C4" s="240" t="s">
        <v>33</v>
      </c>
      <c r="D4" s="240" t="s">
        <v>3</v>
      </c>
      <c r="E4" s="240" t="s">
        <v>4</v>
      </c>
      <c r="F4" s="240" t="s">
        <v>5</v>
      </c>
      <c r="G4" s="240" t="s">
        <v>6</v>
      </c>
      <c r="H4" s="240" t="s">
        <v>55</v>
      </c>
      <c r="I4" s="240" t="s">
        <v>56</v>
      </c>
      <c r="J4" s="240" t="s">
        <v>10</v>
      </c>
      <c r="K4" s="240" t="s">
        <v>36</v>
      </c>
      <c r="L4" s="251" t="s">
        <v>85</v>
      </c>
      <c r="M4" s="240" t="s">
        <v>11</v>
      </c>
      <c r="N4" s="240" t="s">
        <v>12</v>
      </c>
      <c r="O4" s="240" t="s">
        <v>13</v>
      </c>
      <c r="P4" s="251" t="s">
        <v>86</v>
      </c>
      <c r="Q4" s="241" t="s">
        <v>14</v>
      </c>
    </row>
    <row r="5" spans="1:19" ht="26.25" customHeight="1" x14ac:dyDescent="0.2">
      <c r="A5" s="252" t="s">
        <v>59</v>
      </c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</row>
    <row r="6" spans="1:19" ht="26.25" customHeight="1" x14ac:dyDescent="0.2">
      <c r="A6" s="242" t="s">
        <v>64</v>
      </c>
      <c r="B6" s="244">
        <v>80199.762000000002</v>
      </c>
      <c r="C6" s="244">
        <v>0</v>
      </c>
      <c r="D6" s="244">
        <v>169135.565</v>
      </c>
      <c r="E6" s="244">
        <v>50909.57</v>
      </c>
      <c r="F6" s="244">
        <v>140039.34444999998</v>
      </c>
      <c r="G6" s="244">
        <v>224603.658</v>
      </c>
      <c r="H6" s="244">
        <v>124344.04166</v>
      </c>
      <c r="I6" s="244">
        <v>660138.31299999997</v>
      </c>
      <c r="J6" s="244">
        <v>201235.01155000002</v>
      </c>
      <c r="K6" s="244">
        <v>381280.24900000001</v>
      </c>
      <c r="L6" s="244">
        <v>195118.299</v>
      </c>
      <c r="M6" s="244">
        <v>478696.658</v>
      </c>
      <c r="N6" s="244">
        <v>44208.633999999998</v>
      </c>
      <c r="O6" s="244">
        <v>560836.70141999994</v>
      </c>
      <c r="P6" s="244">
        <v>0</v>
      </c>
      <c r="Q6" s="244">
        <f>SUM(B6:P6)</f>
        <v>3310745.8070799997</v>
      </c>
      <c r="R6" s="277"/>
    </row>
    <row r="7" spans="1:19" ht="26.25" customHeight="1" x14ac:dyDescent="0.2">
      <c r="A7" s="242" t="s">
        <v>65</v>
      </c>
      <c r="B7" s="244">
        <v>242914.95199999999</v>
      </c>
      <c r="C7" s="244">
        <v>0</v>
      </c>
      <c r="D7" s="244">
        <v>0</v>
      </c>
      <c r="E7" s="244">
        <v>303.86099999999999</v>
      </c>
      <c r="F7" s="244">
        <v>36228.120999999999</v>
      </c>
      <c r="G7" s="244">
        <v>0</v>
      </c>
      <c r="H7" s="244">
        <v>371918.11838</v>
      </c>
      <c r="I7" s="244">
        <v>629549.45299999998</v>
      </c>
      <c r="J7" s="244">
        <v>0</v>
      </c>
      <c r="K7" s="244">
        <v>865.91800000000001</v>
      </c>
      <c r="L7" s="244">
        <v>8197.4609999999993</v>
      </c>
      <c r="M7" s="244">
        <v>183182.50599999999</v>
      </c>
      <c r="N7" s="244">
        <v>162.09479999999999</v>
      </c>
      <c r="O7" s="244">
        <v>1387877.9516700006</v>
      </c>
      <c r="P7" s="244">
        <v>117285.52800000001</v>
      </c>
      <c r="Q7" s="244">
        <f t="shared" ref="Q7:Q44" si="0">SUM(B7:P7)</f>
        <v>2978485.9648500006</v>
      </c>
    </row>
    <row r="8" spans="1:19" ht="26.25" customHeight="1" x14ac:dyDescent="0.2">
      <c r="A8" s="242" t="s">
        <v>66</v>
      </c>
      <c r="B8" s="244">
        <v>552.60299999999995</v>
      </c>
      <c r="C8" s="244">
        <v>0</v>
      </c>
      <c r="D8" s="244">
        <v>-4.5</v>
      </c>
      <c r="E8" s="244">
        <v>617.45000000000005</v>
      </c>
      <c r="F8" s="244">
        <v>2404.0329999999999</v>
      </c>
      <c r="G8" s="244">
        <v>45.295999999999999</v>
      </c>
      <c r="H8" s="244">
        <v>44956.51036</v>
      </c>
      <c r="I8" s="244">
        <v>64261.135000000002</v>
      </c>
      <c r="J8" s="244">
        <v>240.17845</v>
      </c>
      <c r="K8" s="244">
        <v>3468.136</v>
      </c>
      <c r="L8" s="244">
        <v>8182.3630000000003</v>
      </c>
      <c r="M8" s="244">
        <v>26573.236000000001</v>
      </c>
      <c r="N8" s="244">
        <v>13289.370999999999</v>
      </c>
      <c r="O8" s="244">
        <v>40080.037130000004</v>
      </c>
      <c r="P8" s="244">
        <v>0</v>
      </c>
      <c r="Q8" s="244">
        <f t="shared" si="0"/>
        <v>204665.84894</v>
      </c>
    </row>
    <row r="9" spans="1:19" ht="26.25" customHeight="1" x14ac:dyDescent="0.2">
      <c r="A9" s="242" t="s">
        <v>67</v>
      </c>
      <c r="B9" s="244">
        <v>89.62</v>
      </c>
      <c r="C9" s="244">
        <v>0</v>
      </c>
      <c r="D9" s="244">
        <v>414.09500000000003</v>
      </c>
      <c r="E9" s="244">
        <v>141</v>
      </c>
      <c r="F9" s="244">
        <v>1427.25</v>
      </c>
      <c r="G9" s="244">
        <v>0</v>
      </c>
      <c r="H9" s="244">
        <v>7198.1716900000001</v>
      </c>
      <c r="I9" s="244">
        <v>121356.056</v>
      </c>
      <c r="J9" s="244">
        <v>1806.03025</v>
      </c>
      <c r="K9" s="244">
        <v>27.648</v>
      </c>
      <c r="L9" s="244">
        <v>2107.8209999999999</v>
      </c>
      <c r="M9" s="244">
        <v>18201.169999999998</v>
      </c>
      <c r="N9" s="244">
        <v>27.306999999999999</v>
      </c>
      <c r="O9" s="244">
        <v>15935.608</v>
      </c>
      <c r="P9" s="244">
        <v>1722.308</v>
      </c>
      <c r="Q9" s="244">
        <f t="shared" si="0"/>
        <v>170454.08493999997</v>
      </c>
    </row>
    <row r="10" spans="1:19" ht="26.25" customHeight="1" x14ac:dyDescent="0.2">
      <c r="A10" s="242" t="s">
        <v>68</v>
      </c>
      <c r="B10" s="244">
        <v>4273.5619999999999</v>
      </c>
      <c r="C10" s="244">
        <v>0</v>
      </c>
      <c r="D10" s="244">
        <v>-1.5</v>
      </c>
      <c r="E10" s="244">
        <v>0</v>
      </c>
      <c r="F10" s="244">
        <v>16098.400190000002</v>
      </c>
      <c r="G10" s="244">
        <v>278.58600000000001</v>
      </c>
      <c r="H10" s="244">
        <v>40262.17987</v>
      </c>
      <c r="I10" s="244">
        <v>199416.53200000001</v>
      </c>
      <c r="J10" s="244">
        <v>4738.2415200000005</v>
      </c>
      <c r="K10" s="244">
        <v>1011.774</v>
      </c>
      <c r="L10" s="244">
        <v>59761.67</v>
      </c>
      <c r="M10" s="244">
        <v>30356.751</v>
      </c>
      <c r="N10" s="244">
        <v>8210.4310000000005</v>
      </c>
      <c r="O10" s="244">
        <v>371253.82103000005</v>
      </c>
      <c r="P10" s="244">
        <v>359.18900000000002</v>
      </c>
      <c r="Q10" s="244">
        <f t="shared" si="0"/>
        <v>736019.63760999998</v>
      </c>
    </row>
    <row r="11" spans="1:19" ht="26.25" customHeight="1" x14ac:dyDescent="0.2">
      <c r="A11" s="242" t="s">
        <v>69</v>
      </c>
      <c r="B11" s="244">
        <v>0</v>
      </c>
      <c r="C11" s="244">
        <v>0</v>
      </c>
      <c r="D11" s="244">
        <v>0</v>
      </c>
      <c r="E11" s="244">
        <v>245.99100000000001</v>
      </c>
      <c r="F11" s="244">
        <v>1881.4378399999998</v>
      </c>
      <c r="G11" s="244">
        <v>80.64</v>
      </c>
      <c r="H11" s="244">
        <v>72565.667869999976</v>
      </c>
      <c r="I11" s="244">
        <v>26541.226999999999</v>
      </c>
      <c r="J11" s="244">
        <v>54.6</v>
      </c>
      <c r="K11" s="244">
        <v>3854.3389999999999</v>
      </c>
      <c r="L11" s="244">
        <v>540.84400000000005</v>
      </c>
      <c r="M11" s="244">
        <v>17815.061000000002</v>
      </c>
      <c r="N11" s="244">
        <v>183264.29699999999</v>
      </c>
      <c r="O11" s="244">
        <v>38330.840369999998</v>
      </c>
      <c r="P11" s="244">
        <v>0</v>
      </c>
      <c r="Q11" s="244">
        <f t="shared" si="0"/>
        <v>345174.94507999998</v>
      </c>
    </row>
    <row r="12" spans="1:19" ht="26.25" customHeight="1" x14ac:dyDescent="0.2">
      <c r="A12" s="242" t="s">
        <v>70</v>
      </c>
      <c r="B12" s="244">
        <v>0</v>
      </c>
      <c r="C12" s="244">
        <v>13693.063</v>
      </c>
      <c r="D12" s="244">
        <v>0</v>
      </c>
      <c r="E12" s="244">
        <v>0</v>
      </c>
      <c r="F12" s="244">
        <v>0</v>
      </c>
      <c r="G12" s="244">
        <v>0</v>
      </c>
      <c r="H12" s="244">
        <v>580.24400000000003</v>
      </c>
      <c r="I12" s="244">
        <v>0</v>
      </c>
      <c r="J12" s="244">
        <v>0</v>
      </c>
      <c r="K12" s="244">
        <v>0</v>
      </c>
      <c r="L12" s="244">
        <v>0</v>
      </c>
      <c r="M12" s="244">
        <v>0</v>
      </c>
      <c r="N12" s="244">
        <v>0</v>
      </c>
      <c r="O12" s="244">
        <v>0</v>
      </c>
      <c r="P12" s="244">
        <v>0</v>
      </c>
      <c r="Q12" s="244">
        <f t="shared" si="0"/>
        <v>14273.307000000001</v>
      </c>
    </row>
    <row r="13" spans="1:19" ht="26.25" customHeight="1" x14ac:dyDescent="0.2">
      <c r="A13" s="247" t="s">
        <v>71</v>
      </c>
      <c r="B13" s="244">
        <v>0</v>
      </c>
      <c r="C13" s="244">
        <v>0</v>
      </c>
      <c r="D13" s="244">
        <v>7.98</v>
      </c>
      <c r="E13" s="244">
        <v>0</v>
      </c>
      <c r="F13" s="244">
        <v>1719.626</v>
      </c>
      <c r="G13" s="244">
        <v>701.4</v>
      </c>
      <c r="H13" s="244">
        <v>17878.448069999999</v>
      </c>
      <c r="I13" s="244">
        <v>50739.557000000001</v>
      </c>
      <c r="J13" s="244">
        <v>286.70653999999996</v>
      </c>
      <c r="K13" s="244">
        <v>128.351</v>
      </c>
      <c r="L13" s="244">
        <v>118.92</v>
      </c>
      <c r="M13" s="244">
        <v>1134.4949999999999</v>
      </c>
      <c r="N13" s="244">
        <v>0</v>
      </c>
      <c r="O13" s="244">
        <v>26057.476419999999</v>
      </c>
      <c r="P13" s="244">
        <v>0</v>
      </c>
      <c r="Q13" s="244">
        <f t="shared" si="0"/>
        <v>98772.960029999987</v>
      </c>
    </row>
    <row r="14" spans="1:19" ht="26.25" customHeight="1" x14ac:dyDescent="0.2">
      <c r="A14" s="253" t="s">
        <v>14</v>
      </c>
      <c r="B14" s="249">
        <f>SUM(B6:B13)</f>
        <v>328030.49899999995</v>
      </c>
      <c r="C14" s="249">
        <f t="shared" ref="C14:P14" si="1">SUM(C6:C13)</f>
        <v>13693.063</v>
      </c>
      <c r="D14" s="249">
        <f t="shared" si="1"/>
        <v>169551.64</v>
      </c>
      <c r="E14" s="249">
        <f t="shared" si="1"/>
        <v>52217.871999999996</v>
      </c>
      <c r="F14" s="249">
        <f t="shared" si="1"/>
        <v>199798.21247999996</v>
      </c>
      <c r="G14" s="249">
        <f t="shared" si="1"/>
        <v>225709.58000000002</v>
      </c>
      <c r="H14" s="249">
        <f t="shared" si="1"/>
        <v>679703.38189999992</v>
      </c>
      <c r="I14" s="249">
        <f t="shared" si="1"/>
        <v>1752002.273</v>
      </c>
      <c r="J14" s="249">
        <f t="shared" si="1"/>
        <v>208360.76831000007</v>
      </c>
      <c r="K14" s="249">
        <f t="shared" si="1"/>
        <v>390636.41499999998</v>
      </c>
      <c r="L14" s="249">
        <f t="shared" si="1"/>
        <v>274027.37799999997</v>
      </c>
      <c r="M14" s="249">
        <f t="shared" si="1"/>
        <v>755959.87700000009</v>
      </c>
      <c r="N14" s="249">
        <f t="shared" si="1"/>
        <v>249162.1348</v>
      </c>
      <c r="O14" s="249">
        <f t="shared" si="1"/>
        <v>2440372.436040001</v>
      </c>
      <c r="P14" s="249">
        <f t="shared" si="1"/>
        <v>119367.02500000001</v>
      </c>
      <c r="Q14" s="249">
        <f>SUM(Q5:Q13)</f>
        <v>7858592.5555299986</v>
      </c>
    </row>
    <row r="15" spans="1:19" ht="26.25" customHeight="1" x14ac:dyDescent="0.2">
      <c r="A15" s="254" t="s">
        <v>60</v>
      </c>
      <c r="B15" s="245"/>
      <c r="C15" s="244"/>
      <c r="D15" s="244"/>
      <c r="E15" s="244"/>
      <c r="F15" s="244"/>
      <c r="G15" s="244"/>
      <c r="H15" s="244"/>
      <c r="I15" s="244"/>
      <c r="J15" s="244"/>
      <c r="K15" s="244"/>
      <c r="L15" s="244"/>
      <c r="M15" s="244"/>
      <c r="N15" s="244"/>
      <c r="O15" s="244"/>
      <c r="P15" s="244"/>
      <c r="Q15" s="244"/>
    </row>
    <row r="16" spans="1:19" ht="26.25" customHeight="1" x14ac:dyDescent="0.2">
      <c r="A16" s="242" t="str">
        <f t="shared" ref="A16:A24" si="2">A6</f>
        <v xml:space="preserve">Motor </v>
      </c>
      <c r="B16" s="244">
        <v>34876.108</v>
      </c>
      <c r="C16" s="244">
        <v>0</v>
      </c>
      <c r="D16" s="244">
        <v>39519.292999999998</v>
      </c>
      <c r="E16" s="244">
        <v>11388.041999999999</v>
      </c>
      <c r="F16" s="244">
        <v>14736.894</v>
      </c>
      <c r="G16" s="244">
        <v>68650.702999999994</v>
      </c>
      <c r="H16" s="244">
        <v>21668.219359999999</v>
      </c>
      <c r="I16" s="244">
        <v>15.275</v>
      </c>
      <c r="J16" s="244">
        <v>0</v>
      </c>
      <c r="K16" s="244">
        <v>132754.36799999999</v>
      </c>
      <c r="L16" s="244">
        <v>175808.57500000001</v>
      </c>
      <c r="M16" s="244">
        <v>183592.23</v>
      </c>
      <c r="N16" s="244">
        <v>0</v>
      </c>
      <c r="O16" s="244">
        <v>3248.817</v>
      </c>
      <c r="P16" s="244">
        <v>0</v>
      </c>
      <c r="Q16" s="244">
        <f t="shared" si="0"/>
        <v>686258.52436000004</v>
      </c>
    </row>
    <row r="17" spans="1:17" ht="26.25" customHeight="1" x14ac:dyDescent="0.2">
      <c r="A17" s="242" t="str">
        <f t="shared" si="2"/>
        <v>Accident and Health</v>
      </c>
      <c r="B17" s="244">
        <v>170512.019</v>
      </c>
      <c r="C17" s="244">
        <v>0</v>
      </c>
      <c r="D17" s="244">
        <v>0</v>
      </c>
      <c r="E17" s="244">
        <v>295.72000000000003</v>
      </c>
      <c r="F17" s="244">
        <v>7169.9462000000003</v>
      </c>
      <c r="G17" s="244">
        <v>0</v>
      </c>
      <c r="H17" s="244">
        <v>276072.28158000007</v>
      </c>
      <c r="I17" s="244">
        <v>28187.422999999999</v>
      </c>
      <c r="J17" s="244">
        <v>0</v>
      </c>
      <c r="K17" s="244">
        <v>0</v>
      </c>
      <c r="L17" s="244">
        <v>2711.3159999999998</v>
      </c>
      <c r="M17" s="244">
        <v>77151.205000000002</v>
      </c>
      <c r="N17" s="244">
        <v>130.34039999999999</v>
      </c>
      <c r="O17" s="244">
        <v>20691.831999999999</v>
      </c>
      <c r="P17" s="244">
        <v>117285.52800000001</v>
      </c>
      <c r="Q17" s="244">
        <f t="shared" si="0"/>
        <v>700207.61118000012</v>
      </c>
    </row>
    <row r="18" spans="1:17" ht="26.25" customHeight="1" x14ac:dyDescent="0.2">
      <c r="A18" s="242" t="str">
        <f t="shared" si="2"/>
        <v>Engineering</v>
      </c>
      <c r="B18" s="244">
        <v>545.17700000000002</v>
      </c>
      <c r="C18" s="244">
        <v>0</v>
      </c>
      <c r="D18" s="244">
        <v>0</v>
      </c>
      <c r="E18" s="244">
        <v>476.02800000000002</v>
      </c>
      <c r="F18" s="244">
        <v>1646.4706000000001</v>
      </c>
      <c r="G18" s="244">
        <v>45.189</v>
      </c>
      <c r="H18" s="244">
        <v>37763.155300015052</v>
      </c>
      <c r="I18" s="244">
        <v>51528.684999999998</v>
      </c>
      <c r="J18" s="244">
        <v>36.063300000000005</v>
      </c>
      <c r="K18" s="244">
        <v>3447.2249999999999</v>
      </c>
      <c r="L18" s="244">
        <v>1639.2149999999999</v>
      </c>
      <c r="M18" s="244">
        <v>24885.985000000001</v>
      </c>
      <c r="N18" s="244">
        <v>13004.918</v>
      </c>
      <c r="O18" s="244">
        <v>26254.062999999998</v>
      </c>
      <c r="P18" s="244">
        <v>0</v>
      </c>
      <c r="Q18" s="244">
        <f t="shared" si="0"/>
        <v>161272.17420001506</v>
      </c>
    </row>
    <row r="19" spans="1:17" ht="26.25" customHeight="1" x14ac:dyDescent="0.2">
      <c r="A19" s="242" t="str">
        <f t="shared" si="2"/>
        <v>Liability</v>
      </c>
      <c r="B19" s="244">
        <v>0</v>
      </c>
      <c r="C19" s="244">
        <v>0</v>
      </c>
      <c r="D19" s="244">
        <v>0</v>
      </c>
      <c r="E19" s="244">
        <v>0</v>
      </c>
      <c r="F19" s="244">
        <v>598.5</v>
      </c>
      <c r="G19" s="244">
        <v>0</v>
      </c>
      <c r="H19" s="244">
        <v>2240.3498100000002</v>
      </c>
      <c r="I19" s="244">
        <v>29692.402999999998</v>
      </c>
      <c r="J19" s="244">
        <v>3.4495900000000002</v>
      </c>
      <c r="K19" s="244">
        <v>0</v>
      </c>
      <c r="L19" s="244">
        <v>1587.2370000000001</v>
      </c>
      <c r="M19" s="244">
        <v>11111.825000000001</v>
      </c>
      <c r="N19" s="244">
        <v>0</v>
      </c>
      <c r="O19" s="244">
        <v>567.82600000000002</v>
      </c>
      <c r="P19" s="244">
        <v>1722.308</v>
      </c>
      <c r="Q19" s="244">
        <f t="shared" si="0"/>
        <v>47523.898399999998</v>
      </c>
    </row>
    <row r="20" spans="1:17" ht="26.25" customHeight="1" x14ac:dyDescent="0.2">
      <c r="A20" s="242" t="str">
        <f t="shared" si="2"/>
        <v>Property</v>
      </c>
      <c r="B20" s="244">
        <v>4221.4170000000004</v>
      </c>
      <c r="C20" s="244">
        <v>0</v>
      </c>
      <c r="D20" s="244">
        <v>-7</v>
      </c>
      <c r="E20" s="244">
        <v>0</v>
      </c>
      <c r="F20" s="244">
        <v>11873.49832425</v>
      </c>
      <c r="G20" s="244">
        <v>238.71299999999999</v>
      </c>
      <c r="H20" s="244">
        <v>39918.949486950012</v>
      </c>
      <c r="I20" s="244">
        <v>172476.807</v>
      </c>
      <c r="J20" s="244">
        <v>3.6945000000000001</v>
      </c>
      <c r="K20" s="244">
        <v>364.22199999999998</v>
      </c>
      <c r="L20" s="244">
        <v>52860.798000000003</v>
      </c>
      <c r="M20" s="244">
        <v>21958.437999999998</v>
      </c>
      <c r="N20" s="244">
        <v>2360.4650000000001</v>
      </c>
      <c r="O20" s="244">
        <v>322086.92300000001</v>
      </c>
      <c r="P20" s="244">
        <v>359.18900000000002</v>
      </c>
      <c r="Q20" s="244">
        <f t="shared" si="0"/>
        <v>628716.1143112001</v>
      </c>
    </row>
    <row r="21" spans="1:17" ht="26.25" customHeight="1" x14ac:dyDescent="0.2">
      <c r="A21" s="242" t="str">
        <f t="shared" si="2"/>
        <v>Transportation</v>
      </c>
      <c r="B21" s="244">
        <v>0</v>
      </c>
      <c r="C21" s="244">
        <v>0</v>
      </c>
      <c r="D21" s="244">
        <v>0</v>
      </c>
      <c r="E21" s="244">
        <v>22.5</v>
      </c>
      <c r="F21" s="244">
        <v>1763.117</v>
      </c>
      <c r="G21" s="244">
        <v>0</v>
      </c>
      <c r="H21" s="244">
        <v>42154.300660000001</v>
      </c>
      <c r="I21" s="244">
        <v>6400.1880000000001</v>
      </c>
      <c r="J21" s="244">
        <v>0</v>
      </c>
      <c r="K21" s="244">
        <v>3276.1880000000001</v>
      </c>
      <c r="L21" s="244">
        <v>501.584</v>
      </c>
      <c r="M21" s="244">
        <v>16844.499</v>
      </c>
      <c r="N21" s="244">
        <v>177987.617</v>
      </c>
      <c r="O21" s="244">
        <v>6666.3540000000003</v>
      </c>
      <c r="P21" s="244">
        <v>0</v>
      </c>
      <c r="Q21" s="244">
        <f t="shared" si="0"/>
        <v>255616.34766</v>
      </c>
    </row>
    <row r="22" spans="1:17" ht="26.25" customHeight="1" x14ac:dyDescent="0.2">
      <c r="A22" s="242" t="str">
        <f t="shared" si="2"/>
        <v>Guarantee</v>
      </c>
      <c r="B22" s="244">
        <v>0</v>
      </c>
      <c r="C22" s="244">
        <v>9585.143</v>
      </c>
      <c r="D22" s="244">
        <v>0</v>
      </c>
      <c r="E22" s="244">
        <v>0</v>
      </c>
      <c r="F22" s="244">
        <v>0</v>
      </c>
      <c r="G22" s="244">
        <v>0</v>
      </c>
      <c r="H22" s="244">
        <v>0</v>
      </c>
      <c r="I22" s="244">
        <v>0</v>
      </c>
      <c r="J22" s="244">
        <v>0</v>
      </c>
      <c r="K22" s="244">
        <v>0</v>
      </c>
      <c r="L22" s="244">
        <v>668.29300000000001</v>
      </c>
      <c r="M22" s="244">
        <v>0</v>
      </c>
      <c r="N22" s="244">
        <v>0</v>
      </c>
      <c r="O22" s="244">
        <v>0</v>
      </c>
      <c r="P22" s="244">
        <v>0</v>
      </c>
      <c r="Q22" s="244">
        <f t="shared" si="0"/>
        <v>10253.436</v>
      </c>
    </row>
    <row r="23" spans="1:17" ht="26.25" customHeight="1" x14ac:dyDescent="0.2">
      <c r="A23" s="247" t="str">
        <f t="shared" si="2"/>
        <v>Miscellaneous</v>
      </c>
      <c r="B23" s="244">
        <v>0</v>
      </c>
      <c r="C23" s="244">
        <v>0</v>
      </c>
      <c r="D23" s="244">
        <v>0</v>
      </c>
      <c r="E23" s="244">
        <v>0</v>
      </c>
      <c r="F23" s="244">
        <v>850.06500000000005</v>
      </c>
      <c r="G23" s="244">
        <v>676.2</v>
      </c>
      <c r="H23" s="244">
        <v>9723.4363099999991</v>
      </c>
      <c r="I23" s="244">
        <v>195.77099999999999</v>
      </c>
      <c r="J23" s="244">
        <v>88.818029999999993</v>
      </c>
      <c r="K23" s="244">
        <v>17.617000000000001</v>
      </c>
      <c r="L23" s="244">
        <v>-142.011</v>
      </c>
      <c r="M23" s="244">
        <v>837.86800000000005</v>
      </c>
      <c r="N23" s="244">
        <v>0</v>
      </c>
      <c r="O23" s="244">
        <v>0</v>
      </c>
      <c r="P23" s="244">
        <v>0</v>
      </c>
      <c r="Q23" s="244">
        <f t="shared" si="0"/>
        <v>12247.76434</v>
      </c>
    </row>
    <row r="24" spans="1:17" ht="26.25" customHeight="1" x14ac:dyDescent="0.2">
      <c r="A24" s="253" t="str">
        <f t="shared" si="2"/>
        <v>TOTAL</v>
      </c>
      <c r="B24" s="249">
        <f>SUM(B16:B23)</f>
        <v>210154.72099999999</v>
      </c>
      <c r="C24" s="249">
        <f t="shared" ref="C24:P24" si="3">SUM(C16:C23)</f>
        <v>9585.143</v>
      </c>
      <c r="D24" s="249">
        <f t="shared" si="3"/>
        <v>39512.292999999998</v>
      </c>
      <c r="E24" s="249">
        <f t="shared" si="3"/>
        <v>12182.289999999999</v>
      </c>
      <c r="F24" s="249">
        <f t="shared" si="3"/>
        <v>38638.491124250002</v>
      </c>
      <c r="G24" s="249">
        <f t="shared" si="3"/>
        <v>69610.804999999993</v>
      </c>
      <c r="H24" s="249">
        <f t="shared" si="3"/>
        <v>429540.69250696513</v>
      </c>
      <c r="I24" s="249">
        <f t="shared" si="3"/>
        <v>288496.55200000003</v>
      </c>
      <c r="J24" s="249">
        <f t="shared" si="3"/>
        <v>132.02542</v>
      </c>
      <c r="K24" s="249">
        <f t="shared" si="3"/>
        <v>139859.62</v>
      </c>
      <c r="L24" s="249">
        <f t="shared" si="3"/>
        <v>235635.00700000001</v>
      </c>
      <c r="M24" s="249">
        <f t="shared" si="3"/>
        <v>336382.05000000005</v>
      </c>
      <c r="N24" s="249">
        <f t="shared" si="3"/>
        <v>193483.34039999999</v>
      </c>
      <c r="O24" s="249">
        <f t="shared" si="3"/>
        <v>379515.815</v>
      </c>
      <c r="P24" s="249">
        <f t="shared" si="3"/>
        <v>119367.02500000001</v>
      </c>
      <c r="Q24" s="249">
        <f t="shared" si="0"/>
        <v>2502095.8704512152</v>
      </c>
    </row>
    <row r="25" spans="1:17" ht="26.25" customHeight="1" x14ac:dyDescent="0.2">
      <c r="A25" s="254" t="s">
        <v>61</v>
      </c>
      <c r="B25" s="245"/>
      <c r="C25" s="244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4"/>
      <c r="O25" s="244"/>
      <c r="P25" s="244"/>
      <c r="Q25" s="244"/>
    </row>
    <row r="26" spans="1:17" ht="26.25" customHeight="1" x14ac:dyDescent="0.2">
      <c r="A26" s="242" t="str">
        <f t="shared" ref="A26:A34" si="4">A16</f>
        <v xml:space="preserve">Motor </v>
      </c>
      <c r="B26" s="244">
        <v>45323.654000000002</v>
      </c>
      <c r="C26" s="244">
        <v>0</v>
      </c>
      <c r="D26" s="244">
        <v>129616.272</v>
      </c>
      <c r="E26" s="244">
        <v>39521.527999999998</v>
      </c>
      <c r="F26" s="244">
        <v>125302.45045</v>
      </c>
      <c r="G26" s="244">
        <v>155952.95499999999</v>
      </c>
      <c r="H26" s="244">
        <v>102675.8223</v>
      </c>
      <c r="I26" s="244">
        <v>660123.03799999994</v>
      </c>
      <c r="J26" s="244">
        <v>201235.01155000002</v>
      </c>
      <c r="K26" s="244">
        <v>248525.88099999999</v>
      </c>
      <c r="L26" s="244">
        <v>19309.723999999998</v>
      </c>
      <c r="M26" s="244">
        <v>295104.42800000001</v>
      </c>
      <c r="N26" s="244">
        <v>44208.633999999998</v>
      </c>
      <c r="O26" s="244">
        <v>557587.8844199999</v>
      </c>
      <c r="P26" s="244">
        <v>0</v>
      </c>
      <c r="Q26" s="244">
        <f>SUM(B26:P26)</f>
        <v>2624487.28272</v>
      </c>
    </row>
    <row r="27" spans="1:17" ht="26.25" customHeight="1" x14ac:dyDescent="0.2">
      <c r="A27" s="242" t="str">
        <f t="shared" si="4"/>
        <v>Accident and Health</v>
      </c>
      <c r="B27" s="244">
        <v>72402.933000000005</v>
      </c>
      <c r="C27" s="244">
        <v>0</v>
      </c>
      <c r="D27" s="244">
        <v>0</v>
      </c>
      <c r="E27" s="244">
        <v>8.141</v>
      </c>
      <c r="F27" s="244">
        <v>29058.174800000001</v>
      </c>
      <c r="G27" s="244">
        <v>0</v>
      </c>
      <c r="H27" s="244">
        <v>95845.83679999999</v>
      </c>
      <c r="I27" s="244">
        <v>601362.03</v>
      </c>
      <c r="J27" s="244">
        <v>0</v>
      </c>
      <c r="K27" s="244">
        <v>865.91800000000001</v>
      </c>
      <c r="L27" s="244">
        <v>5486.1450000000004</v>
      </c>
      <c r="M27" s="244">
        <v>106031.30100000001</v>
      </c>
      <c r="N27" s="244">
        <v>31.7544</v>
      </c>
      <c r="O27" s="244">
        <v>1367186.1196700006</v>
      </c>
      <c r="P27" s="244">
        <v>0</v>
      </c>
      <c r="Q27" s="244">
        <f t="shared" si="0"/>
        <v>2278278.3536700006</v>
      </c>
    </row>
    <row r="28" spans="1:17" ht="26.25" customHeight="1" x14ac:dyDescent="0.2">
      <c r="A28" s="242" t="str">
        <f t="shared" si="4"/>
        <v>Engineering</v>
      </c>
      <c r="B28" s="244">
        <v>7.4260000000000002</v>
      </c>
      <c r="C28" s="244">
        <v>0</v>
      </c>
      <c r="D28" s="244">
        <v>-4.5</v>
      </c>
      <c r="E28" s="244">
        <v>141.422</v>
      </c>
      <c r="F28" s="244">
        <v>757.56240000000003</v>
      </c>
      <c r="G28" s="244">
        <v>0.107</v>
      </c>
      <c r="H28" s="244">
        <v>7193.3550599849495</v>
      </c>
      <c r="I28" s="244">
        <v>12732.45</v>
      </c>
      <c r="J28" s="244">
        <v>204.11515</v>
      </c>
      <c r="K28" s="244">
        <v>20.911000000000001</v>
      </c>
      <c r="L28" s="244">
        <v>6543.1480000000001</v>
      </c>
      <c r="M28" s="244">
        <v>1687.251</v>
      </c>
      <c r="N28" s="244">
        <v>284.45299999999997</v>
      </c>
      <c r="O28" s="244">
        <v>13825.974130000001</v>
      </c>
      <c r="P28" s="244">
        <v>0</v>
      </c>
      <c r="Q28" s="244">
        <f t="shared" si="0"/>
        <v>43393.674739984956</v>
      </c>
    </row>
    <row r="29" spans="1:17" ht="26.25" customHeight="1" x14ac:dyDescent="0.2">
      <c r="A29" s="242" t="str">
        <f t="shared" si="4"/>
        <v>Liability</v>
      </c>
      <c r="B29" s="244">
        <v>89.62</v>
      </c>
      <c r="C29" s="244">
        <v>0</v>
      </c>
      <c r="D29" s="244">
        <v>414.09500000000003</v>
      </c>
      <c r="E29" s="244">
        <v>141</v>
      </c>
      <c r="F29" s="244">
        <v>828.75</v>
      </c>
      <c r="G29" s="244">
        <v>0</v>
      </c>
      <c r="H29" s="244">
        <v>4957.8218799999995</v>
      </c>
      <c r="I29" s="244">
        <v>91663.653000000006</v>
      </c>
      <c r="J29" s="244">
        <v>1802.5806600000001</v>
      </c>
      <c r="K29" s="244">
        <v>27.648</v>
      </c>
      <c r="L29" s="244">
        <v>520.58399999999995</v>
      </c>
      <c r="M29" s="244">
        <v>7089.3450000000003</v>
      </c>
      <c r="N29" s="244">
        <v>27.306999999999999</v>
      </c>
      <c r="O29" s="244">
        <v>15367.781999999999</v>
      </c>
      <c r="P29" s="244">
        <v>0</v>
      </c>
      <c r="Q29" s="244">
        <f t="shared" si="0"/>
        <v>122930.18654000002</v>
      </c>
    </row>
    <row r="30" spans="1:17" ht="26.25" customHeight="1" x14ac:dyDescent="0.2">
      <c r="A30" s="242" t="str">
        <f t="shared" si="4"/>
        <v>Property</v>
      </c>
      <c r="B30" s="244">
        <v>52.145000000000003</v>
      </c>
      <c r="C30" s="244">
        <v>0</v>
      </c>
      <c r="D30" s="244">
        <v>5.5</v>
      </c>
      <c r="E30" s="244">
        <v>0</v>
      </c>
      <c r="F30" s="244">
        <v>4224.9018657500001</v>
      </c>
      <c r="G30" s="244">
        <v>39.872999999999998</v>
      </c>
      <c r="H30" s="244">
        <v>343.23038304999</v>
      </c>
      <c r="I30" s="244">
        <v>26939.724999999999</v>
      </c>
      <c r="J30" s="244">
        <v>4734.5470200000009</v>
      </c>
      <c r="K30" s="244">
        <v>647.55200000000002</v>
      </c>
      <c r="L30" s="244">
        <v>6900.8720000000003</v>
      </c>
      <c r="M30" s="244">
        <v>8398.3130000000001</v>
      </c>
      <c r="N30" s="244">
        <v>5849.9660000000003</v>
      </c>
      <c r="O30" s="244">
        <v>49166.898029999975</v>
      </c>
      <c r="P30" s="244">
        <v>0</v>
      </c>
      <c r="Q30" s="244">
        <f t="shared" si="0"/>
        <v>107303.52329879996</v>
      </c>
    </row>
    <row r="31" spans="1:17" ht="26.25" customHeight="1" x14ac:dyDescent="0.2">
      <c r="A31" s="242" t="str">
        <f t="shared" si="4"/>
        <v>Transportation</v>
      </c>
      <c r="B31" s="244">
        <v>0</v>
      </c>
      <c r="C31" s="244">
        <v>0</v>
      </c>
      <c r="D31" s="244">
        <v>0</v>
      </c>
      <c r="E31" s="244">
        <v>223.49100000000001</v>
      </c>
      <c r="F31" s="244">
        <v>118.32083999999999</v>
      </c>
      <c r="G31" s="244">
        <v>80.64</v>
      </c>
      <c r="H31" s="244">
        <v>30411.367209999989</v>
      </c>
      <c r="I31" s="244">
        <v>20141.039000000001</v>
      </c>
      <c r="J31" s="244">
        <v>54.6</v>
      </c>
      <c r="K31" s="244">
        <v>578.15099999999995</v>
      </c>
      <c r="L31" s="244">
        <v>39.26</v>
      </c>
      <c r="M31" s="244">
        <v>970.56200000000001</v>
      </c>
      <c r="N31" s="244">
        <v>5276.68</v>
      </c>
      <c r="O31" s="244">
        <v>31664.486369999999</v>
      </c>
      <c r="P31" s="244">
        <v>0</v>
      </c>
      <c r="Q31" s="244">
        <f t="shared" si="0"/>
        <v>89558.597419999991</v>
      </c>
    </row>
    <row r="32" spans="1:17" ht="26.25" customHeight="1" x14ac:dyDescent="0.2">
      <c r="A32" s="242" t="str">
        <f t="shared" si="4"/>
        <v>Guarantee</v>
      </c>
      <c r="B32" s="244">
        <v>0</v>
      </c>
      <c r="C32" s="244">
        <v>4107.92</v>
      </c>
      <c r="D32" s="244">
        <v>0</v>
      </c>
      <c r="E32" s="244">
        <v>0</v>
      </c>
      <c r="F32" s="244">
        <v>0</v>
      </c>
      <c r="G32" s="244">
        <v>0</v>
      </c>
      <c r="H32" s="244">
        <v>580.24400000000003</v>
      </c>
      <c r="I32" s="244">
        <v>0</v>
      </c>
      <c r="J32" s="244">
        <v>0</v>
      </c>
      <c r="K32" s="244">
        <v>0</v>
      </c>
      <c r="L32" s="244">
        <v>-668.29300000000001</v>
      </c>
      <c r="M32" s="244">
        <v>0</v>
      </c>
      <c r="N32" s="244">
        <v>0</v>
      </c>
      <c r="O32" s="244">
        <v>0</v>
      </c>
      <c r="P32" s="244">
        <v>0</v>
      </c>
      <c r="Q32" s="244">
        <f t="shared" si="0"/>
        <v>4019.8709999999996</v>
      </c>
    </row>
    <row r="33" spans="1:17" ht="26.25" customHeight="1" x14ac:dyDescent="0.2">
      <c r="A33" s="247" t="str">
        <f t="shared" si="4"/>
        <v>Miscellaneous</v>
      </c>
      <c r="B33" s="244">
        <v>0</v>
      </c>
      <c r="C33" s="244">
        <v>0</v>
      </c>
      <c r="D33" s="244">
        <v>7.98</v>
      </c>
      <c r="E33" s="244">
        <v>0</v>
      </c>
      <c r="F33" s="244">
        <v>869.56100000000004</v>
      </c>
      <c r="G33" s="244">
        <v>25.2</v>
      </c>
      <c r="H33" s="244">
        <v>8155.0117599999994</v>
      </c>
      <c r="I33" s="244">
        <v>50543.786</v>
      </c>
      <c r="J33" s="244">
        <v>197.88851</v>
      </c>
      <c r="K33" s="244">
        <v>110.73399999999999</v>
      </c>
      <c r="L33" s="244">
        <v>260.93099999999998</v>
      </c>
      <c r="M33" s="244">
        <v>296.62700000000001</v>
      </c>
      <c r="N33" s="244">
        <v>0</v>
      </c>
      <c r="O33" s="244">
        <v>26057.476419999999</v>
      </c>
      <c r="P33" s="244">
        <v>0</v>
      </c>
      <c r="Q33" s="244">
        <f t="shared" si="0"/>
        <v>86525.195689999993</v>
      </c>
    </row>
    <row r="34" spans="1:17" ht="26.25" customHeight="1" x14ac:dyDescent="0.2">
      <c r="A34" s="253" t="str">
        <f t="shared" si="4"/>
        <v>TOTAL</v>
      </c>
      <c r="B34" s="249">
        <f>SUM(B26:B33)</f>
        <v>117875.77800000001</v>
      </c>
      <c r="C34" s="249">
        <f t="shared" ref="C34:P34" si="5">SUM(C26:C33)</f>
        <v>4107.92</v>
      </c>
      <c r="D34" s="249">
        <f t="shared" si="5"/>
        <v>130039.34699999999</v>
      </c>
      <c r="E34" s="249">
        <f t="shared" si="5"/>
        <v>40035.582000000002</v>
      </c>
      <c r="F34" s="249">
        <f t="shared" si="5"/>
        <v>161159.72135574999</v>
      </c>
      <c r="G34" s="249">
        <f t="shared" si="5"/>
        <v>156098.77499999999</v>
      </c>
      <c r="H34" s="249">
        <f t="shared" si="5"/>
        <v>250162.68939303493</v>
      </c>
      <c r="I34" s="249">
        <f t="shared" si="5"/>
        <v>1463505.7210000001</v>
      </c>
      <c r="J34" s="249">
        <f t="shared" si="5"/>
        <v>208228.74289000002</v>
      </c>
      <c r="K34" s="249">
        <f t="shared" si="5"/>
        <v>250776.79499999998</v>
      </c>
      <c r="L34" s="249">
        <f t="shared" si="5"/>
        <v>38392.370999999999</v>
      </c>
      <c r="M34" s="249">
        <f t="shared" si="5"/>
        <v>419577.82699999999</v>
      </c>
      <c r="N34" s="249">
        <f t="shared" si="5"/>
        <v>55678.794399999999</v>
      </c>
      <c r="O34" s="249">
        <f t="shared" si="5"/>
        <v>2060856.6210400003</v>
      </c>
      <c r="P34" s="249">
        <f t="shared" si="5"/>
        <v>0</v>
      </c>
      <c r="Q34" s="249">
        <f t="shared" si="0"/>
        <v>5356496.6850787848</v>
      </c>
    </row>
    <row r="35" spans="1:17" ht="26.25" customHeight="1" x14ac:dyDescent="0.2">
      <c r="A35" s="254" t="s">
        <v>62</v>
      </c>
      <c r="B35" s="245"/>
      <c r="C35" s="244">
        <v>0</v>
      </c>
      <c r="D35" s="244">
        <v>0</v>
      </c>
      <c r="E35" s="244">
        <v>0</v>
      </c>
      <c r="F35" s="244">
        <v>0</v>
      </c>
      <c r="G35" s="244">
        <v>0</v>
      </c>
      <c r="H35" s="244">
        <v>0</v>
      </c>
      <c r="I35" s="244">
        <v>0</v>
      </c>
      <c r="J35" s="244">
        <v>0</v>
      </c>
      <c r="K35" s="244">
        <v>0</v>
      </c>
      <c r="L35" s="244">
        <v>0</v>
      </c>
      <c r="M35" s="244">
        <v>0</v>
      </c>
      <c r="N35" s="244">
        <v>0</v>
      </c>
      <c r="O35" s="244">
        <v>0</v>
      </c>
      <c r="P35" s="244">
        <v>0</v>
      </c>
      <c r="Q35" s="244">
        <f t="shared" si="0"/>
        <v>0</v>
      </c>
    </row>
    <row r="36" spans="1:17" ht="26.25" customHeight="1" x14ac:dyDescent="0.2">
      <c r="A36" s="242" t="str">
        <f t="shared" ref="A36:A44" si="6">A26</f>
        <v xml:space="preserve">Motor </v>
      </c>
      <c r="B36" s="244">
        <v>34652.493000000002</v>
      </c>
      <c r="C36" s="244">
        <v>0</v>
      </c>
      <c r="D36" s="244">
        <v>133531.095</v>
      </c>
      <c r="E36" s="244">
        <v>36239.417000000001</v>
      </c>
      <c r="F36" s="244">
        <v>148042.77558999995</v>
      </c>
      <c r="G36" s="244">
        <v>203255.29300000001</v>
      </c>
      <c r="H36" s="244">
        <v>97618.167998780336</v>
      </c>
      <c r="I36" s="244">
        <v>604587.53200000001</v>
      </c>
      <c r="J36" s="244">
        <v>179939.34098000007</v>
      </c>
      <c r="K36" s="244">
        <v>341053.95799999998</v>
      </c>
      <c r="L36" s="244">
        <v>31248.654999999999</v>
      </c>
      <c r="M36" s="244">
        <v>314771.77500000002</v>
      </c>
      <c r="N36" s="244">
        <v>46863.358</v>
      </c>
      <c r="O36" s="244">
        <v>493868.79550888302</v>
      </c>
      <c r="P36" s="244"/>
      <c r="Q36" s="244">
        <f t="shared" si="0"/>
        <v>2665672.6560776634</v>
      </c>
    </row>
    <row r="37" spans="1:17" ht="26.25" customHeight="1" x14ac:dyDescent="0.2">
      <c r="A37" s="242" t="str">
        <f t="shared" si="6"/>
        <v>Accident and Health</v>
      </c>
      <c r="B37" s="244">
        <v>66820.073999999993</v>
      </c>
      <c r="C37" s="244">
        <v>0</v>
      </c>
      <c r="D37" s="244">
        <v>-8.2590000000000003</v>
      </c>
      <c r="E37" s="244">
        <v>200.54</v>
      </c>
      <c r="F37" s="244">
        <v>31620.720799999999</v>
      </c>
      <c r="G37" s="244">
        <v>-4.4989999999999997</v>
      </c>
      <c r="H37" s="244">
        <v>104500.38444334519</v>
      </c>
      <c r="I37" s="244">
        <v>631460.76800000004</v>
      </c>
      <c r="J37" s="244">
        <v>0</v>
      </c>
      <c r="K37" s="244">
        <v>977.65899999999999</v>
      </c>
      <c r="L37" s="244">
        <v>433.44099999999997</v>
      </c>
      <c r="M37" s="244">
        <v>113565.31299999999</v>
      </c>
      <c r="N37" s="244">
        <v>-59.111599999999996</v>
      </c>
      <c r="O37" s="244">
        <v>1349628.2535209528</v>
      </c>
      <c r="P37" s="244"/>
      <c r="Q37" s="244">
        <f t="shared" si="0"/>
        <v>2299135.2841642979</v>
      </c>
    </row>
    <row r="38" spans="1:17" ht="26.25" customHeight="1" x14ac:dyDescent="0.2">
      <c r="A38" s="242" t="str">
        <f t="shared" si="6"/>
        <v>Engineering</v>
      </c>
      <c r="B38" s="244">
        <v>-2.13</v>
      </c>
      <c r="C38" s="244">
        <v>0</v>
      </c>
      <c r="D38" s="244">
        <v>-68.048000000000002</v>
      </c>
      <c r="E38" s="244">
        <v>484.37200000000001</v>
      </c>
      <c r="F38" s="244">
        <v>2259.2424000000001</v>
      </c>
      <c r="G38" s="244">
        <v>39.320999999999998</v>
      </c>
      <c r="H38" s="244">
        <v>8671.2546802107081</v>
      </c>
      <c r="I38" s="244">
        <v>10893.753000000001</v>
      </c>
      <c r="J38" s="244">
        <v>42133.097128300004</v>
      </c>
      <c r="K38" s="244">
        <v>583.05100000000004</v>
      </c>
      <c r="L38" s="244">
        <v>38.311999999999998</v>
      </c>
      <c r="M38" s="244">
        <v>2035.665</v>
      </c>
      <c r="N38" s="244">
        <v>38.249000000000002</v>
      </c>
      <c r="O38" s="244">
        <v>11712.152963603581</v>
      </c>
      <c r="P38" s="244"/>
      <c r="Q38" s="244">
        <f t="shared" si="0"/>
        <v>78818.292172114292</v>
      </c>
    </row>
    <row r="39" spans="1:17" ht="26.25" customHeight="1" x14ac:dyDescent="0.2">
      <c r="A39" s="242" t="str">
        <f t="shared" si="6"/>
        <v>Liability</v>
      </c>
      <c r="B39" s="244">
        <v>1002.338</v>
      </c>
      <c r="C39" s="244">
        <v>0</v>
      </c>
      <c r="D39" s="244">
        <v>-4074.4059999999999</v>
      </c>
      <c r="E39" s="244">
        <v>7.35</v>
      </c>
      <c r="F39" s="244">
        <v>1812.0408</v>
      </c>
      <c r="G39" s="244">
        <v>15.481</v>
      </c>
      <c r="H39" s="244">
        <v>28200.293271997005</v>
      </c>
      <c r="I39" s="244">
        <v>51185.288999999997</v>
      </c>
      <c r="J39" s="244">
        <v>1797.8526626999999</v>
      </c>
      <c r="K39" s="244">
        <v>13.592000000000001</v>
      </c>
      <c r="L39" s="244">
        <v>955.25699999999995</v>
      </c>
      <c r="M39" s="244">
        <v>8477.7960000000003</v>
      </c>
      <c r="N39" s="244">
        <v>-277.73500000000001</v>
      </c>
      <c r="O39" s="244">
        <v>17536.202007463617</v>
      </c>
      <c r="P39" s="244"/>
      <c r="Q39" s="244">
        <f t="shared" si="0"/>
        <v>106651.3507421606</v>
      </c>
    </row>
    <row r="40" spans="1:17" ht="26.25" customHeight="1" x14ac:dyDescent="0.2">
      <c r="A40" s="242" t="str">
        <f t="shared" si="6"/>
        <v>Property</v>
      </c>
      <c r="B40" s="244">
        <v>-2570.3649999999998</v>
      </c>
      <c r="C40" s="244">
        <v>0</v>
      </c>
      <c r="D40" s="244">
        <v>-158.83799999999999</v>
      </c>
      <c r="E40" s="244">
        <v>825</v>
      </c>
      <c r="F40" s="244">
        <v>2313.1721395</v>
      </c>
      <c r="G40" s="244">
        <v>152.762</v>
      </c>
      <c r="H40" s="244">
        <v>15134.715206781129</v>
      </c>
      <c r="I40" s="244">
        <v>19215.080999999998</v>
      </c>
      <c r="J40" s="244">
        <v>46891.007664800003</v>
      </c>
      <c r="K40" s="244">
        <v>674.02700000000004</v>
      </c>
      <c r="L40" s="244">
        <v>7260.585</v>
      </c>
      <c r="M40" s="244">
        <v>15984.88</v>
      </c>
      <c r="N40" s="244">
        <v>5456.7039999999997</v>
      </c>
      <c r="O40" s="244">
        <v>47436.040120560479</v>
      </c>
      <c r="P40" s="244"/>
      <c r="Q40" s="244">
        <f t="shared" si="0"/>
        <v>158614.77113164164</v>
      </c>
    </row>
    <row r="41" spans="1:17" ht="26.25" customHeight="1" x14ac:dyDescent="0.2">
      <c r="A41" s="242" t="str">
        <f t="shared" si="6"/>
        <v>Transportation</v>
      </c>
      <c r="B41" s="244">
        <v>0</v>
      </c>
      <c r="C41" s="244">
        <v>0</v>
      </c>
      <c r="D41" s="244">
        <v>-2.5190000000000001</v>
      </c>
      <c r="E41" s="244">
        <v>543.24099999999999</v>
      </c>
      <c r="F41" s="244">
        <v>2599.8060399999999</v>
      </c>
      <c r="G41" s="244">
        <v>157.37299999999999</v>
      </c>
      <c r="H41" s="244">
        <v>40411.035041499985</v>
      </c>
      <c r="I41" s="244">
        <v>14088.343999999999</v>
      </c>
      <c r="J41" s="244">
        <v>31.484999999999999</v>
      </c>
      <c r="K41" s="244">
        <v>869.98199999999997</v>
      </c>
      <c r="L41" s="244">
        <v>217.839</v>
      </c>
      <c r="M41" s="244">
        <v>1299.69</v>
      </c>
      <c r="N41" s="244">
        <v>6857.4620000000004</v>
      </c>
      <c r="O41" s="244">
        <v>27014.146743384743</v>
      </c>
      <c r="P41" s="244"/>
      <c r="Q41" s="244">
        <f t="shared" si="0"/>
        <v>94087.884824884735</v>
      </c>
    </row>
    <row r="42" spans="1:17" ht="26.25" customHeight="1" x14ac:dyDescent="0.2">
      <c r="A42" s="242" t="str">
        <f t="shared" si="6"/>
        <v>Guarantee</v>
      </c>
      <c r="B42" s="244">
        <v>1106.0329999999999</v>
      </c>
      <c r="C42" s="244">
        <v>-432.66300000000001</v>
      </c>
      <c r="D42" s="244">
        <v>-2433.7260000000001</v>
      </c>
      <c r="E42" s="244">
        <v>118</v>
      </c>
      <c r="F42" s="244">
        <v>267.3682</v>
      </c>
      <c r="G42" s="244">
        <v>37.911999999999999</v>
      </c>
      <c r="H42" s="244">
        <v>120.244</v>
      </c>
      <c r="I42" s="244">
        <v>0</v>
      </c>
      <c r="J42" s="244">
        <v>0</v>
      </c>
      <c r="K42" s="244">
        <v>0</v>
      </c>
      <c r="L42" s="244">
        <v>10.547000000000001</v>
      </c>
      <c r="M42" s="244">
        <v>0</v>
      </c>
      <c r="N42" s="244">
        <v>-35.347999999999999</v>
      </c>
      <c r="O42" s="244">
        <v>0</v>
      </c>
      <c r="P42" s="244"/>
      <c r="Q42" s="244">
        <f t="shared" si="0"/>
        <v>-1241.6328000000003</v>
      </c>
    </row>
    <row r="43" spans="1:17" ht="26.25" customHeight="1" x14ac:dyDescent="0.2">
      <c r="A43" s="247" t="str">
        <f t="shared" si="6"/>
        <v>Miscellaneous</v>
      </c>
      <c r="B43" s="244">
        <v>3.278</v>
      </c>
      <c r="C43" s="244">
        <v>0</v>
      </c>
      <c r="D43" s="244">
        <v>2.5819999999999999</v>
      </c>
      <c r="E43" s="244">
        <v>600</v>
      </c>
      <c r="F43" s="244">
        <v>963.92115259348009</v>
      </c>
      <c r="G43" s="244">
        <v>112.64100000000001</v>
      </c>
      <c r="H43" s="244">
        <v>6943.8961900000004</v>
      </c>
      <c r="I43" s="244">
        <v>53130.292000000001</v>
      </c>
      <c r="J43" s="244">
        <v>138.71729590000001</v>
      </c>
      <c r="K43" s="244">
        <v>121.434</v>
      </c>
      <c r="L43" s="244">
        <v>277.77600000000001</v>
      </c>
      <c r="M43" s="244">
        <v>551.75300000000004</v>
      </c>
      <c r="N43" s="244">
        <v>-12.138</v>
      </c>
      <c r="O43" s="244">
        <v>19109.163750553696</v>
      </c>
      <c r="P43" s="244"/>
      <c r="Q43" s="244">
        <f t="shared" si="0"/>
        <v>81943.316389047177</v>
      </c>
    </row>
    <row r="44" spans="1:17" ht="26.25" customHeight="1" x14ac:dyDescent="0.2">
      <c r="A44" s="253" t="str">
        <f t="shared" si="6"/>
        <v>TOTAL</v>
      </c>
      <c r="B44" s="249">
        <f>SUM(B36:B43)</f>
        <v>101011.72099999999</v>
      </c>
      <c r="C44" s="249">
        <f t="shared" ref="C44:P44" si="7">SUM(C36:C43)</f>
        <v>-432.66300000000001</v>
      </c>
      <c r="D44" s="249">
        <f t="shared" si="7"/>
        <v>126787.88099999999</v>
      </c>
      <c r="E44" s="249">
        <f t="shared" si="7"/>
        <v>39017.920000000006</v>
      </c>
      <c r="F44" s="249">
        <f t="shared" si="7"/>
        <v>189879.04712209341</v>
      </c>
      <c r="G44" s="249">
        <f t="shared" si="7"/>
        <v>203766.28399999999</v>
      </c>
      <c r="H44" s="249">
        <f t="shared" si="7"/>
        <v>301599.99083261436</v>
      </c>
      <c r="I44" s="249">
        <f t="shared" si="7"/>
        <v>1384561.0590000001</v>
      </c>
      <c r="J44" s="249">
        <f t="shared" si="7"/>
        <v>270931.50073170004</v>
      </c>
      <c r="K44" s="249">
        <f t="shared" si="7"/>
        <v>344293.70299999998</v>
      </c>
      <c r="L44" s="249">
        <f t="shared" si="7"/>
        <v>40442.411999999997</v>
      </c>
      <c r="M44" s="249">
        <f t="shared" si="7"/>
        <v>456686.87199999997</v>
      </c>
      <c r="N44" s="249">
        <f t="shared" si="7"/>
        <v>58831.440400000007</v>
      </c>
      <c r="O44" s="249">
        <f t="shared" si="7"/>
        <v>1966304.7546154018</v>
      </c>
      <c r="P44" s="249">
        <f t="shared" si="7"/>
        <v>0</v>
      </c>
      <c r="Q44" s="249">
        <f t="shared" si="0"/>
        <v>5483681.9227018096</v>
      </c>
    </row>
    <row r="45" spans="1:17" ht="14.25" x14ac:dyDescent="0.2">
      <c r="A45" s="238"/>
      <c r="B45" s="238"/>
    </row>
    <row r="46" spans="1:17" x14ac:dyDescent="0.2">
      <c r="A46" s="276" t="s">
        <v>87</v>
      </c>
    </row>
  </sheetData>
  <mergeCells count="3">
    <mergeCell ref="A1:Q1"/>
    <mergeCell ref="A2:Q2"/>
    <mergeCell ref="A3:Q3"/>
  </mergeCells>
  <pageMargins left="0.7" right="0.7" top="0.75" bottom="0.75" header="0.3" footer="0.3"/>
  <pageSetup scale="5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showGridLines="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K24" sqref="K24"/>
    </sheetView>
  </sheetViews>
  <sheetFormatPr defaultRowHeight="12.75" x14ac:dyDescent="0.2"/>
  <cols>
    <col min="1" max="1" width="28.85546875" style="103" customWidth="1"/>
    <col min="2" max="8" width="9.7109375" style="18" customWidth="1"/>
    <col min="9" max="10" width="9.7109375" style="19" customWidth="1"/>
    <col min="11" max="12" width="9.7109375" style="18" customWidth="1"/>
    <col min="13" max="13" width="9.85546875" style="18" customWidth="1"/>
    <col min="14" max="15" width="13" style="93" customWidth="1"/>
    <col min="16" max="254" width="9.140625" style="1"/>
    <col min="255" max="255" width="28.85546875" style="1" customWidth="1"/>
    <col min="256" max="256" width="9.7109375" style="1" customWidth="1"/>
    <col min="257" max="257" width="4.5703125" style="1" customWidth="1"/>
    <col min="258" max="261" width="9.7109375" style="1" customWidth="1"/>
    <col min="262" max="262" width="2.7109375" style="1" customWidth="1"/>
    <col min="263" max="270" width="9.7109375" style="1" customWidth="1"/>
    <col min="271" max="271" width="13" style="1" customWidth="1"/>
    <col min="272" max="510" width="9.140625" style="1"/>
    <col min="511" max="511" width="28.85546875" style="1" customWidth="1"/>
    <col min="512" max="512" width="9.7109375" style="1" customWidth="1"/>
    <col min="513" max="513" width="4.5703125" style="1" customWidth="1"/>
    <col min="514" max="517" width="9.7109375" style="1" customWidth="1"/>
    <col min="518" max="518" width="2.7109375" style="1" customWidth="1"/>
    <col min="519" max="526" width="9.7109375" style="1" customWidth="1"/>
    <col min="527" max="527" width="13" style="1" customWidth="1"/>
    <col min="528" max="766" width="9.140625" style="1"/>
    <col min="767" max="767" width="28.85546875" style="1" customWidth="1"/>
    <col min="768" max="768" width="9.7109375" style="1" customWidth="1"/>
    <col min="769" max="769" width="4.5703125" style="1" customWidth="1"/>
    <col min="770" max="773" width="9.7109375" style="1" customWidth="1"/>
    <col min="774" max="774" width="2.7109375" style="1" customWidth="1"/>
    <col min="775" max="782" width="9.7109375" style="1" customWidth="1"/>
    <col min="783" max="783" width="13" style="1" customWidth="1"/>
    <col min="784" max="1022" width="9.140625" style="1"/>
    <col min="1023" max="1023" width="28.85546875" style="1" customWidth="1"/>
    <col min="1024" max="1024" width="9.7109375" style="1" customWidth="1"/>
    <col min="1025" max="1025" width="4.5703125" style="1" customWidth="1"/>
    <col min="1026" max="1029" width="9.7109375" style="1" customWidth="1"/>
    <col min="1030" max="1030" width="2.7109375" style="1" customWidth="1"/>
    <col min="1031" max="1038" width="9.7109375" style="1" customWidth="1"/>
    <col min="1039" max="1039" width="13" style="1" customWidth="1"/>
    <col min="1040" max="1278" width="9.140625" style="1"/>
    <col min="1279" max="1279" width="28.85546875" style="1" customWidth="1"/>
    <col min="1280" max="1280" width="9.7109375" style="1" customWidth="1"/>
    <col min="1281" max="1281" width="4.5703125" style="1" customWidth="1"/>
    <col min="1282" max="1285" width="9.7109375" style="1" customWidth="1"/>
    <col min="1286" max="1286" width="2.7109375" style="1" customWidth="1"/>
    <col min="1287" max="1294" width="9.7109375" style="1" customWidth="1"/>
    <col min="1295" max="1295" width="13" style="1" customWidth="1"/>
    <col min="1296" max="1534" width="9.140625" style="1"/>
    <col min="1535" max="1535" width="28.85546875" style="1" customWidth="1"/>
    <col min="1536" max="1536" width="9.7109375" style="1" customWidth="1"/>
    <col min="1537" max="1537" width="4.5703125" style="1" customWidth="1"/>
    <col min="1538" max="1541" width="9.7109375" style="1" customWidth="1"/>
    <col min="1542" max="1542" width="2.7109375" style="1" customWidth="1"/>
    <col min="1543" max="1550" width="9.7109375" style="1" customWidth="1"/>
    <col min="1551" max="1551" width="13" style="1" customWidth="1"/>
    <col min="1552" max="1790" width="9.140625" style="1"/>
    <col min="1791" max="1791" width="28.85546875" style="1" customWidth="1"/>
    <col min="1792" max="1792" width="9.7109375" style="1" customWidth="1"/>
    <col min="1793" max="1793" width="4.5703125" style="1" customWidth="1"/>
    <col min="1794" max="1797" width="9.7109375" style="1" customWidth="1"/>
    <col min="1798" max="1798" width="2.7109375" style="1" customWidth="1"/>
    <col min="1799" max="1806" width="9.7109375" style="1" customWidth="1"/>
    <col min="1807" max="1807" width="13" style="1" customWidth="1"/>
    <col min="1808" max="2046" width="9.140625" style="1"/>
    <col min="2047" max="2047" width="28.85546875" style="1" customWidth="1"/>
    <col min="2048" max="2048" width="9.7109375" style="1" customWidth="1"/>
    <col min="2049" max="2049" width="4.5703125" style="1" customWidth="1"/>
    <col min="2050" max="2053" width="9.7109375" style="1" customWidth="1"/>
    <col min="2054" max="2054" width="2.7109375" style="1" customWidth="1"/>
    <col min="2055" max="2062" width="9.7109375" style="1" customWidth="1"/>
    <col min="2063" max="2063" width="13" style="1" customWidth="1"/>
    <col min="2064" max="2302" width="9.140625" style="1"/>
    <col min="2303" max="2303" width="28.85546875" style="1" customWidth="1"/>
    <col min="2304" max="2304" width="9.7109375" style="1" customWidth="1"/>
    <col min="2305" max="2305" width="4.5703125" style="1" customWidth="1"/>
    <col min="2306" max="2309" width="9.7109375" style="1" customWidth="1"/>
    <col min="2310" max="2310" width="2.7109375" style="1" customWidth="1"/>
    <col min="2311" max="2318" width="9.7109375" style="1" customWidth="1"/>
    <col min="2319" max="2319" width="13" style="1" customWidth="1"/>
    <col min="2320" max="2558" width="9.140625" style="1"/>
    <col min="2559" max="2559" width="28.85546875" style="1" customWidth="1"/>
    <col min="2560" max="2560" width="9.7109375" style="1" customWidth="1"/>
    <col min="2561" max="2561" width="4.5703125" style="1" customWidth="1"/>
    <col min="2562" max="2565" width="9.7109375" style="1" customWidth="1"/>
    <col min="2566" max="2566" width="2.7109375" style="1" customWidth="1"/>
    <col min="2567" max="2574" width="9.7109375" style="1" customWidth="1"/>
    <col min="2575" max="2575" width="13" style="1" customWidth="1"/>
    <col min="2576" max="2814" width="9.140625" style="1"/>
    <col min="2815" max="2815" width="28.85546875" style="1" customWidth="1"/>
    <col min="2816" max="2816" width="9.7109375" style="1" customWidth="1"/>
    <col min="2817" max="2817" width="4.5703125" style="1" customWidth="1"/>
    <col min="2818" max="2821" width="9.7109375" style="1" customWidth="1"/>
    <col min="2822" max="2822" width="2.7109375" style="1" customWidth="1"/>
    <col min="2823" max="2830" width="9.7109375" style="1" customWidth="1"/>
    <col min="2831" max="2831" width="13" style="1" customWidth="1"/>
    <col min="2832" max="3070" width="9.140625" style="1"/>
    <col min="3071" max="3071" width="28.85546875" style="1" customWidth="1"/>
    <col min="3072" max="3072" width="9.7109375" style="1" customWidth="1"/>
    <col min="3073" max="3073" width="4.5703125" style="1" customWidth="1"/>
    <col min="3074" max="3077" width="9.7109375" style="1" customWidth="1"/>
    <col min="3078" max="3078" width="2.7109375" style="1" customWidth="1"/>
    <col min="3079" max="3086" width="9.7109375" style="1" customWidth="1"/>
    <col min="3087" max="3087" width="13" style="1" customWidth="1"/>
    <col min="3088" max="3326" width="9.140625" style="1"/>
    <col min="3327" max="3327" width="28.85546875" style="1" customWidth="1"/>
    <col min="3328" max="3328" width="9.7109375" style="1" customWidth="1"/>
    <col min="3329" max="3329" width="4.5703125" style="1" customWidth="1"/>
    <col min="3330" max="3333" width="9.7109375" style="1" customWidth="1"/>
    <col min="3334" max="3334" width="2.7109375" style="1" customWidth="1"/>
    <col min="3335" max="3342" width="9.7109375" style="1" customWidth="1"/>
    <col min="3343" max="3343" width="13" style="1" customWidth="1"/>
    <col min="3344" max="3582" width="9.140625" style="1"/>
    <col min="3583" max="3583" width="28.85546875" style="1" customWidth="1"/>
    <col min="3584" max="3584" width="9.7109375" style="1" customWidth="1"/>
    <col min="3585" max="3585" width="4.5703125" style="1" customWidth="1"/>
    <col min="3586" max="3589" width="9.7109375" style="1" customWidth="1"/>
    <col min="3590" max="3590" width="2.7109375" style="1" customWidth="1"/>
    <col min="3591" max="3598" width="9.7109375" style="1" customWidth="1"/>
    <col min="3599" max="3599" width="13" style="1" customWidth="1"/>
    <col min="3600" max="3838" width="9.140625" style="1"/>
    <col min="3839" max="3839" width="28.85546875" style="1" customWidth="1"/>
    <col min="3840" max="3840" width="9.7109375" style="1" customWidth="1"/>
    <col min="3841" max="3841" width="4.5703125" style="1" customWidth="1"/>
    <col min="3842" max="3845" width="9.7109375" style="1" customWidth="1"/>
    <col min="3846" max="3846" width="2.7109375" style="1" customWidth="1"/>
    <col min="3847" max="3854" width="9.7109375" style="1" customWidth="1"/>
    <col min="3855" max="3855" width="13" style="1" customWidth="1"/>
    <col min="3856" max="4094" width="9.140625" style="1"/>
    <col min="4095" max="4095" width="28.85546875" style="1" customWidth="1"/>
    <col min="4096" max="4096" width="9.7109375" style="1" customWidth="1"/>
    <col min="4097" max="4097" width="4.5703125" style="1" customWidth="1"/>
    <col min="4098" max="4101" width="9.7109375" style="1" customWidth="1"/>
    <col min="4102" max="4102" width="2.7109375" style="1" customWidth="1"/>
    <col min="4103" max="4110" width="9.7109375" style="1" customWidth="1"/>
    <col min="4111" max="4111" width="13" style="1" customWidth="1"/>
    <col min="4112" max="4350" width="9.140625" style="1"/>
    <col min="4351" max="4351" width="28.85546875" style="1" customWidth="1"/>
    <col min="4352" max="4352" width="9.7109375" style="1" customWidth="1"/>
    <col min="4353" max="4353" width="4.5703125" style="1" customWidth="1"/>
    <col min="4354" max="4357" width="9.7109375" style="1" customWidth="1"/>
    <col min="4358" max="4358" width="2.7109375" style="1" customWidth="1"/>
    <col min="4359" max="4366" width="9.7109375" style="1" customWidth="1"/>
    <col min="4367" max="4367" width="13" style="1" customWidth="1"/>
    <col min="4368" max="4606" width="9.140625" style="1"/>
    <col min="4607" max="4607" width="28.85546875" style="1" customWidth="1"/>
    <col min="4608" max="4608" width="9.7109375" style="1" customWidth="1"/>
    <col min="4609" max="4609" width="4.5703125" style="1" customWidth="1"/>
    <col min="4610" max="4613" width="9.7109375" style="1" customWidth="1"/>
    <col min="4614" max="4614" width="2.7109375" style="1" customWidth="1"/>
    <col min="4615" max="4622" width="9.7109375" style="1" customWidth="1"/>
    <col min="4623" max="4623" width="13" style="1" customWidth="1"/>
    <col min="4624" max="4862" width="9.140625" style="1"/>
    <col min="4863" max="4863" width="28.85546875" style="1" customWidth="1"/>
    <col min="4864" max="4864" width="9.7109375" style="1" customWidth="1"/>
    <col min="4865" max="4865" width="4.5703125" style="1" customWidth="1"/>
    <col min="4866" max="4869" width="9.7109375" style="1" customWidth="1"/>
    <col min="4870" max="4870" width="2.7109375" style="1" customWidth="1"/>
    <col min="4871" max="4878" width="9.7109375" style="1" customWidth="1"/>
    <col min="4879" max="4879" width="13" style="1" customWidth="1"/>
    <col min="4880" max="5118" width="9.140625" style="1"/>
    <col min="5119" max="5119" width="28.85546875" style="1" customWidth="1"/>
    <col min="5120" max="5120" width="9.7109375" style="1" customWidth="1"/>
    <col min="5121" max="5121" width="4.5703125" style="1" customWidth="1"/>
    <col min="5122" max="5125" width="9.7109375" style="1" customWidth="1"/>
    <col min="5126" max="5126" width="2.7109375" style="1" customWidth="1"/>
    <col min="5127" max="5134" width="9.7109375" style="1" customWidth="1"/>
    <col min="5135" max="5135" width="13" style="1" customWidth="1"/>
    <col min="5136" max="5374" width="9.140625" style="1"/>
    <col min="5375" max="5375" width="28.85546875" style="1" customWidth="1"/>
    <col min="5376" max="5376" width="9.7109375" style="1" customWidth="1"/>
    <col min="5377" max="5377" width="4.5703125" style="1" customWidth="1"/>
    <col min="5378" max="5381" width="9.7109375" style="1" customWidth="1"/>
    <col min="5382" max="5382" width="2.7109375" style="1" customWidth="1"/>
    <col min="5383" max="5390" width="9.7109375" style="1" customWidth="1"/>
    <col min="5391" max="5391" width="13" style="1" customWidth="1"/>
    <col min="5392" max="5630" width="9.140625" style="1"/>
    <col min="5631" max="5631" width="28.85546875" style="1" customWidth="1"/>
    <col min="5632" max="5632" width="9.7109375" style="1" customWidth="1"/>
    <col min="5633" max="5633" width="4.5703125" style="1" customWidth="1"/>
    <col min="5634" max="5637" width="9.7109375" style="1" customWidth="1"/>
    <col min="5638" max="5638" width="2.7109375" style="1" customWidth="1"/>
    <col min="5639" max="5646" width="9.7109375" style="1" customWidth="1"/>
    <col min="5647" max="5647" width="13" style="1" customWidth="1"/>
    <col min="5648" max="5886" width="9.140625" style="1"/>
    <col min="5887" max="5887" width="28.85546875" style="1" customWidth="1"/>
    <col min="5888" max="5888" width="9.7109375" style="1" customWidth="1"/>
    <col min="5889" max="5889" width="4.5703125" style="1" customWidth="1"/>
    <col min="5890" max="5893" width="9.7109375" style="1" customWidth="1"/>
    <col min="5894" max="5894" width="2.7109375" style="1" customWidth="1"/>
    <col min="5895" max="5902" width="9.7109375" style="1" customWidth="1"/>
    <col min="5903" max="5903" width="13" style="1" customWidth="1"/>
    <col min="5904" max="6142" width="9.140625" style="1"/>
    <col min="6143" max="6143" width="28.85546875" style="1" customWidth="1"/>
    <col min="6144" max="6144" width="9.7109375" style="1" customWidth="1"/>
    <col min="6145" max="6145" width="4.5703125" style="1" customWidth="1"/>
    <col min="6146" max="6149" width="9.7109375" style="1" customWidth="1"/>
    <col min="6150" max="6150" width="2.7109375" style="1" customWidth="1"/>
    <col min="6151" max="6158" width="9.7109375" style="1" customWidth="1"/>
    <col min="6159" max="6159" width="13" style="1" customWidth="1"/>
    <col min="6160" max="6398" width="9.140625" style="1"/>
    <col min="6399" max="6399" width="28.85546875" style="1" customWidth="1"/>
    <col min="6400" max="6400" width="9.7109375" style="1" customWidth="1"/>
    <col min="6401" max="6401" width="4.5703125" style="1" customWidth="1"/>
    <col min="6402" max="6405" width="9.7109375" style="1" customWidth="1"/>
    <col min="6406" max="6406" width="2.7109375" style="1" customWidth="1"/>
    <col min="6407" max="6414" width="9.7109375" style="1" customWidth="1"/>
    <col min="6415" max="6415" width="13" style="1" customWidth="1"/>
    <col min="6416" max="6654" width="9.140625" style="1"/>
    <col min="6655" max="6655" width="28.85546875" style="1" customWidth="1"/>
    <col min="6656" max="6656" width="9.7109375" style="1" customWidth="1"/>
    <col min="6657" max="6657" width="4.5703125" style="1" customWidth="1"/>
    <col min="6658" max="6661" width="9.7109375" style="1" customWidth="1"/>
    <col min="6662" max="6662" width="2.7109375" style="1" customWidth="1"/>
    <col min="6663" max="6670" width="9.7109375" style="1" customWidth="1"/>
    <col min="6671" max="6671" width="13" style="1" customWidth="1"/>
    <col min="6672" max="6910" width="9.140625" style="1"/>
    <col min="6911" max="6911" width="28.85546875" style="1" customWidth="1"/>
    <col min="6912" max="6912" width="9.7109375" style="1" customWidth="1"/>
    <col min="6913" max="6913" width="4.5703125" style="1" customWidth="1"/>
    <col min="6914" max="6917" width="9.7109375" style="1" customWidth="1"/>
    <col min="6918" max="6918" width="2.7109375" style="1" customWidth="1"/>
    <col min="6919" max="6926" width="9.7109375" style="1" customWidth="1"/>
    <col min="6927" max="6927" width="13" style="1" customWidth="1"/>
    <col min="6928" max="7166" width="9.140625" style="1"/>
    <col min="7167" max="7167" width="28.85546875" style="1" customWidth="1"/>
    <col min="7168" max="7168" width="9.7109375" style="1" customWidth="1"/>
    <col min="7169" max="7169" width="4.5703125" style="1" customWidth="1"/>
    <col min="7170" max="7173" width="9.7109375" style="1" customWidth="1"/>
    <col min="7174" max="7174" width="2.7109375" style="1" customWidth="1"/>
    <col min="7175" max="7182" width="9.7109375" style="1" customWidth="1"/>
    <col min="7183" max="7183" width="13" style="1" customWidth="1"/>
    <col min="7184" max="7422" width="9.140625" style="1"/>
    <col min="7423" max="7423" width="28.85546875" style="1" customWidth="1"/>
    <col min="7424" max="7424" width="9.7109375" style="1" customWidth="1"/>
    <col min="7425" max="7425" width="4.5703125" style="1" customWidth="1"/>
    <col min="7426" max="7429" width="9.7109375" style="1" customWidth="1"/>
    <col min="7430" max="7430" width="2.7109375" style="1" customWidth="1"/>
    <col min="7431" max="7438" width="9.7109375" style="1" customWidth="1"/>
    <col min="7439" max="7439" width="13" style="1" customWidth="1"/>
    <col min="7440" max="7678" width="9.140625" style="1"/>
    <col min="7679" max="7679" width="28.85546875" style="1" customWidth="1"/>
    <col min="7680" max="7680" width="9.7109375" style="1" customWidth="1"/>
    <col min="7681" max="7681" width="4.5703125" style="1" customWidth="1"/>
    <col min="7682" max="7685" width="9.7109375" style="1" customWidth="1"/>
    <col min="7686" max="7686" width="2.7109375" style="1" customWidth="1"/>
    <col min="7687" max="7694" width="9.7109375" style="1" customWidth="1"/>
    <col min="7695" max="7695" width="13" style="1" customWidth="1"/>
    <col min="7696" max="7934" width="9.140625" style="1"/>
    <col min="7935" max="7935" width="28.85546875" style="1" customWidth="1"/>
    <col min="7936" max="7936" width="9.7109375" style="1" customWidth="1"/>
    <col min="7937" max="7937" width="4.5703125" style="1" customWidth="1"/>
    <col min="7938" max="7941" width="9.7109375" style="1" customWidth="1"/>
    <col min="7942" max="7942" width="2.7109375" style="1" customWidth="1"/>
    <col min="7943" max="7950" width="9.7109375" style="1" customWidth="1"/>
    <col min="7951" max="7951" width="13" style="1" customWidth="1"/>
    <col min="7952" max="8190" width="9.140625" style="1"/>
    <col min="8191" max="8191" width="28.85546875" style="1" customWidth="1"/>
    <col min="8192" max="8192" width="9.7109375" style="1" customWidth="1"/>
    <col min="8193" max="8193" width="4.5703125" style="1" customWidth="1"/>
    <col min="8194" max="8197" width="9.7109375" style="1" customWidth="1"/>
    <col min="8198" max="8198" width="2.7109375" style="1" customWidth="1"/>
    <col min="8199" max="8206" width="9.7109375" style="1" customWidth="1"/>
    <col min="8207" max="8207" width="13" style="1" customWidth="1"/>
    <col min="8208" max="8446" width="9.140625" style="1"/>
    <col min="8447" max="8447" width="28.85546875" style="1" customWidth="1"/>
    <col min="8448" max="8448" width="9.7109375" style="1" customWidth="1"/>
    <col min="8449" max="8449" width="4.5703125" style="1" customWidth="1"/>
    <col min="8450" max="8453" width="9.7109375" style="1" customWidth="1"/>
    <col min="8454" max="8454" width="2.7109375" style="1" customWidth="1"/>
    <col min="8455" max="8462" width="9.7109375" style="1" customWidth="1"/>
    <col min="8463" max="8463" width="13" style="1" customWidth="1"/>
    <col min="8464" max="8702" width="9.140625" style="1"/>
    <col min="8703" max="8703" width="28.85546875" style="1" customWidth="1"/>
    <col min="8704" max="8704" width="9.7109375" style="1" customWidth="1"/>
    <col min="8705" max="8705" width="4.5703125" style="1" customWidth="1"/>
    <col min="8706" max="8709" width="9.7109375" style="1" customWidth="1"/>
    <col min="8710" max="8710" width="2.7109375" style="1" customWidth="1"/>
    <col min="8711" max="8718" width="9.7109375" style="1" customWidth="1"/>
    <col min="8719" max="8719" width="13" style="1" customWidth="1"/>
    <col min="8720" max="8958" width="9.140625" style="1"/>
    <col min="8959" max="8959" width="28.85546875" style="1" customWidth="1"/>
    <col min="8960" max="8960" width="9.7109375" style="1" customWidth="1"/>
    <col min="8961" max="8961" width="4.5703125" style="1" customWidth="1"/>
    <col min="8962" max="8965" width="9.7109375" style="1" customWidth="1"/>
    <col min="8966" max="8966" width="2.7109375" style="1" customWidth="1"/>
    <col min="8967" max="8974" width="9.7109375" style="1" customWidth="1"/>
    <col min="8975" max="8975" width="13" style="1" customWidth="1"/>
    <col min="8976" max="9214" width="9.140625" style="1"/>
    <col min="9215" max="9215" width="28.85546875" style="1" customWidth="1"/>
    <col min="9216" max="9216" width="9.7109375" style="1" customWidth="1"/>
    <col min="9217" max="9217" width="4.5703125" style="1" customWidth="1"/>
    <col min="9218" max="9221" width="9.7109375" style="1" customWidth="1"/>
    <col min="9222" max="9222" width="2.7109375" style="1" customWidth="1"/>
    <col min="9223" max="9230" width="9.7109375" style="1" customWidth="1"/>
    <col min="9231" max="9231" width="13" style="1" customWidth="1"/>
    <col min="9232" max="9470" width="9.140625" style="1"/>
    <col min="9471" max="9471" width="28.85546875" style="1" customWidth="1"/>
    <col min="9472" max="9472" width="9.7109375" style="1" customWidth="1"/>
    <col min="9473" max="9473" width="4.5703125" style="1" customWidth="1"/>
    <col min="9474" max="9477" width="9.7109375" style="1" customWidth="1"/>
    <col min="9478" max="9478" width="2.7109375" style="1" customWidth="1"/>
    <col min="9479" max="9486" width="9.7109375" style="1" customWidth="1"/>
    <col min="9487" max="9487" width="13" style="1" customWidth="1"/>
    <col min="9488" max="9726" width="9.140625" style="1"/>
    <col min="9727" max="9727" width="28.85546875" style="1" customWidth="1"/>
    <col min="9728" max="9728" width="9.7109375" style="1" customWidth="1"/>
    <col min="9729" max="9729" width="4.5703125" style="1" customWidth="1"/>
    <col min="9730" max="9733" width="9.7109375" style="1" customWidth="1"/>
    <col min="9734" max="9734" width="2.7109375" style="1" customWidth="1"/>
    <col min="9735" max="9742" width="9.7109375" style="1" customWidth="1"/>
    <col min="9743" max="9743" width="13" style="1" customWidth="1"/>
    <col min="9744" max="9982" width="9.140625" style="1"/>
    <col min="9983" max="9983" width="28.85546875" style="1" customWidth="1"/>
    <col min="9984" max="9984" width="9.7109375" style="1" customWidth="1"/>
    <col min="9985" max="9985" width="4.5703125" style="1" customWidth="1"/>
    <col min="9986" max="9989" width="9.7109375" style="1" customWidth="1"/>
    <col min="9990" max="9990" width="2.7109375" style="1" customWidth="1"/>
    <col min="9991" max="9998" width="9.7109375" style="1" customWidth="1"/>
    <col min="9999" max="9999" width="13" style="1" customWidth="1"/>
    <col min="10000" max="10238" width="9.140625" style="1"/>
    <col min="10239" max="10239" width="28.85546875" style="1" customWidth="1"/>
    <col min="10240" max="10240" width="9.7109375" style="1" customWidth="1"/>
    <col min="10241" max="10241" width="4.5703125" style="1" customWidth="1"/>
    <col min="10242" max="10245" width="9.7109375" style="1" customWidth="1"/>
    <col min="10246" max="10246" width="2.7109375" style="1" customWidth="1"/>
    <col min="10247" max="10254" width="9.7109375" style="1" customWidth="1"/>
    <col min="10255" max="10255" width="13" style="1" customWidth="1"/>
    <col min="10256" max="10494" width="9.140625" style="1"/>
    <col min="10495" max="10495" width="28.85546875" style="1" customWidth="1"/>
    <col min="10496" max="10496" width="9.7109375" style="1" customWidth="1"/>
    <col min="10497" max="10497" width="4.5703125" style="1" customWidth="1"/>
    <col min="10498" max="10501" width="9.7109375" style="1" customWidth="1"/>
    <col min="10502" max="10502" width="2.7109375" style="1" customWidth="1"/>
    <col min="10503" max="10510" width="9.7109375" style="1" customWidth="1"/>
    <col min="10511" max="10511" width="13" style="1" customWidth="1"/>
    <col min="10512" max="10750" width="9.140625" style="1"/>
    <col min="10751" max="10751" width="28.85546875" style="1" customWidth="1"/>
    <col min="10752" max="10752" width="9.7109375" style="1" customWidth="1"/>
    <col min="10753" max="10753" width="4.5703125" style="1" customWidth="1"/>
    <col min="10754" max="10757" width="9.7109375" style="1" customWidth="1"/>
    <col min="10758" max="10758" width="2.7109375" style="1" customWidth="1"/>
    <col min="10759" max="10766" width="9.7109375" style="1" customWidth="1"/>
    <col min="10767" max="10767" width="13" style="1" customWidth="1"/>
    <col min="10768" max="11006" width="9.140625" style="1"/>
    <col min="11007" max="11007" width="28.85546875" style="1" customWidth="1"/>
    <col min="11008" max="11008" width="9.7109375" style="1" customWidth="1"/>
    <col min="11009" max="11009" width="4.5703125" style="1" customWidth="1"/>
    <col min="11010" max="11013" width="9.7109375" style="1" customWidth="1"/>
    <col min="11014" max="11014" width="2.7109375" style="1" customWidth="1"/>
    <col min="11015" max="11022" width="9.7109375" style="1" customWidth="1"/>
    <col min="11023" max="11023" width="13" style="1" customWidth="1"/>
    <col min="11024" max="11262" width="9.140625" style="1"/>
    <col min="11263" max="11263" width="28.85546875" style="1" customWidth="1"/>
    <col min="11264" max="11264" width="9.7109375" style="1" customWidth="1"/>
    <col min="11265" max="11265" width="4.5703125" style="1" customWidth="1"/>
    <col min="11266" max="11269" width="9.7109375" style="1" customWidth="1"/>
    <col min="11270" max="11270" width="2.7109375" style="1" customWidth="1"/>
    <col min="11271" max="11278" width="9.7109375" style="1" customWidth="1"/>
    <col min="11279" max="11279" width="13" style="1" customWidth="1"/>
    <col min="11280" max="11518" width="9.140625" style="1"/>
    <col min="11519" max="11519" width="28.85546875" style="1" customWidth="1"/>
    <col min="11520" max="11520" width="9.7109375" style="1" customWidth="1"/>
    <col min="11521" max="11521" width="4.5703125" style="1" customWidth="1"/>
    <col min="11522" max="11525" width="9.7109375" style="1" customWidth="1"/>
    <col min="11526" max="11526" width="2.7109375" style="1" customWidth="1"/>
    <col min="11527" max="11534" width="9.7109375" style="1" customWidth="1"/>
    <col min="11535" max="11535" width="13" style="1" customWidth="1"/>
    <col min="11536" max="11774" width="9.140625" style="1"/>
    <col min="11775" max="11775" width="28.85546875" style="1" customWidth="1"/>
    <col min="11776" max="11776" width="9.7109375" style="1" customWidth="1"/>
    <col min="11777" max="11777" width="4.5703125" style="1" customWidth="1"/>
    <col min="11778" max="11781" width="9.7109375" style="1" customWidth="1"/>
    <col min="11782" max="11782" width="2.7109375" style="1" customWidth="1"/>
    <col min="11783" max="11790" width="9.7109375" style="1" customWidth="1"/>
    <col min="11791" max="11791" width="13" style="1" customWidth="1"/>
    <col min="11792" max="12030" width="9.140625" style="1"/>
    <col min="12031" max="12031" width="28.85546875" style="1" customWidth="1"/>
    <col min="12032" max="12032" width="9.7109375" style="1" customWidth="1"/>
    <col min="12033" max="12033" width="4.5703125" style="1" customWidth="1"/>
    <col min="12034" max="12037" width="9.7109375" style="1" customWidth="1"/>
    <col min="12038" max="12038" width="2.7109375" style="1" customWidth="1"/>
    <col min="12039" max="12046" width="9.7109375" style="1" customWidth="1"/>
    <col min="12047" max="12047" width="13" style="1" customWidth="1"/>
    <col min="12048" max="12286" width="9.140625" style="1"/>
    <col min="12287" max="12287" width="28.85546875" style="1" customWidth="1"/>
    <col min="12288" max="12288" width="9.7109375" style="1" customWidth="1"/>
    <col min="12289" max="12289" width="4.5703125" style="1" customWidth="1"/>
    <col min="12290" max="12293" width="9.7109375" style="1" customWidth="1"/>
    <col min="12294" max="12294" width="2.7109375" style="1" customWidth="1"/>
    <col min="12295" max="12302" width="9.7109375" style="1" customWidth="1"/>
    <col min="12303" max="12303" width="13" style="1" customWidth="1"/>
    <col min="12304" max="12542" width="9.140625" style="1"/>
    <col min="12543" max="12543" width="28.85546875" style="1" customWidth="1"/>
    <col min="12544" max="12544" width="9.7109375" style="1" customWidth="1"/>
    <col min="12545" max="12545" width="4.5703125" style="1" customWidth="1"/>
    <col min="12546" max="12549" width="9.7109375" style="1" customWidth="1"/>
    <col min="12550" max="12550" width="2.7109375" style="1" customWidth="1"/>
    <col min="12551" max="12558" width="9.7109375" style="1" customWidth="1"/>
    <col min="12559" max="12559" width="13" style="1" customWidth="1"/>
    <col min="12560" max="12798" width="9.140625" style="1"/>
    <col min="12799" max="12799" width="28.85546875" style="1" customWidth="1"/>
    <col min="12800" max="12800" width="9.7109375" style="1" customWidth="1"/>
    <col min="12801" max="12801" width="4.5703125" style="1" customWidth="1"/>
    <col min="12802" max="12805" width="9.7109375" style="1" customWidth="1"/>
    <col min="12806" max="12806" width="2.7109375" style="1" customWidth="1"/>
    <col min="12807" max="12814" width="9.7109375" style="1" customWidth="1"/>
    <col min="12815" max="12815" width="13" style="1" customWidth="1"/>
    <col min="12816" max="13054" width="9.140625" style="1"/>
    <col min="13055" max="13055" width="28.85546875" style="1" customWidth="1"/>
    <col min="13056" max="13056" width="9.7109375" style="1" customWidth="1"/>
    <col min="13057" max="13057" width="4.5703125" style="1" customWidth="1"/>
    <col min="13058" max="13061" width="9.7109375" style="1" customWidth="1"/>
    <col min="13062" max="13062" width="2.7109375" style="1" customWidth="1"/>
    <col min="13063" max="13070" width="9.7109375" style="1" customWidth="1"/>
    <col min="13071" max="13071" width="13" style="1" customWidth="1"/>
    <col min="13072" max="13310" width="9.140625" style="1"/>
    <col min="13311" max="13311" width="28.85546875" style="1" customWidth="1"/>
    <col min="13312" max="13312" width="9.7109375" style="1" customWidth="1"/>
    <col min="13313" max="13313" width="4.5703125" style="1" customWidth="1"/>
    <col min="13314" max="13317" width="9.7109375" style="1" customWidth="1"/>
    <col min="13318" max="13318" width="2.7109375" style="1" customWidth="1"/>
    <col min="13319" max="13326" width="9.7109375" style="1" customWidth="1"/>
    <col min="13327" max="13327" width="13" style="1" customWidth="1"/>
    <col min="13328" max="13566" width="9.140625" style="1"/>
    <col min="13567" max="13567" width="28.85546875" style="1" customWidth="1"/>
    <col min="13568" max="13568" width="9.7109375" style="1" customWidth="1"/>
    <col min="13569" max="13569" width="4.5703125" style="1" customWidth="1"/>
    <col min="13570" max="13573" width="9.7109375" style="1" customWidth="1"/>
    <col min="13574" max="13574" width="2.7109375" style="1" customWidth="1"/>
    <col min="13575" max="13582" width="9.7109375" style="1" customWidth="1"/>
    <col min="13583" max="13583" width="13" style="1" customWidth="1"/>
    <col min="13584" max="13822" width="9.140625" style="1"/>
    <col min="13823" max="13823" width="28.85546875" style="1" customWidth="1"/>
    <col min="13824" max="13824" width="9.7109375" style="1" customWidth="1"/>
    <col min="13825" max="13825" width="4.5703125" style="1" customWidth="1"/>
    <col min="13826" max="13829" width="9.7109375" style="1" customWidth="1"/>
    <col min="13830" max="13830" width="2.7109375" style="1" customWidth="1"/>
    <col min="13831" max="13838" width="9.7109375" style="1" customWidth="1"/>
    <col min="13839" max="13839" width="13" style="1" customWidth="1"/>
    <col min="13840" max="14078" width="9.140625" style="1"/>
    <col min="14079" max="14079" width="28.85546875" style="1" customWidth="1"/>
    <col min="14080" max="14080" width="9.7109375" style="1" customWidth="1"/>
    <col min="14081" max="14081" width="4.5703125" style="1" customWidth="1"/>
    <col min="14082" max="14085" width="9.7109375" style="1" customWidth="1"/>
    <col min="14086" max="14086" width="2.7109375" style="1" customWidth="1"/>
    <col min="14087" max="14094" width="9.7109375" style="1" customWidth="1"/>
    <col min="14095" max="14095" width="13" style="1" customWidth="1"/>
    <col min="14096" max="14334" width="9.140625" style="1"/>
    <col min="14335" max="14335" width="28.85546875" style="1" customWidth="1"/>
    <col min="14336" max="14336" width="9.7109375" style="1" customWidth="1"/>
    <col min="14337" max="14337" width="4.5703125" style="1" customWidth="1"/>
    <col min="14338" max="14341" width="9.7109375" style="1" customWidth="1"/>
    <col min="14342" max="14342" width="2.7109375" style="1" customWidth="1"/>
    <col min="14343" max="14350" width="9.7109375" style="1" customWidth="1"/>
    <col min="14351" max="14351" width="13" style="1" customWidth="1"/>
    <col min="14352" max="14590" width="9.140625" style="1"/>
    <col min="14591" max="14591" width="28.85546875" style="1" customWidth="1"/>
    <col min="14592" max="14592" width="9.7109375" style="1" customWidth="1"/>
    <col min="14593" max="14593" width="4.5703125" style="1" customWidth="1"/>
    <col min="14594" max="14597" width="9.7109375" style="1" customWidth="1"/>
    <col min="14598" max="14598" width="2.7109375" style="1" customWidth="1"/>
    <col min="14599" max="14606" width="9.7109375" style="1" customWidth="1"/>
    <col min="14607" max="14607" width="13" style="1" customWidth="1"/>
    <col min="14608" max="14846" width="9.140625" style="1"/>
    <col min="14847" max="14847" width="28.85546875" style="1" customWidth="1"/>
    <col min="14848" max="14848" width="9.7109375" style="1" customWidth="1"/>
    <col min="14849" max="14849" width="4.5703125" style="1" customWidth="1"/>
    <col min="14850" max="14853" width="9.7109375" style="1" customWidth="1"/>
    <col min="14854" max="14854" width="2.7109375" style="1" customWidth="1"/>
    <col min="14855" max="14862" width="9.7109375" style="1" customWidth="1"/>
    <col min="14863" max="14863" width="13" style="1" customWidth="1"/>
    <col min="14864" max="15102" width="9.140625" style="1"/>
    <col min="15103" max="15103" width="28.85546875" style="1" customWidth="1"/>
    <col min="15104" max="15104" width="9.7109375" style="1" customWidth="1"/>
    <col min="15105" max="15105" width="4.5703125" style="1" customWidth="1"/>
    <col min="15106" max="15109" width="9.7109375" style="1" customWidth="1"/>
    <col min="15110" max="15110" width="2.7109375" style="1" customWidth="1"/>
    <col min="15111" max="15118" width="9.7109375" style="1" customWidth="1"/>
    <col min="15119" max="15119" width="13" style="1" customWidth="1"/>
    <col min="15120" max="15358" width="9.140625" style="1"/>
    <col min="15359" max="15359" width="28.85546875" style="1" customWidth="1"/>
    <col min="15360" max="15360" width="9.7109375" style="1" customWidth="1"/>
    <col min="15361" max="15361" width="4.5703125" style="1" customWidth="1"/>
    <col min="15362" max="15365" width="9.7109375" style="1" customWidth="1"/>
    <col min="15366" max="15366" width="2.7109375" style="1" customWidth="1"/>
    <col min="15367" max="15374" width="9.7109375" style="1" customWidth="1"/>
    <col min="15375" max="15375" width="13" style="1" customWidth="1"/>
    <col min="15376" max="15614" width="9.140625" style="1"/>
    <col min="15615" max="15615" width="28.85546875" style="1" customWidth="1"/>
    <col min="15616" max="15616" width="9.7109375" style="1" customWidth="1"/>
    <col min="15617" max="15617" width="4.5703125" style="1" customWidth="1"/>
    <col min="15618" max="15621" width="9.7109375" style="1" customWidth="1"/>
    <col min="15622" max="15622" width="2.7109375" style="1" customWidth="1"/>
    <col min="15623" max="15630" width="9.7109375" style="1" customWidth="1"/>
    <col min="15631" max="15631" width="13" style="1" customWidth="1"/>
    <col min="15632" max="15870" width="9.140625" style="1"/>
    <col min="15871" max="15871" width="28.85546875" style="1" customWidth="1"/>
    <col min="15872" max="15872" width="9.7109375" style="1" customWidth="1"/>
    <col min="15873" max="15873" width="4.5703125" style="1" customWidth="1"/>
    <col min="15874" max="15877" width="9.7109375" style="1" customWidth="1"/>
    <col min="15878" max="15878" width="2.7109375" style="1" customWidth="1"/>
    <col min="15879" max="15886" width="9.7109375" style="1" customWidth="1"/>
    <col min="15887" max="15887" width="13" style="1" customWidth="1"/>
    <col min="15888" max="16126" width="9.140625" style="1"/>
    <col min="16127" max="16127" width="28.85546875" style="1" customWidth="1"/>
    <col min="16128" max="16128" width="9.7109375" style="1" customWidth="1"/>
    <col min="16129" max="16129" width="4.5703125" style="1" customWidth="1"/>
    <col min="16130" max="16133" width="9.7109375" style="1" customWidth="1"/>
    <col min="16134" max="16134" width="2.7109375" style="1" customWidth="1"/>
    <col min="16135" max="16142" width="9.7109375" style="1" customWidth="1"/>
    <col min="16143" max="16143" width="13" style="1" customWidth="1"/>
    <col min="16144" max="16384" width="9.140625" style="1"/>
  </cols>
  <sheetData>
    <row r="1" spans="1:15" ht="15.75" x14ac:dyDescent="0.25">
      <c r="A1" s="287" t="s">
        <v>0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10"/>
      <c r="O1" s="210"/>
    </row>
    <row r="2" spans="1:15" ht="21.75" customHeight="1" x14ac:dyDescent="0.25">
      <c r="A2" s="287" t="s">
        <v>42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11"/>
      <c r="O2" s="211"/>
    </row>
    <row r="3" spans="1:15" ht="21.75" customHeight="1" x14ac:dyDescent="0.25">
      <c r="A3" s="212"/>
      <c r="B3" s="157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213"/>
      <c r="O3" s="213" t="s">
        <v>29</v>
      </c>
    </row>
    <row r="4" spans="1:15" ht="30.75" customHeight="1" x14ac:dyDescent="0.2">
      <c r="A4" s="143"/>
      <c r="B4" s="222" t="s">
        <v>54</v>
      </c>
      <c r="C4" s="224" t="s">
        <v>33</v>
      </c>
      <c r="D4" s="223" t="s">
        <v>3</v>
      </c>
      <c r="E4" s="225" t="s">
        <v>4</v>
      </c>
      <c r="F4" s="226" t="s">
        <v>5</v>
      </c>
      <c r="G4" s="225" t="s">
        <v>6</v>
      </c>
      <c r="H4" s="223" t="s">
        <v>55</v>
      </c>
      <c r="I4" s="225" t="s">
        <v>56</v>
      </c>
      <c r="J4" s="223" t="s">
        <v>10</v>
      </c>
      <c r="K4" s="223" t="s">
        <v>36</v>
      </c>
      <c r="L4" s="223" t="s">
        <v>11</v>
      </c>
      <c r="M4" s="223" t="s">
        <v>12</v>
      </c>
      <c r="N4" s="227" t="s">
        <v>13</v>
      </c>
      <c r="O4" s="227" t="s">
        <v>14</v>
      </c>
    </row>
    <row r="5" spans="1:15" s="3" customFormat="1" ht="26.25" customHeight="1" x14ac:dyDescent="0.2">
      <c r="A5" s="151" t="s">
        <v>57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70"/>
      <c r="O5" s="170"/>
    </row>
    <row r="6" spans="1:15" s="6" customFormat="1" ht="15.75" customHeight="1" x14ac:dyDescent="0.2">
      <c r="A6" s="152" t="s">
        <v>43</v>
      </c>
      <c r="B6" s="236">
        <v>0</v>
      </c>
      <c r="C6" s="165">
        <v>0</v>
      </c>
      <c r="D6" s="166">
        <v>85622.683999999994</v>
      </c>
      <c r="E6" s="165">
        <v>32855.584000000003</v>
      </c>
      <c r="F6" s="166">
        <v>129535.03</v>
      </c>
      <c r="G6" s="166">
        <v>90139.130999999994</v>
      </c>
      <c r="H6" s="167">
        <v>123683.586</v>
      </c>
      <c r="I6" s="166">
        <v>402799.41200000001</v>
      </c>
      <c r="J6" s="168">
        <v>127199.84299999999</v>
      </c>
      <c r="K6" s="166">
        <v>146306.228</v>
      </c>
      <c r="L6" s="166">
        <v>190810.67499999999</v>
      </c>
      <c r="M6" s="228">
        <v>65575.835250000004</v>
      </c>
      <c r="N6" s="232">
        <v>234885.91200000001</v>
      </c>
      <c r="O6" s="170">
        <f>SUM(B6:N6)</f>
        <v>1629413.9202500002</v>
      </c>
    </row>
    <row r="7" spans="1:15" s="6" customFormat="1" ht="17.25" customHeight="1" x14ac:dyDescent="0.2">
      <c r="A7" s="152" t="s">
        <v>44</v>
      </c>
      <c r="B7" s="165">
        <v>189881.22200000001</v>
      </c>
      <c r="C7" s="166">
        <v>0</v>
      </c>
      <c r="D7" s="166">
        <v>3.117</v>
      </c>
      <c r="E7" s="165">
        <v>183.84800000000001</v>
      </c>
      <c r="F7" s="166">
        <v>102711.60400000001</v>
      </c>
      <c r="G7" s="166">
        <v>23.22</v>
      </c>
      <c r="H7" s="167">
        <v>29283.536</v>
      </c>
      <c r="I7" s="166">
        <v>212845.845</v>
      </c>
      <c r="J7" s="168">
        <v>386.57900000000001</v>
      </c>
      <c r="K7" s="166">
        <v>214.88300000000001</v>
      </c>
      <c r="L7" s="166">
        <v>37126.968000000001</v>
      </c>
      <c r="M7" s="228">
        <v>131.834</v>
      </c>
      <c r="N7" s="232">
        <v>527890.77399999998</v>
      </c>
      <c r="O7" s="170">
        <f t="shared" ref="O7:O14" si="0">SUM(B7:N7)</f>
        <v>1100683.4300000002</v>
      </c>
    </row>
    <row r="8" spans="1:15" s="6" customFormat="1" ht="21" customHeight="1" x14ac:dyDescent="0.2">
      <c r="A8" s="152" t="s">
        <v>45</v>
      </c>
      <c r="B8" s="165">
        <v>0</v>
      </c>
      <c r="C8" s="166">
        <v>0</v>
      </c>
      <c r="D8" s="166">
        <v>0</v>
      </c>
      <c r="E8" s="165">
        <v>3.38</v>
      </c>
      <c r="F8" s="166">
        <v>2219.7260000000001</v>
      </c>
      <c r="G8" s="166">
        <v>18.88</v>
      </c>
      <c r="H8" s="167">
        <v>13091.035</v>
      </c>
      <c r="I8" s="172">
        <v>49827.788</v>
      </c>
      <c r="J8" s="168">
        <v>530.99400000000003</v>
      </c>
      <c r="K8" s="166">
        <v>932.19299999999998</v>
      </c>
      <c r="L8" s="166">
        <v>9511.9380000000001</v>
      </c>
      <c r="M8" s="228">
        <v>5453.9076599999999</v>
      </c>
      <c r="N8" s="232">
        <v>201882.45600000001</v>
      </c>
      <c r="O8" s="170">
        <f t="shared" si="0"/>
        <v>283472.29765999998</v>
      </c>
    </row>
    <row r="9" spans="1:15" s="6" customFormat="1" ht="21" customHeight="1" x14ac:dyDescent="0.2">
      <c r="A9" s="152" t="s">
        <v>46</v>
      </c>
      <c r="B9" s="165">
        <v>0</v>
      </c>
      <c r="C9" s="166">
        <v>0</v>
      </c>
      <c r="D9" s="166">
        <v>0</v>
      </c>
      <c r="E9" s="165">
        <v>10.448</v>
      </c>
      <c r="F9" s="166">
        <v>1076.7760000000001</v>
      </c>
      <c r="G9" s="166">
        <v>10.856999999999999</v>
      </c>
      <c r="H9" s="167">
        <v>4983.0190000000002</v>
      </c>
      <c r="I9" s="166">
        <v>37043.981</v>
      </c>
      <c r="J9" s="168">
        <v>72.379000000000005</v>
      </c>
      <c r="K9" s="166">
        <v>0</v>
      </c>
      <c r="L9" s="166">
        <v>11051.061</v>
      </c>
      <c r="M9" s="228">
        <v>758.66135999999995</v>
      </c>
      <c r="N9" s="232">
        <v>10593.669</v>
      </c>
      <c r="O9" s="170">
        <f t="shared" si="0"/>
        <v>65600.851360000001</v>
      </c>
    </row>
    <row r="10" spans="1:15" s="6" customFormat="1" ht="21" customHeight="1" x14ac:dyDescent="0.2">
      <c r="A10" s="152" t="s">
        <v>47</v>
      </c>
      <c r="B10" s="165">
        <v>0</v>
      </c>
      <c r="C10" s="165">
        <v>0</v>
      </c>
      <c r="D10" s="166">
        <v>0</v>
      </c>
      <c r="E10" s="165">
        <v>5029.4920000000002</v>
      </c>
      <c r="F10" s="166">
        <v>12828.146000000001</v>
      </c>
      <c r="G10" s="166">
        <v>908.77200000000005</v>
      </c>
      <c r="H10" s="167">
        <v>42841.675999999999</v>
      </c>
      <c r="I10" s="173">
        <v>131671.06299999999</v>
      </c>
      <c r="J10" s="168">
        <v>323424.52100000001</v>
      </c>
      <c r="K10" s="166">
        <v>5334.2420000000002</v>
      </c>
      <c r="L10" s="166">
        <v>28900.506000000001</v>
      </c>
      <c r="M10" s="228">
        <v>135024.0025</v>
      </c>
      <c r="N10" s="232">
        <v>202816.57199999999</v>
      </c>
      <c r="O10" s="170">
        <f t="shared" si="0"/>
        <v>888778.99249999993</v>
      </c>
    </row>
    <row r="11" spans="1:15" s="6" customFormat="1" ht="17.25" customHeight="1" x14ac:dyDescent="0.2">
      <c r="A11" s="152" t="s">
        <v>48</v>
      </c>
      <c r="B11" s="165">
        <v>0</v>
      </c>
      <c r="C11" s="166">
        <v>0</v>
      </c>
      <c r="D11" s="166">
        <v>0</v>
      </c>
      <c r="E11" s="165">
        <v>0</v>
      </c>
      <c r="F11" s="166">
        <v>3022.4189999999999</v>
      </c>
      <c r="G11" s="166">
        <v>288.404</v>
      </c>
      <c r="H11" s="167">
        <v>38367.375999999997</v>
      </c>
      <c r="I11" s="166">
        <v>17707.665000000001</v>
      </c>
      <c r="J11" s="168">
        <v>26.38</v>
      </c>
      <c r="K11" s="166">
        <v>0</v>
      </c>
      <c r="L11" s="166">
        <v>812.70799999999997</v>
      </c>
      <c r="M11" s="228">
        <v>0</v>
      </c>
      <c r="N11" s="232">
        <v>20064.707999999999</v>
      </c>
      <c r="O11" s="170">
        <f t="shared" si="0"/>
        <v>80289.659999999989</v>
      </c>
    </row>
    <row r="12" spans="1:15" s="6" customFormat="1" ht="17.25" customHeight="1" x14ac:dyDescent="0.2">
      <c r="A12" s="152" t="s">
        <v>49</v>
      </c>
      <c r="B12" s="165">
        <v>0</v>
      </c>
      <c r="C12" s="166">
        <v>28107.058000000001</v>
      </c>
      <c r="D12" s="166">
        <v>10</v>
      </c>
      <c r="E12" s="168">
        <v>0</v>
      </c>
      <c r="F12" s="166">
        <v>0</v>
      </c>
      <c r="G12" s="166">
        <v>0</v>
      </c>
      <c r="H12" s="174">
        <v>0</v>
      </c>
      <c r="I12" s="166">
        <v>0</v>
      </c>
      <c r="J12" s="168">
        <v>0</v>
      </c>
      <c r="K12" s="166">
        <v>0</v>
      </c>
      <c r="L12" s="166">
        <v>15</v>
      </c>
      <c r="M12" s="228">
        <v>0</v>
      </c>
      <c r="N12" s="232">
        <v>0</v>
      </c>
      <c r="O12" s="170">
        <f t="shared" si="0"/>
        <v>28132.058000000001</v>
      </c>
    </row>
    <row r="13" spans="1:15" s="6" customFormat="1" ht="17.25" customHeight="1" x14ac:dyDescent="0.2">
      <c r="A13" s="152" t="s">
        <v>50</v>
      </c>
      <c r="B13" s="176">
        <v>0</v>
      </c>
      <c r="C13" s="172">
        <v>0</v>
      </c>
      <c r="D13" s="172">
        <v>2.59</v>
      </c>
      <c r="E13" s="176">
        <v>563.44500000000005</v>
      </c>
      <c r="F13" s="172">
        <v>182.303</v>
      </c>
      <c r="G13" s="172">
        <v>260.14499999999998</v>
      </c>
      <c r="H13" s="177">
        <v>1644.3689999999999</v>
      </c>
      <c r="I13" s="166">
        <v>25438.572</v>
      </c>
      <c r="J13" s="178">
        <v>324.30399999999997</v>
      </c>
      <c r="K13" s="172">
        <v>336.54500000000002</v>
      </c>
      <c r="L13" s="172">
        <v>2726.902</v>
      </c>
      <c r="M13" s="229">
        <v>0</v>
      </c>
      <c r="N13" s="233">
        <v>35277.406999999999</v>
      </c>
      <c r="O13" s="170">
        <f t="shared" si="0"/>
        <v>66756.581999999995</v>
      </c>
    </row>
    <row r="14" spans="1:15" s="6" customFormat="1" ht="20.25" customHeight="1" x14ac:dyDescent="0.2">
      <c r="A14" s="221" t="s">
        <v>14</v>
      </c>
      <c r="B14" s="185">
        <v>189881.22200000001</v>
      </c>
      <c r="C14" s="198">
        <v>28107.058000000001</v>
      </c>
      <c r="D14" s="182">
        <v>85638.390999999989</v>
      </c>
      <c r="E14" s="185">
        <v>38646.196999999993</v>
      </c>
      <c r="F14" s="185">
        <v>251576.00400000004</v>
      </c>
      <c r="G14" s="185">
        <v>91649.409</v>
      </c>
      <c r="H14" s="182">
        <v>253894.59700000001</v>
      </c>
      <c r="I14" s="182">
        <v>877334.326</v>
      </c>
      <c r="J14" s="185">
        <v>451965</v>
      </c>
      <c r="K14" s="185">
        <v>153124.09100000001</v>
      </c>
      <c r="L14" s="185">
        <v>280955.75799999997</v>
      </c>
      <c r="M14" s="185">
        <v>206944.24077</v>
      </c>
      <c r="N14" s="186">
        <v>1233411.4979999999</v>
      </c>
      <c r="O14" s="170">
        <f t="shared" si="0"/>
        <v>4143127.79177</v>
      </c>
    </row>
    <row r="15" spans="1:15" s="77" customFormat="1" ht="26.25" customHeight="1" x14ac:dyDescent="0.2">
      <c r="A15" s="155" t="s">
        <v>51</v>
      </c>
      <c r="B15" s="188"/>
      <c r="C15" s="189"/>
      <c r="D15" s="188"/>
      <c r="E15" s="188"/>
      <c r="F15" s="188"/>
      <c r="G15" s="188"/>
      <c r="H15" s="190"/>
      <c r="I15" s="190"/>
      <c r="J15" s="189"/>
      <c r="K15" s="189"/>
      <c r="L15" s="189"/>
      <c r="M15" s="230"/>
      <c r="N15" s="234"/>
      <c r="O15" s="191"/>
    </row>
    <row r="16" spans="1:15" s="6" customFormat="1" ht="16.5" customHeight="1" x14ac:dyDescent="0.2">
      <c r="A16" s="152" t="s">
        <v>43</v>
      </c>
      <c r="B16" s="236">
        <v>0</v>
      </c>
      <c r="C16" s="165">
        <v>0</v>
      </c>
      <c r="D16" s="166">
        <v>15950.346</v>
      </c>
      <c r="E16" s="165">
        <v>4581.2049999999999</v>
      </c>
      <c r="F16" s="166">
        <v>82477.004000000001</v>
      </c>
      <c r="G16" s="166">
        <v>2556.1590000000001</v>
      </c>
      <c r="H16" s="167">
        <v>3223.614</v>
      </c>
      <c r="I16" s="173">
        <v>0</v>
      </c>
      <c r="J16" s="168">
        <v>30383.477999999999</v>
      </c>
      <c r="K16" s="166">
        <v>27059.303</v>
      </c>
      <c r="L16" s="166">
        <v>97850.615999999995</v>
      </c>
      <c r="M16" s="228">
        <v>3161.4024399999998</v>
      </c>
      <c r="N16" s="232">
        <v>17688.53</v>
      </c>
      <c r="O16" s="170">
        <f>SUM(B16:N16)</f>
        <v>284931.65743999998</v>
      </c>
    </row>
    <row r="17" spans="1:15" s="6" customFormat="1" ht="17.25" customHeight="1" x14ac:dyDescent="0.2">
      <c r="A17" s="152" t="s">
        <v>44</v>
      </c>
      <c r="B17" s="165">
        <v>18628.748</v>
      </c>
      <c r="C17" s="166">
        <v>0</v>
      </c>
      <c r="D17" s="166">
        <v>0</v>
      </c>
      <c r="E17" s="165">
        <v>143.83099999999999</v>
      </c>
      <c r="F17" s="166">
        <v>54754.99</v>
      </c>
      <c r="G17" s="166">
        <v>20.797999999999998</v>
      </c>
      <c r="H17" s="167">
        <v>16063.446</v>
      </c>
      <c r="I17" s="166">
        <v>8243.1</v>
      </c>
      <c r="J17" s="168">
        <v>0</v>
      </c>
      <c r="K17" s="166">
        <v>0</v>
      </c>
      <c r="L17" s="166">
        <v>14458.477999999999</v>
      </c>
      <c r="M17" s="228">
        <v>117.6</v>
      </c>
      <c r="N17" s="232">
        <v>294901.21500000003</v>
      </c>
      <c r="O17" s="170">
        <f t="shared" ref="O17:O24" si="1">SUM(B17:N17)</f>
        <v>407332.20600000001</v>
      </c>
    </row>
    <row r="18" spans="1:15" s="6" customFormat="1" ht="17.25" customHeight="1" x14ac:dyDescent="0.2">
      <c r="A18" s="152" t="s">
        <v>45</v>
      </c>
      <c r="B18" s="165">
        <v>0</v>
      </c>
      <c r="C18" s="166">
        <v>0</v>
      </c>
      <c r="D18" s="166">
        <v>0</v>
      </c>
      <c r="E18" s="165">
        <v>2.3660000000000001</v>
      </c>
      <c r="F18" s="166">
        <v>1847.7639999999999</v>
      </c>
      <c r="G18" s="166">
        <v>18.82</v>
      </c>
      <c r="H18" s="167">
        <v>10590.599</v>
      </c>
      <c r="I18" s="173">
        <v>37360.900999999998</v>
      </c>
      <c r="J18" s="168">
        <v>679.17899999999997</v>
      </c>
      <c r="K18" s="166">
        <v>929.46</v>
      </c>
      <c r="L18" s="166">
        <v>6847.4139999999998</v>
      </c>
      <c r="M18" s="228">
        <v>9387.5701799999988</v>
      </c>
      <c r="N18" s="232">
        <v>199011.614</v>
      </c>
      <c r="O18" s="170">
        <f t="shared" si="1"/>
        <v>266675.68718000001</v>
      </c>
    </row>
    <row r="19" spans="1:15" s="6" customFormat="1" ht="17.25" customHeight="1" x14ac:dyDescent="0.2">
      <c r="A19" s="152" t="s">
        <v>46</v>
      </c>
      <c r="B19" s="165">
        <v>0</v>
      </c>
      <c r="C19" s="166">
        <v>0</v>
      </c>
      <c r="D19" s="166">
        <v>0</v>
      </c>
      <c r="E19" s="165">
        <v>0</v>
      </c>
      <c r="F19" s="166">
        <v>643.88</v>
      </c>
      <c r="G19" s="166">
        <v>0</v>
      </c>
      <c r="H19" s="167">
        <v>287.5</v>
      </c>
      <c r="I19" s="173">
        <v>22852.456999999999</v>
      </c>
      <c r="J19" s="168">
        <v>78.305999999999997</v>
      </c>
      <c r="K19" s="166">
        <v>0</v>
      </c>
      <c r="L19" s="166">
        <v>3223.9229999999998</v>
      </c>
      <c r="M19" s="228">
        <v>0</v>
      </c>
      <c r="N19" s="232">
        <v>1783.229</v>
      </c>
      <c r="O19" s="170">
        <f t="shared" si="1"/>
        <v>28869.294999999998</v>
      </c>
    </row>
    <row r="20" spans="1:15" s="6" customFormat="1" ht="17.25" customHeight="1" x14ac:dyDescent="0.2">
      <c r="A20" s="152" t="s">
        <v>47</v>
      </c>
      <c r="B20" s="165">
        <v>0</v>
      </c>
      <c r="C20" s="166">
        <v>0</v>
      </c>
      <c r="D20" s="166">
        <v>0</v>
      </c>
      <c r="E20" s="165">
        <v>3634.2370000000001</v>
      </c>
      <c r="F20" s="166">
        <v>10233.759</v>
      </c>
      <c r="G20" s="166">
        <v>780.19100000000003</v>
      </c>
      <c r="H20" s="167">
        <v>25956.45</v>
      </c>
      <c r="I20" s="173">
        <v>90784.301000000007</v>
      </c>
      <c r="J20" s="168">
        <v>255723.519</v>
      </c>
      <c r="K20" s="166">
        <v>4420.9309999999996</v>
      </c>
      <c r="L20" s="166">
        <v>26002.377</v>
      </c>
      <c r="M20" s="228">
        <v>132226.71929999997</v>
      </c>
      <c r="N20" s="232">
        <v>167944.80100000001</v>
      </c>
      <c r="O20" s="170">
        <f t="shared" si="1"/>
        <v>717707.28529999999</v>
      </c>
    </row>
    <row r="21" spans="1:15" s="6" customFormat="1" ht="17.25" customHeight="1" x14ac:dyDescent="0.2">
      <c r="A21" s="152" t="s">
        <v>48</v>
      </c>
      <c r="B21" s="165">
        <v>0</v>
      </c>
      <c r="C21" s="166">
        <v>0</v>
      </c>
      <c r="D21" s="166">
        <v>0</v>
      </c>
      <c r="E21" s="165">
        <v>0</v>
      </c>
      <c r="F21" s="166">
        <v>2436.7469999999998</v>
      </c>
      <c r="G21" s="166">
        <v>266.42500000000001</v>
      </c>
      <c r="H21" s="167">
        <v>4155.8119999999999</v>
      </c>
      <c r="I21" s="173">
        <v>4194.2749999999996</v>
      </c>
      <c r="J21" s="168">
        <v>0</v>
      </c>
      <c r="K21" s="166">
        <v>0</v>
      </c>
      <c r="L21" s="166">
        <v>328.529</v>
      </c>
      <c r="M21" s="228">
        <v>0</v>
      </c>
      <c r="N21" s="232">
        <v>6205.4440000000004</v>
      </c>
      <c r="O21" s="170">
        <f t="shared" si="1"/>
        <v>17587.232</v>
      </c>
    </row>
    <row r="22" spans="1:15" s="6" customFormat="1" ht="17.25" customHeight="1" x14ac:dyDescent="0.2">
      <c r="A22" s="152" t="s">
        <v>49</v>
      </c>
      <c r="B22" s="165">
        <v>0</v>
      </c>
      <c r="C22" s="166">
        <v>17602.848999999998</v>
      </c>
      <c r="D22" s="166">
        <v>400</v>
      </c>
      <c r="E22" s="168">
        <v>0</v>
      </c>
      <c r="F22" s="166">
        <v>0</v>
      </c>
      <c r="G22" s="166">
        <v>0</v>
      </c>
      <c r="H22" s="174">
        <v>0</v>
      </c>
      <c r="I22" s="166">
        <v>0</v>
      </c>
      <c r="J22" s="168">
        <v>0</v>
      </c>
      <c r="K22" s="166">
        <v>0</v>
      </c>
      <c r="L22" s="166">
        <v>0</v>
      </c>
      <c r="M22" s="228">
        <v>0</v>
      </c>
      <c r="N22" s="232">
        <v>0</v>
      </c>
      <c r="O22" s="170">
        <f t="shared" si="1"/>
        <v>18002.848999999998</v>
      </c>
    </row>
    <row r="23" spans="1:15" s="6" customFormat="1" ht="17.25" customHeight="1" x14ac:dyDescent="0.2">
      <c r="A23" s="152" t="s">
        <v>50</v>
      </c>
      <c r="B23" s="193">
        <v>0</v>
      </c>
      <c r="C23" s="166">
        <v>0</v>
      </c>
      <c r="D23" s="166">
        <v>10</v>
      </c>
      <c r="E23" s="193">
        <v>0</v>
      </c>
      <c r="F23" s="166">
        <v>120.747</v>
      </c>
      <c r="G23" s="166">
        <v>254.26400000000001</v>
      </c>
      <c r="H23" s="194">
        <v>1298.4970000000001</v>
      </c>
      <c r="I23" s="173">
        <v>2104.9299999999998</v>
      </c>
      <c r="J23" s="195">
        <v>0</v>
      </c>
      <c r="K23" s="166">
        <v>-346.30500000000001</v>
      </c>
      <c r="L23" s="166">
        <v>1918.0920000000001</v>
      </c>
      <c r="M23" s="231">
        <v>0</v>
      </c>
      <c r="N23" s="235">
        <v>28857.614000000001</v>
      </c>
      <c r="O23" s="170">
        <f t="shared" si="1"/>
        <v>34217.839</v>
      </c>
    </row>
    <row r="24" spans="1:15" s="6" customFormat="1" ht="20.25" customHeight="1" x14ac:dyDescent="0.2">
      <c r="A24" s="220" t="s">
        <v>14</v>
      </c>
      <c r="B24" s="185">
        <v>18628.748</v>
      </c>
      <c r="C24" s="198">
        <v>17602.848999999998</v>
      </c>
      <c r="D24" s="182">
        <v>16360.346</v>
      </c>
      <c r="E24" s="185">
        <v>8361.6389999999992</v>
      </c>
      <c r="F24" s="185">
        <v>152514.891</v>
      </c>
      <c r="G24" s="185">
        <v>3896.6570000000002</v>
      </c>
      <c r="H24" s="182">
        <v>61575.917999999998</v>
      </c>
      <c r="I24" s="182">
        <v>165539.96400000001</v>
      </c>
      <c r="J24" s="198">
        <v>286864.48200000002</v>
      </c>
      <c r="K24" s="185">
        <v>32063.388999999999</v>
      </c>
      <c r="L24" s="185">
        <v>150629.429</v>
      </c>
      <c r="M24" s="185">
        <v>144893.29191999996</v>
      </c>
      <c r="N24" s="186">
        <v>716392.44699999993</v>
      </c>
      <c r="O24" s="170">
        <f t="shared" si="1"/>
        <v>1775324.0509199998</v>
      </c>
    </row>
    <row r="25" spans="1:15" s="77" customFormat="1" ht="17.25" customHeight="1" x14ac:dyDescent="0.2">
      <c r="A25" s="155" t="s">
        <v>52</v>
      </c>
      <c r="B25" s="188"/>
      <c r="C25" s="189"/>
      <c r="D25" s="188"/>
      <c r="E25" s="188"/>
      <c r="F25" s="188"/>
      <c r="G25" s="188"/>
      <c r="H25" s="190"/>
      <c r="I25" s="190"/>
      <c r="J25" s="189"/>
      <c r="K25" s="189"/>
      <c r="L25" s="189"/>
      <c r="M25" s="230"/>
      <c r="N25" s="234"/>
      <c r="O25" s="170"/>
    </row>
    <row r="26" spans="1:15" s="6" customFormat="1" ht="16.5" customHeight="1" x14ac:dyDescent="0.2">
      <c r="A26" s="152" t="s">
        <v>43</v>
      </c>
      <c r="B26" s="237">
        <v>0</v>
      </c>
      <c r="C26" s="165">
        <v>0</v>
      </c>
      <c r="D26" s="165">
        <v>69672.338000000003</v>
      </c>
      <c r="E26" s="165">
        <v>28274.379000000001</v>
      </c>
      <c r="F26" s="165">
        <v>47058.025999999998</v>
      </c>
      <c r="G26" s="165">
        <v>87582.971999999994</v>
      </c>
      <c r="H26" s="167">
        <v>120459.97199999999</v>
      </c>
      <c r="I26" s="167">
        <v>402799.41200000001</v>
      </c>
      <c r="J26" s="168">
        <v>96816.365000000005</v>
      </c>
      <c r="K26" s="165">
        <v>119246.925</v>
      </c>
      <c r="L26" s="228">
        <v>92960.058999999994</v>
      </c>
      <c r="M26" s="228">
        <v>62414.432810000006</v>
      </c>
      <c r="N26" s="232">
        <v>217197.38200000001</v>
      </c>
      <c r="O26" s="170">
        <f>SUM(B26:N26)</f>
        <v>1344482.26281</v>
      </c>
    </row>
    <row r="27" spans="1:15" s="6" customFormat="1" ht="17.25" customHeight="1" x14ac:dyDescent="0.2">
      <c r="A27" s="152" t="s">
        <v>44</v>
      </c>
      <c r="B27" s="165">
        <v>171252.47399999999</v>
      </c>
      <c r="C27" s="165">
        <v>0</v>
      </c>
      <c r="D27" s="165">
        <v>3.117</v>
      </c>
      <c r="E27" s="165">
        <v>40.017000000000003</v>
      </c>
      <c r="F27" s="165">
        <v>47956.614000000001</v>
      </c>
      <c r="G27" s="165">
        <v>2.4220000000000002</v>
      </c>
      <c r="H27" s="167">
        <v>13220.09</v>
      </c>
      <c r="I27" s="167">
        <v>204602.745</v>
      </c>
      <c r="J27" s="168">
        <v>386.57900000000001</v>
      </c>
      <c r="K27" s="165">
        <v>214.88300000000001</v>
      </c>
      <c r="L27" s="165">
        <v>22668.49</v>
      </c>
      <c r="M27" s="228">
        <v>14.234</v>
      </c>
      <c r="N27" s="232">
        <v>232989.55900000001</v>
      </c>
      <c r="O27" s="170">
        <f t="shared" ref="O27:O34" si="2">SUM(B27:N27)</f>
        <v>693351.22399999993</v>
      </c>
    </row>
    <row r="28" spans="1:15" s="6" customFormat="1" ht="17.25" customHeight="1" x14ac:dyDescent="0.2">
      <c r="A28" s="152" t="s">
        <v>45</v>
      </c>
      <c r="B28" s="165">
        <v>0</v>
      </c>
      <c r="C28" s="165">
        <v>0</v>
      </c>
      <c r="D28" s="165">
        <v>0</v>
      </c>
      <c r="E28" s="165">
        <v>1.014</v>
      </c>
      <c r="F28" s="165">
        <v>371.96199999999999</v>
      </c>
      <c r="G28" s="165">
        <v>0.06</v>
      </c>
      <c r="H28" s="167">
        <v>2500.4360000000001</v>
      </c>
      <c r="I28" s="167">
        <v>12466.886</v>
      </c>
      <c r="J28" s="168">
        <v>-148.185</v>
      </c>
      <c r="K28" s="165">
        <v>2.7330000000000001</v>
      </c>
      <c r="L28" s="165">
        <v>2664.5239999999999</v>
      </c>
      <c r="M28" s="228">
        <v>-3933.6625199999994</v>
      </c>
      <c r="N28" s="232">
        <v>2870.8420000000001</v>
      </c>
      <c r="O28" s="170">
        <f t="shared" si="2"/>
        <v>16796.609479999999</v>
      </c>
    </row>
    <row r="29" spans="1:15" s="6" customFormat="1" ht="17.25" customHeight="1" x14ac:dyDescent="0.2">
      <c r="A29" s="152" t="s">
        <v>46</v>
      </c>
      <c r="B29" s="165">
        <v>0</v>
      </c>
      <c r="C29" s="165">
        <v>0</v>
      </c>
      <c r="D29" s="165">
        <v>0</v>
      </c>
      <c r="E29" s="165">
        <v>10.448</v>
      </c>
      <c r="F29" s="165">
        <v>432.89600000000002</v>
      </c>
      <c r="G29" s="165">
        <v>10.856999999999999</v>
      </c>
      <c r="H29" s="201">
        <v>4695.5190000000002</v>
      </c>
      <c r="I29" s="201">
        <v>14191.525</v>
      </c>
      <c r="J29" s="168">
        <v>-5.9269999999999996</v>
      </c>
      <c r="K29" s="165">
        <v>0</v>
      </c>
      <c r="L29" s="165">
        <v>7827.1379999999999</v>
      </c>
      <c r="M29" s="228">
        <v>758.66135999999995</v>
      </c>
      <c r="N29" s="232">
        <v>8810.44</v>
      </c>
      <c r="O29" s="170">
        <f t="shared" si="2"/>
        <v>36731.557359999999</v>
      </c>
    </row>
    <row r="30" spans="1:15" s="6" customFormat="1" ht="17.25" customHeight="1" x14ac:dyDescent="0.2">
      <c r="A30" s="152" t="s">
        <v>47</v>
      </c>
      <c r="B30" s="165">
        <v>0</v>
      </c>
      <c r="C30" s="165">
        <v>0</v>
      </c>
      <c r="D30" s="165">
        <v>0</v>
      </c>
      <c r="E30" s="165">
        <v>1395.2550000000001</v>
      </c>
      <c r="F30" s="165">
        <v>2594.3870000000002</v>
      </c>
      <c r="G30" s="165">
        <v>128.58099999999999</v>
      </c>
      <c r="H30" s="167">
        <v>16885.225999999999</v>
      </c>
      <c r="I30" s="167">
        <v>40886.760999999999</v>
      </c>
      <c r="J30" s="168">
        <v>67701.001999999993</v>
      </c>
      <c r="K30" s="165">
        <v>913.31100000000004</v>
      </c>
      <c r="L30" s="165">
        <v>2898.1289999999999</v>
      </c>
      <c r="M30" s="228">
        <v>2797.283200000018</v>
      </c>
      <c r="N30" s="232">
        <v>34871.771000000001</v>
      </c>
      <c r="O30" s="170">
        <f t="shared" si="2"/>
        <v>171071.70620000002</v>
      </c>
    </row>
    <row r="31" spans="1:15" s="6" customFormat="1" ht="17.25" customHeight="1" x14ac:dyDescent="0.2">
      <c r="A31" s="152" t="s">
        <v>48</v>
      </c>
      <c r="B31" s="165">
        <v>0</v>
      </c>
      <c r="C31" s="165">
        <v>0</v>
      </c>
      <c r="D31" s="165">
        <v>0</v>
      </c>
      <c r="E31" s="165">
        <v>0</v>
      </c>
      <c r="F31" s="165">
        <v>585.67200000000003</v>
      </c>
      <c r="G31" s="165">
        <v>21.978999999999999</v>
      </c>
      <c r="H31" s="167">
        <v>34211.563999999998</v>
      </c>
      <c r="I31" s="167">
        <v>13513.388999999999</v>
      </c>
      <c r="J31" s="168">
        <v>26.38</v>
      </c>
      <c r="K31" s="165">
        <v>0</v>
      </c>
      <c r="L31" s="165">
        <v>484.17899999999997</v>
      </c>
      <c r="M31" s="228">
        <v>0</v>
      </c>
      <c r="N31" s="232">
        <v>13859.263999999999</v>
      </c>
      <c r="O31" s="170">
        <f t="shared" si="2"/>
        <v>62702.426999999981</v>
      </c>
    </row>
    <row r="32" spans="1:15" s="6" customFormat="1" ht="17.25" customHeight="1" x14ac:dyDescent="0.2">
      <c r="A32" s="152" t="s">
        <v>49</v>
      </c>
      <c r="B32" s="165">
        <v>0</v>
      </c>
      <c r="C32" s="168">
        <v>10504.209000000001</v>
      </c>
      <c r="D32" s="168">
        <v>-390</v>
      </c>
      <c r="E32" s="168">
        <v>0</v>
      </c>
      <c r="F32" s="168">
        <v>0</v>
      </c>
      <c r="G32" s="168">
        <v>0</v>
      </c>
      <c r="H32" s="174">
        <v>0</v>
      </c>
      <c r="I32" s="174">
        <v>0</v>
      </c>
      <c r="J32" s="168">
        <v>0</v>
      </c>
      <c r="K32" s="168">
        <v>0</v>
      </c>
      <c r="L32" s="168">
        <v>15</v>
      </c>
      <c r="M32" s="228">
        <v>0</v>
      </c>
      <c r="N32" s="232">
        <v>0</v>
      </c>
      <c r="O32" s="170">
        <f t="shared" si="2"/>
        <v>10129.209000000001</v>
      </c>
    </row>
    <row r="33" spans="1:15" s="6" customFormat="1" ht="17.25" customHeight="1" x14ac:dyDescent="0.2">
      <c r="A33" s="152" t="s">
        <v>50</v>
      </c>
      <c r="B33" s="193">
        <v>0</v>
      </c>
      <c r="C33" s="193">
        <v>0</v>
      </c>
      <c r="D33" s="193">
        <v>-7.41</v>
      </c>
      <c r="E33" s="193">
        <v>563.44500000000005</v>
      </c>
      <c r="F33" s="193">
        <v>61.555999999999997</v>
      </c>
      <c r="G33" s="193">
        <v>5.8810000000000002</v>
      </c>
      <c r="H33" s="194">
        <v>345.87200000000001</v>
      </c>
      <c r="I33" s="194">
        <v>23333.642</v>
      </c>
      <c r="J33" s="195">
        <v>324.30399999999997</v>
      </c>
      <c r="K33" s="193">
        <v>682.85</v>
      </c>
      <c r="L33" s="193">
        <v>808.81</v>
      </c>
      <c r="M33" s="231">
        <v>0</v>
      </c>
      <c r="N33" s="235">
        <v>6419.7929999999997</v>
      </c>
      <c r="O33" s="170">
        <f t="shared" si="2"/>
        <v>32538.743000000002</v>
      </c>
    </row>
    <row r="34" spans="1:15" s="6" customFormat="1" ht="20.25" customHeight="1" x14ac:dyDescent="0.2">
      <c r="A34" s="220" t="s">
        <v>14</v>
      </c>
      <c r="B34" s="185">
        <v>171252.47399999999</v>
      </c>
      <c r="C34" s="182">
        <v>10504.209000000001</v>
      </c>
      <c r="D34" s="182">
        <v>69278.044999999998</v>
      </c>
      <c r="E34" s="185">
        <v>30284.558000000001</v>
      </c>
      <c r="F34" s="185">
        <v>99061.112999999998</v>
      </c>
      <c r="G34" s="185">
        <v>87752.752000000008</v>
      </c>
      <c r="H34" s="182">
        <v>192318.67899999997</v>
      </c>
      <c r="I34" s="182">
        <v>711794.3600000001</v>
      </c>
      <c r="J34" s="182">
        <v>165100.51800000001</v>
      </c>
      <c r="K34" s="185">
        <v>121060.702</v>
      </c>
      <c r="L34" s="185">
        <v>130326.32900000001</v>
      </c>
      <c r="M34" s="185">
        <v>62050.948850000023</v>
      </c>
      <c r="N34" s="186">
        <v>517019.05100000004</v>
      </c>
      <c r="O34" s="170">
        <f t="shared" si="2"/>
        <v>2367803.7388500003</v>
      </c>
    </row>
    <row r="35" spans="1:15" s="77" customFormat="1" ht="17.25" customHeight="1" x14ac:dyDescent="0.2">
      <c r="A35" s="155" t="s">
        <v>53</v>
      </c>
      <c r="B35" s="188"/>
      <c r="C35" s="189"/>
      <c r="D35" s="188"/>
      <c r="E35" s="188"/>
      <c r="F35" s="188"/>
      <c r="G35" s="188"/>
      <c r="H35" s="190"/>
      <c r="I35" s="190"/>
      <c r="J35" s="189"/>
      <c r="K35" s="189"/>
      <c r="L35" s="189"/>
      <c r="M35" s="230"/>
      <c r="N35" s="234"/>
      <c r="O35" s="170"/>
    </row>
    <row r="36" spans="1:15" s="6" customFormat="1" ht="15" customHeight="1" x14ac:dyDescent="0.2">
      <c r="A36" s="152" t="s">
        <v>43</v>
      </c>
      <c r="B36" s="236">
        <v>0</v>
      </c>
      <c r="C36" s="165">
        <v>0</v>
      </c>
      <c r="D36" s="165">
        <v>69160.115999999995</v>
      </c>
      <c r="E36" s="165">
        <v>14781.246999999999</v>
      </c>
      <c r="F36" s="166">
        <v>51684.034</v>
      </c>
      <c r="G36" s="166">
        <v>91625.202999999994</v>
      </c>
      <c r="H36" s="167">
        <v>140972.65299999999</v>
      </c>
      <c r="I36" s="166">
        <v>406862.78</v>
      </c>
      <c r="J36" s="168">
        <v>111559.458</v>
      </c>
      <c r="K36" s="166">
        <v>129216.35</v>
      </c>
      <c r="L36" s="166">
        <v>117628.542</v>
      </c>
      <c r="M36" s="228">
        <v>70076.332810000007</v>
      </c>
      <c r="N36" s="232">
        <v>225582.86799999999</v>
      </c>
      <c r="O36" s="170">
        <f>SUM(B36:N36)</f>
        <v>1429149.58381</v>
      </c>
    </row>
    <row r="37" spans="1:15" s="6" customFormat="1" ht="17.25" customHeight="1" x14ac:dyDescent="0.2">
      <c r="A37" s="152" t="s">
        <v>44</v>
      </c>
      <c r="B37" s="165">
        <v>177428.32</v>
      </c>
      <c r="C37" s="166">
        <v>0</v>
      </c>
      <c r="D37" s="166">
        <v>55.433999999999997</v>
      </c>
      <c r="E37" s="165">
        <v>44.915999999999997</v>
      </c>
      <c r="F37" s="166">
        <v>54994.262000000002</v>
      </c>
      <c r="G37" s="166">
        <v>1.0189999999999999</v>
      </c>
      <c r="H37" s="167">
        <v>20672.241000000002</v>
      </c>
      <c r="I37" s="166">
        <v>213963.66699999999</v>
      </c>
      <c r="J37" s="168">
        <v>361.57900000000001</v>
      </c>
      <c r="K37" s="166">
        <v>214.88300000000001</v>
      </c>
      <c r="L37" s="166">
        <v>24319.81</v>
      </c>
      <c r="M37" s="228">
        <v>-21.376459999999991</v>
      </c>
      <c r="N37" s="232">
        <v>234787.77100000001</v>
      </c>
      <c r="O37" s="170">
        <f t="shared" ref="O37:O44" si="3">SUM(B37:N37)</f>
        <v>726822.52554000006</v>
      </c>
    </row>
    <row r="38" spans="1:15" s="6" customFormat="1" ht="17.25" customHeight="1" x14ac:dyDescent="0.2">
      <c r="A38" s="152" t="s">
        <v>45</v>
      </c>
      <c r="B38" s="165">
        <v>0</v>
      </c>
      <c r="C38" s="166">
        <v>0</v>
      </c>
      <c r="D38" s="166">
        <v>9</v>
      </c>
      <c r="E38" s="165">
        <v>846.25199999999995</v>
      </c>
      <c r="F38" s="166">
        <v>534.59400000000005</v>
      </c>
      <c r="G38" s="166">
        <v>2.7410000000000001</v>
      </c>
      <c r="H38" s="167">
        <v>6279.9790000000003</v>
      </c>
      <c r="I38" s="173">
        <v>14752.861000000001</v>
      </c>
      <c r="J38" s="168">
        <v>-2053.9189999999999</v>
      </c>
      <c r="K38" s="166">
        <v>2.7330000000000001</v>
      </c>
      <c r="L38" s="166">
        <v>3848.3539999999998</v>
      </c>
      <c r="M38" s="228">
        <v>-3939.5574499999998</v>
      </c>
      <c r="N38" s="232">
        <v>2391.8560000000002</v>
      </c>
      <c r="O38" s="170">
        <f t="shared" si="3"/>
        <v>22674.893550000001</v>
      </c>
    </row>
    <row r="39" spans="1:15" s="6" customFormat="1" ht="17.25" customHeight="1" x14ac:dyDescent="0.2">
      <c r="A39" s="152" t="s">
        <v>46</v>
      </c>
      <c r="B39" s="165">
        <v>0</v>
      </c>
      <c r="C39" s="166">
        <v>0</v>
      </c>
      <c r="D39" s="166">
        <v>-34</v>
      </c>
      <c r="E39" s="165">
        <v>729.04399999999998</v>
      </c>
      <c r="F39" s="166">
        <v>513.42899999999997</v>
      </c>
      <c r="G39" s="166">
        <v>82.016999999999996</v>
      </c>
      <c r="H39" s="167">
        <v>11471.962</v>
      </c>
      <c r="I39" s="166">
        <v>25411.796999999999</v>
      </c>
      <c r="J39" s="168">
        <v>-5.9269999999999996</v>
      </c>
      <c r="K39" s="166">
        <v>0</v>
      </c>
      <c r="L39" s="166">
        <v>7353.2510000000002</v>
      </c>
      <c r="M39" s="228">
        <v>3965.6715600000002</v>
      </c>
      <c r="N39" s="232">
        <v>26298.52</v>
      </c>
      <c r="O39" s="170">
        <f t="shared" si="3"/>
        <v>75785.764559999996</v>
      </c>
    </row>
    <row r="40" spans="1:15" s="6" customFormat="1" ht="17.25" customHeight="1" x14ac:dyDescent="0.2">
      <c r="A40" s="152" t="s">
        <v>47</v>
      </c>
      <c r="B40" s="165">
        <v>0</v>
      </c>
      <c r="C40" s="165">
        <v>0</v>
      </c>
      <c r="D40" s="166">
        <v>-13.095000000000001</v>
      </c>
      <c r="E40" s="165">
        <v>6437.1450000000004</v>
      </c>
      <c r="F40" s="166">
        <v>2124.4450000000002</v>
      </c>
      <c r="G40" s="166">
        <v>14.571999999999999</v>
      </c>
      <c r="H40" s="167">
        <v>18243.708999999999</v>
      </c>
      <c r="I40" s="166">
        <v>23665.728999999999</v>
      </c>
      <c r="J40" s="168">
        <v>69435.301999999996</v>
      </c>
      <c r="K40" s="166">
        <v>1293.5609999999999</v>
      </c>
      <c r="L40" s="166">
        <v>4184.433</v>
      </c>
      <c r="M40" s="228">
        <v>20507.281179999998</v>
      </c>
      <c r="N40" s="232">
        <v>40136.614000000001</v>
      </c>
      <c r="O40" s="170">
        <f t="shared" si="3"/>
        <v>186029.69618</v>
      </c>
    </row>
    <row r="41" spans="1:15" s="6" customFormat="1" ht="17.25" customHeight="1" x14ac:dyDescent="0.2">
      <c r="A41" s="152" t="s">
        <v>48</v>
      </c>
      <c r="B41" s="165">
        <v>0</v>
      </c>
      <c r="C41" s="166">
        <v>0</v>
      </c>
      <c r="D41" s="166">
        <v>0</v>
      </c>
      <c r="E41" s="165">
        <v>56</v>
      </c>
      <c r="F41" s="166">
        <v>654.93399999999997</v>
      </c>
      <c r="G41" s="166">
        <v>37.468000000000004</v>
      </c>
      <c r="H41" s="167">
        <v>34211.563999999998</v>
      </c>
      <c r="I41" s="166">
        <v>14214.84</v>
      </c>
      <c r="J41" s="168">
        <v>328.399</v>
      </c>
      <c r="K41" s="166">
        <v>0</v>
      </c>
      <c r="L41" s="166">
        <v>746.66600000000005</v>
      </c>
      <c r="M41" s="228">
        <v>0</v>
      </c>
      <c r="N41" s="232">
        <v>22708.906999999999</v>
      </c>
      <c r="O41" s="170">
        <f t="shared" si="3"/>
        <v>72958.777999999991</v>
      </c>
    </row>
    <row r="42" spans="1:15" s="6" customFormat="1" ht="17.25" customHeight="1" x14ac:dyDescent="0.2">
      <c r="A42" s="152" t="s">
        <v>49</v>
      </c>
      <c r="B42" s="165">
        <v>0</v>
      </c>
      <c r="C42" s="166">
        <v>12730.772999999999</v>
      </c>
      <c r="D42" s="166">
        <v>1110</v>
      </c>
      <c r="E42" s="165">
        <v>112.59099999999999</v>
      </c>
      <c r="F42" s="166">
        <v>2.044</v>
      </c>
      <c r="G42" s="166">
        <v>-88.483000000000004</v>
      </c>
      <c r="H42" s="174">
        <v>0</v>
      </c>
      <c r="I42" s="166">
        <v>0</v>
      </c>
      <c r="J42" s="168">
        <v>0</v>
      </c>
      <c r="K42" s="166">
        <v>0</v>
      </c>
      <c r="L42" s="166">
        <v>15</v>
      </c>
      <c r="M42" s="228">
        <v>0</v>
      </c>
      <c r="N42" s="232">
        <v>0</v>
      </c>
      <c r="O42" s="170">
        <f t="shared" si="3"/>
        <v>13881.924999999999</v>
      </c>
    </row>
    <row r="43" spans="1:15" s="6" customFormat="1" ht="17.25" customHeight="1" x14ac:dyDescent="0.2">
      <c r="A43" s="152" t="s">
        <v>50</v>
      </c>
      <c r="B43" s="193">
        <v>0</v>
      </c>
      <c r="C43" s="166">
        <v>0</v>
      </c>
      <c r="D43" s="166">
        <v>-7.41</v>
      </c>
      <c r="E43" s="165">
        <v>627.86699999999996</v>
      </c>
      <c r="F43" s="166">
        <v>201.8</v>
      </c>
      <c r="G43" s="166">
        <v>83.278000000000006</v>
      </c>
      <c r="H43" s="194">
        <v>-1865.143</v>
      </c>
      <c r="I43" s="166">
        <v>20464.942999999999</v>
      </c>
      <c r="J43" s="195">
        <v>409.15100000000001</v>
      </c>
      <c r="K43" s="166">
        <v>664.85</v>
      </c>
      <c r="L43" s="166">
        <v>791.99800000000005</v>
      </c>
      <c r="M43" s="231">
        <v>20.720350000000003</v>
      </c>
      <c r="N43" s="235">
        <v>8262.2919999999995</v>
      </c>
      <c r="O43" s="170">
        <f t="shared" si="3"/>
        <v>29654.34635</v>
      </c>
    </row>
    <row r="44" spans="1:15" s="6" customFormat="1" ht="20.25" customHeight="1" x14ac:dyDescent="0.2">
      <c r="A44" s="149" t="s">
        <v>14</v>
      </c>
      <c r="B44" s="185">
        <v>177428.32</v>
      </c>
      <c r="C44" s="185">
        <v>12730.772999999999</v>
      </c>
      <c r="D44" s="185">
        <v>70280.044999999984</v>
      </c>
      <c r="E44" s="185">
        <v>23635.061999999998</v>
      </c>
      <c r="F44" s="185">
        <v>110709.542</v>
      </c>
      <c r="G44" s="185">
        <v>91757.815000000002</v>
      </c>
      <c r="H44" s="185">
        <v>229986.965</v>
      </c>
      <c r="I44" s="185">
        <v>719336.61700000009</v>
      </c>
      <c r="J44" s="185">
        <v>180034.04300000003</v>
      </c>
      <c r="K44" s="185">
        <v>131392.37700000001</v>
      </c>
      <c r="L44" s="185">
        <v>158888.05399999997</v>
      </c>
      <c r="M44" s="185">
        <v>90609.071990000011</v>
      </c>
      <c r="N44" s="202">
        <v>560168.82799999998</v>
      </c>
      <c r="O44" s="170">
        <f t="shared" si="3"/>
        <v>2556957.5129900002</v>
      </c>
    </row>
    <row r="45" spans="1:15" s="77" customFormat="1" ht="17.25" customHeight="1" x14ac:dyDescent="0.2">
      <c r="A45" s="120"/>
      <c r="B45" s="203"/>
      <c r="C45" s="205"/>
      <c r="D45" s="204"/>
      <c r="E45" s="204"/>
      <c r="F45" s="204"/>
      <c r="G45" s="204"/>
      <c r="H45" s="204"/>
      <c r="I45" s="204"/>
      <c r="J45" s="204"/>
      <c r="K45" s="204"/>
      <c r="L45" s="204"/>
      <c r="M45" s="206"/>
      <c r="N45" s="1"/>
      <c r="O45" s="1"/>
    </row>
    <row r="46" spans="1:15" ht="15.75" customHeight="1" x14ac:dyDescent="0.2">
      <c r="A46" s="255" t="s">
        <v>83</v>
      </c>
      <c r="B46" s="43"/>
      <c r="C46" s="207"/>
      <c r="D46" s="207"/>
      <c r="E46" s="207"/>
      <c r="F46" s="207"/>
      <c r="G46" s="207"/>
      <c r="H46" s="207"/>
      <c r="I46" s="100"/>
      <c r="J46" s="100"/>
      <c r="K46" s="20"/>
      <c r="L46" s="20"/>
      <c r="M46" s="208"/>
      <c r="N46" s="209"/>
      <c r="O46" s="209"/>
    </row>
    <row r="47" spans="1:15" ht="13.5" customHeight="1" x14ac:dyDescent="0.2"/>
  </sheetData>
  <mergeCells count="2">
    <mergeCell ref="A1:M1"/>
    <mergeCell ref="A2:M2"/>
  </mergeCells>
  <printOptions horizontalCentered="1"/>
  <pageMargins left="0.5" right="0.5" top="0.37" bottom="0.36" header="0.25" footer="0.25"/>
  <pageSetup paperSize="9" scale="6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showGridLines="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6" sqref="A46"/>
    </sheetView>
  </sheetViews>
  <sheetFormatPr defaultRowHeight="12.75" x14ac:dyDescent="0.2"/>
  <cols>
    <col min="1" max="1" width="28.85546875" style="103" customWidth="1"/>
    <col min="2" max="9" width="9.7109375" style="18" customWidth="1"/>
    <col min="10" max="11" width="9.7109375" style="19" customWidth="1"/>
    <col min="12" max="13" width="9.7109375" style="18" customWidth="1"/>
    <col min="14" max="14" width="9.85546875" style="18" customWidth="1"/>
    <col min="15" max="15" width="13" style="93" customWidth="1"/>
    <col min="16" max="254" width="9.140625" style="1"/>
    <col min="255" max="255" width="28.85546875" style="1" customWidth="1"/>
    <col min="256" max="256" width="9.7109375" style="1" customWidth="1"/>
    <col min="257" max="257" width="4.5703125" style="1" customWidth="1"/>
    <col min="258" max="261" width="9.7109375" style="1" customWidth="1"/>
    <col min="262" max="262" width="2.7109375" style="1" customWidth="1"/>
    <col min="263" max="270" width="9.7109375" style="1" customWidth="1"/>
    <col min="271" max="271" width="13" style="1" customWidth="1"/>
    <col min="272" max="510" width="9.140625" style="1"/>
    <col min="511" max="511" width="28.85546875" style="1" customWidth="1"/>
    <col min="512" max="512" width="9.7109375" style="1" customWidth="1"/>
    <col min="513" max="513" width="4.5703125" style="1" customWidth="1"/>
    <col min="514" max="517" width="9.7109375" style="1" customWidth="1"/>
    <col min="518" max="518" width="2.7109375" style="1" customWidth="1"/>
    <col min="519" max="526" width="9.7109375" style="1" customWidth="1"/>
    <col min="527" max="527" width="13" style="1" customWidth="1"/>
    <col min="528" max="766" width="9.140625" style="1"/>
    <col min="767" max="767" width="28.85546875" style="1" customWidth="1"/>
    <col min="768" max="768" width="9.7109375" style="1" customWidth="1"/>
    <col min="769" max="769" width="4.5703125" style="1" customWidth="1"/>
    <col min="770" max="773" width="9.7109375" style="1" customWidth="1"/>
    <col min="774" max="774" width="2.7109375" style="1" customWidth="1"/>
    <col min="775" max="782" width="9.7109375" style="1" customWidth="1"/>
    <col min="783" max="783" width="13" style="1" customWidth="1"/>
    <col min="784" max="1022" width="9.140625" style="1"/>
    <col min="1023" max="1023" width="28.85546875" style="1" customWidth="1"/>
    <col min="1024" max="1024" width="9.7109375" style="1" customWidth="1"/>
    <col min="1025" max="1025" width="4.5703125" style="1" customWidth="1"/>
    <col min="1026" max="1029" width="9.7109375" style="1" customWidth="1"/>
    <col min="1030" max="1030" width="2.7109375" style="1" customWidth="1"/>
    <col min="1031" max="1038" width="9.7109375" style="1" customWidth="1"/>
    <col min="1039" max="1039" width="13" style="1" customWidth="1"/>
    <col min="1040" max="1278" width="9.140625" style="1"/>
    <col min="1279" max="1279" width="28.85546875" style="1" customWidth="1"/>
    <col min="1280" max="1280" width="9.7109375" style="1" customWidth="1"/>
    <col min="1281" max="1281" width="4.5703125" style="1" customWidth="1"/>
    <col min="1282" max="1285" width="9.7109375" style="1" customWidth="1"/>
    <col min="1286" max="1286" width="2.7109375" style="1" customWidth="1"/>
    <col min="1287" max="1294" width="9.7109375" style="1" customWidth="1"/>
    <col min="1295" max="1295" width="13" style="1" customWidth="1"/>
    <col min="1296" max="1534" width="9.140625" style="1"/>
    <col min="1535" max="1535" width="28.85546875" style="1" customWidth="1"/>
    <col min="1536" max="1536" width="9.7109375" style="1" customWidth="1"/>
    <col min="1537" max="1537" width="4.5703125" style="1" customWidth="1"/>
    <col min="1538" max="1541" width="9.7109375" style="1" customWidth="1"/>
    <col min="1542" max="1542" width="2.7109375" style="1" customWidth="1"/>
    <col min="1543" max="1550" width="9.7109375" style="1" customWidth="1"/>
    <col min="1551" max="1551" width="13" style="1" customWidth="1"/>
    <col min="1552" max="1790" width="9.140625" style="1"/>
    <col min="1791" max="1791" width="28.85546875" style="1" customWidth="1"/>
    <col min="1792" max="1792" width="9.7109375" style="1" customWidth="1"/>
    <col min="1793" max="1793" width="4.5703125" style="1" customWidth="1"/>
    <col min="1794" max="1797" width="9.7109375" style="1" customWidth="1"/>
    <col min="1798" max="1798" width="2.7109375" style="1" customWidth="1"/>
    <col min="1799" max="1806" width="9.7109375" style="1" customWidth="1"/>
    <col min="1807" max="1807" width="13" style="1" customWidth="1"/>
    <col min="1808" max="2046" width="9.140625" style="1"/>
    <col min="2047" max="2047" width="28.85546875" style="1" customWidth="1"/>
    <col min="2048" max="2048" width="9.7109375" style="1" customWidth="1"/>
    <col min="2049" max="2049" width="4.5703125" style="1" customWidth="1"/>
    <col min="2050" max="2053" width="9.7109375" style="1" customWidth="1"/>
    <col min="2054" max="2054" width="2.7109375" style="1" customWidth="1"/>
    <col min="2055" max="2062" width="9.7109375" style="1" customWidth="1"/>
    <col min="2063" max="2063" width="13" style="1" customWidth="1"/>
    <col min="2064" max="2302" width="9.140625" style="1"/>
    <col min="2303" max="2303" width="28.85546875" style="1" customWidth="1"/>
    <col min="2304" max="2304" width="9.7109375" style="1" customWidth="1"/>
    <col min="2305" max="2305" width="4.5703125" style="1" customWidth="1"/>
    <col min="2306" max="2309" width="9.7109375" style="1" customWidth="1"/>
    <col min="2310" max="2310" width="2.7109375" style="1" customWidth="1"/>
    <col min="2311" max="2318" width="9.7109375" style="1" customWidth="1"/>
    <col min="2319" max="2319" width="13" style="1" customWidth="1"/>
    <col min="2320" max="2558" width="9.140625" style="1"/>
    <col min="2559" max="2559" width="28.85546875" style="1" customWidth="1"/>
    <col min="2560" max="2560" width="9.7109375" style="1" customWidth="1"/>
    <col min="2561" max="2561" width="4.5703125" style="1" customWidth="1"/>
    <col min="2562" max="2565" width="9.7109375" style="1" customWidth="1"/>
    <col min="2566" max="2566" width="2.7109375" style="1" customWidth="1"/>
    <col min="2567" max="2574" width="9.7109375" style="1" customWidth="1"/>
    <col min="2575" max="2575" width="13" style="1" customWidth="1"/>
    <col min="2576" max="2814" width="9.140625" style="1"/>
    <col min="2815" max="2815" width="28.85546875" style="1" customWidth="1"/>
    <col min="2816" max="2816" width="9.7109375" style="1" customWidth="1"/>
    <col min="2817" max="2817" width="4.5703125" style="1" customWidth="1"/>
    <col min="2818" max="2821" width="9.7109375" style="1" customWidth="1"/>
    <col min="2822" max="2822" width="2.7109375" style="1" customWidth="1"/>
    <col min="2823" max="2830" width="9.7109375" style="1" customWidth="1"/>
    <col min="2831" max="2831" width="13" style="1" customWidth="1"/>
    <col min="2832" max="3070" width="9.140625" style="1"/>
    <col min="3071" max="3071" width="28.85546875" style="1" customWidth="1"/>
    <col min="3072" max="3072" width="9.7109375" style="1" customWidth="1"/>
    <col min="3073" max="3073" width="4.5703125" style="1" customWidth="1"/>
    <col min="3074" max="3077" width="9.7109375" style="1" customWidth="1"/>
    <col min="3078" max="3078" width="2.7109375" style="1" customWidth="1"/>
    <col min="3079" max="3086" width="9.7109375" style="1" customWidth="1"/>
    <col min="3087" max="3087" width="13" style="1" customWidth="1"/>
    <col min="3088" max="3326" width="9.140625" style="1"/>
    <col min="3327" max="3327" width="28.85546875" style="1" customWidth="1"/>
    <col min="3328" max="3328" width="9.7109375" style="1" customWidth="1"/>
    <col min="3329" max="3329" width="4.5703125" style="1" customWidth="1"/>
    <col min="3330" max="3333" width="9.7109375" style="1" customWidth="1"/>
    <col min="3334" max="3334" width="2.7109375" style="1" customWidth="1"/>
    <col min="3335" max="3342" width="9.7109375" style="1" customWidth="1"/>
    <col min="3343" max="3343" width="13" style="1" customWidth="1"/>
    <col min="3344" max="3582" width="9.140625" style="1"/>
    <col min="3583" max="3583" width="28.85546875" style="1" customWidth="1"/>
    <col min="3584" max="3584" width="9.7109375" style="1" customWidth="1"/>
    <col min="3585" max="3585" width="4.5703125" style="1" customWidth="1"/>
    <col min="3586" max="3589" width="9.7109375" style="1" customWidth="1"/>
    <col min="3590" max="3590" width="2.7109375" style="1" customWidth="1"/>
    <col min="3591" max="3598" width="9.7109375" style="1" customWidth="1"/>
    <col min="3599" max="3599" width="13" style="1" customWidth="1"/>
    <col min="3600" max="3838" width="9.140625" style="1"/>
    <col min="3839" max="3839" width="28.85546875" style="1" customWidth="1"/>
    <col min="3840" max="3840" width="9.7109375" style="1" customWidth="1"/>
    <col min="3841" max="3841" width="4.5703125" style="1" customWidth="1"/>
    <col min="3842" max="3845" width="9.7109375" style="1" customWidth="1"/>
    <col min="3846" max="3846" width="2.7109375" style="1" customWidth="1"/>
    <col min="3847" max="3854" width="9.7109375" style="1" customWidth="1"/>
    <col min="3855" max="3855" width="13" style="1" customWidth="1"/>
    <col min="3856" max="4094" width="9.140625" style="1"/>
    <col min="4095" max="4095" width="28.85546875" style="1" customWidth="1"/>
    <col min="4096" max="4096" width="9.7109375" style="1" customWidth="1"/>
    <col min="4097" max="4097" width="4.5703125" style="1" customWidth="1"/>
    <col min="4098" max="4101" width="9.7109375" style="1" customWidth="1"/>
    <col min="4102" max="4102" width="2.7109375" style="1" customWidth="1"/>
    <col min="4103" max="4110" width="9.7109375" style="1" customWidth="1"/>
    <col min="4111" max="4111" width="13" style="1" customWidth="1"/>
    <col min="4112" max="4350" width="9.140625" style="1"/>
    <col min="4351" max="4351" width="28.85546875" style="1" customWidth="1"/>
    <col min="4352" max="4352" width="9.7109375" style="1" customWidth="1"/>
    <col min="4353" max="4353" width="4.5703125" style="1" customWidth="1"/>
    <col min="4354" max="4357" width="9.7109375" style="1" customWidth="1"/>
    <col min="4358" max="4358" width="2.7109375" style="1" customWidth="1"/>
    <col min="4359" max="4366" width="9.7109375" style="1" customWidth="1"/>
    <col min="4367" max="4367" width="13" style="1" customWidth="1"/>
    <col min="4368" max="4606" width="9.140625" style="1"/>
    <col min="4607" max="4607" width="28.85546875" style="1" customWidth="1"/>
    <col min="4608" max="4608" width="9.7109375" style="1" customWidth="1"/>
    <col min="4609" max="4609" width="4.5703125" style="1" customWidth="1"/>
    <col min="4610" max="4613" width="9.7109375" style="1" customWidth="1"/>
    <col min="4614" max="4614" width="2.7109375" style="1" customWidth="1"/>
    <col min="4615" max="4622" width="9.7109375" style="1" customWidth="1"/>
    <col min="4623" max="4623" width="13" style="1" customWidth="1"/>
    <col min="4624" max="4862" width="9.140625" style="1"/>
    <col min="4863" max="4863" width="28.85546875" style="1" customWidth="1"/>
    <col min="4864" max="4864" width="9.7109375" style="1" customWidth="1"/>
    <col min="4865" max="4865" width="4.5703125" style="1" customWidth="1"/>
    <col min="4866" max="4869" width="9.7109375" style="1" customWidth="1"/>
    <col min="4870" max="4870" width="2.7109375" style="1" customWidth="1"/>
    <col min="4871" max="4878" width="9.7109375" style="1" customWidth="1"/>
    <col min="4879" max="4879" width="13" style="1" customWidth="1"/>
    <col min="4880" max="5118" width="9.140625" style="1"/>
    <col min="5119" max="5119" width="28.85546875" style="1" customWidth="1"/>
    <col min="5120" max="5120" width="9.7109375" style="1" customWidth="1"/>
    <col min="5121" max="5121" width="4.5703125" style="1" customWidth="1"/>
    <col min="5122" max="5125" width="9.7109375" style="1" customWidth="1"/>
    <col min="5126" max="5126" width="2.7109375" style="1" customWidth="1"/>
    <col min="5127" max="5134" width="9.7109375" style="1" customWidth="1"/>
    <col min="5135" max="5135" width="13" style="1" customWidth="1"/>
    <col min="5136" max="5374" width="9.140625" style="1"/>
    <col min="5375" max="5375" width="28.85546875" style="1" customWidth="1"/>
    <col min="5376" max="5376" width="9.7109375" style="1" customWidth="1"/>
    <col min="5377" max="5377" width="4.5703125" style="1" customWidth="1"/>
    <col min="5378" max="5381" width="9.7109375" style="1" customWidth="1"/>
    <col min="5382" max="5382" width="2.7109375" style="1" customWidth="1"/>
    <col min="5383" max="5390" width="9.7109375" style="1" customWidth="1"/>
    <col min="5391" max="5391" width="13" style="1" customWidth="1"/>
    <col min="5392" max="5630" width="9.140625" style="1"/>
    <col min="5631" max="5631" width="28.85546875" style="1" customWidth="1"/>
    <col min="5632" max="5632" width="9.7109375" style="1" customWidth="1"/>
    <col min="5633" max="5633" width="4.5703125" style="1" customWidth="1"/>
    <col min="5634" max="5637" width="9.7109375" style="1" customWidth="1"/>
    <col min="5638" max="5638" width="2.7109375" style="1" customWidth="1"/>
    <col min="5639" max="5646" width="9.7109375" style="1" customWidth="1"/>
    <col min="5647" max="5647" width="13" style="1" customWidth="1"/>
    <col min="5648" max="5886" width="9.140625" style="1"/>
    <col min="5887" max="5887" width="28.85546875" style="1" customWidth="1"/>
    <col min="5888" max="5888" width="9.7109375" style="1" customWidth="1"/>
    <col min="5889" max="5889" width="4.5703125" style="1" customWidth="1"/>
    <col min="5890" max="5893" width="9.7109375" style="1" customWidth="1"/>
    <col min="5894" max="5894" width="2.7109375" style="1" customWidth="1"/>
    <col min="5895" max="5902" width="9.7109375" style="1" customWidth="1"/>
    <col min="5903" max="5903" width="13" style="1" customWidth="1"/>
    <col min="5904" max="6142" width="9.140625" style="1"/>
    <col min="6143" max="6143" width="28.85546875" style="1" customWidth="1"/>
    <col min="6144" max="6144" width="9.7109375" style="1" customWidth="1"/>
    <col min="6145" max="6145" width="4.5703125" style="1" customWidth="1"/>
    <col min="6146" max="6149" width="9.7109375" style="1" customWidth="1"/>
    <col min="6150" max="6150" width="2.7109375" style="1" customWidth="1"/>
    <col min="6151" max="6158" width="9.7109375" style="1" customWidth="1"/>
    <col min="6159" max="6159" width="13" style="1" customWidth="1"/>
    <col min="6160" max="6398" width="9.140625" style="1"/>
    <col min="6399" max="6399" width="28.85546875" style="1" customWidth="1"/>
    <col min="6400" max="6400" width="9.7109375" style="1" customWidth="1"/>
    <col min="6401" max="6401" width="4.5703125" style="1" customWidth="1"/>
    <col min="6402" max="6405" width="9.7109375" style="1" customWidth="1"/>
    <col min="6406" max="6406" width="2.7109375" style="1" customWidth="1"/>
    <col min="6407" max="6414" width="9.7109375" style="1" customWidth="1"/>
    <col min="6415" max="6415" width="13" style="1" customWidth="1"/>
    <col min="6416" max="6654" width="9.140625" style="1"/>
    <col min="6655" max="6655" width="28.85546875" style="1" customWidth="1"/>
    <col min="6656" max="6656" width="9.7109375" style="1" customWidth="1"/>
    <col min="6657" max="6657" width="4.5703125" style="1" customWidth="1"/>
    <col min="6658" max="6661" width="9.7109375" style="1" customWidth="1"/>
    <col min="6662" max="6662" width="2.7109375" style="1" customWidth="1"/>
    <col min="6663" max="6670" width="9.7109375" style="1" customWidth="1"/>
    <col min="6671" max="6671" width="13" style="1" customWidth="1"/>
    <col min="6672" max="6910" width="9.140625" style="1"/>
    <col min="6911" max="6911" width="28.85546875" style="1" customWidth="1"/>
    <col min="6912" max="6912" width="9.7109375" style="1" customWidth="1"/>
    <col min="6913" max="6913" width="4.5703125" style="1" customWidth="1"/>
    <col min="6914" max="6917" width="9.7109375" style="1" customWidth="1"/>
    <col min="6918" max="6918" width="2.7109375" style="1" customWidth="1"/>
    <col min="6919" max="6926" width="9.7109375" style="1" customWidth="1"/>
    <col min="6927" max="6927" width="13" style="1" customWidth="1"/>
    <col min="6928" max="7166" width="9.140625" style="1"/>
    <col min="7167" max="7167" width="28.85546875" style="1" customWidth="1"/>
    <col min="7168" max="7168" width="9.7109375" style="1" customWidth="1"/>
    <col min="7169" max="7169" width="4.5703125" style="1" customWidth="1"/>
    <col min="7170" max="7173" width="9.7109375" style="1" customWidth="1"/>
    <col min="7174" max="7174" width="2.7109375" style="1" customWidth="1"/>
    <col min="7175" max="7182" width="9.7109375" style="1" customWidth="1"/>
    <col min="7183" max="7183" width="13" style="1" customWidth="1"/>
    <col min="7184" max="7422" width="9.140625" style="1"/>
    <col min="7423" max="7423" width="28.85546875" style="1" customWidth="1"/>
    <col min="7424" max="7424" width="9.7109375" style="1" customWidth="1"/>
    <col min="7425" max="7425" width="4.5703125" style="1" customWidth="1"/>
    <col min="7426" max="7429" width="9.7109375" style="1" customWidth="1"/>
    <col min="7430" max="7430" width="2.7109375" style="1" customWidth="1"/>
    <col min="7431" max="7438" width="9.7109375" style="1" customWidth="1"/>
    <col min="7439" max="7439" width="13" style="1" customWidth="1"/>
    <col min="7440" max="7678" width="9.140625" style="1"/>
    <col min="7679" max="7679" width="28.85546875" style="1" customWidth="1"/>
    <col min="7680" max="7680" width="9.7109375" style="1" customWidth="1"/>
    <col min="7681" max="7681" width="4.5703125" style="1" customWidth="1"/>
    <col min="7682" max="7685" width="9.7109375" style="1" customWidth="1"/>
    <col min="7686" max="7686" width="2.7109375" style="1" customWidth="1"/>
    <col min="7687" max="7694" width="9.7109375" style="1" customWidth="1"/>
    <col min="7695" max="7695" width="13" style="1" customWidth="1"/>
    <col min="7696" max="7934" width="9.140625" style="1"/>
    <col min="7935" max="7935" width="28.85546875" style="1" customWidth="1"/>
    <col min="7936" max="7936" width="9.7109375" style="1" customWidth="1"/>
    <col min="7937" max="7937" width="4.5703125" style="1" customWidth="1"/>
    <col min="7938" max="7941" width="9.7109375" style="1" customWidth="1"/>
    <col min="7942" max="7942" width="2.7109375" style="1" customWidth="1"/>
    <col min="7943" max="7950" width="9.7109375" style="1" customWidth="1"/>
    <col min="7951" max="7951" width="13" style="1" customWidth="1"/>
    <col min="7952" max="8190" width="9.140625" style="1"/>
    <col min="8191" max="8191" width="28.85546875" style="1" customWidth="1"/>
    <col min="8192" max="8192" width="9.7109375" style="1" customWidth="1"/>
    <col min="8193" max="8193" width="4.5703125" style="1" customWidth="1"/>
    <col min="8194" max="8197" width="9.7109375" style="1" customWidth="1"/>
    <col min="8198" max="8198" width="2.7109375" style="1" customWidth="1"/>
    <col min="8199" max="8206" width="9.7109375" style="1" customWidth="1"/>
    <col min="8207" max="8207" width="13" style="1" customWidth="1"/>
    <col min="8208" max="8446" width="9.140625" style="1"/>
    <col min="8447" max="8447" width="28.85546875" style="1" customWidth="1"/>
    <col min="8448" max="8448" width="9.7109375" style="1" customWidth="1"/>
    <col min="8449" max="8449" width="4.5703125" style="1" customWidth="1"/>
    <col min="8450" max="8453" width="9.7109375" style="1" customWidth="1"/>
    <col min="8454" max="8454" width="2.7109375" style="1" customWidth="1"/>
    <col min="8455" max="8462" width="9.7109375" style="1" customWidth="1"/>
    <col min="8463" max="8463" width="13" style="1" customWidth="1"/>
    <col min="8464" max="8702" width="9.140625" style="1"/>
    <col min="8703" max="8703" width="28.85546875" style="1" customWidth="1"/>
    <col min="8704" max="8704" width="9.7109375" style="1" customWidth="1"/>
    <col min="8705" max="8705" width="4.5703125" style="1" customWidth="1"/>
    <col min="8706" max="8709" width="9.7109375" style="1" customWidth="1"/>
    <col min="8710" max="8710" width="2.7109375" style="1" customWidth="1"/>
    <col min="8711" max="8718" width="9.7109375" style="1" customWidth="1"/>
    <col min="8719" max="8719" width="13" style="1" customWidth="1"/>
    <col min="8720" max="8958" width="9.140625" style="1"/>
    <col min="8959" max="8959" width="28.85546875" style="1" customWidth="1"/>
    <col min="8960" max="8960" width="9.7109375" style="1" customWidth="1"/>
    <col min="8961" max="8961" width="4.5703125" style="1" customWidth="1"/>
    <col min="8962" max="8965" width="9.7109375" style="1" customWidth="1"/>
    <col min="8966" max="8966" width="2.7109375" style="1" customWidth="1"/>
    <col min="8967" max="8974" width="9.7109375" style="1" customWidth="1"/>
    <col min="8975" max="8975" width="13" style="1" customWidth="1"/>
    <col min="8976" max="9214" width="9.140625" style="1"/>
    <col min="9215" max="9215" width="28.85546875" style="1" customWidth="1"/>
    <col min="9216" max="9216" width="9.7109375" style="1" customWidth="1"/>
    <col min="9217" max="9217" width="4.5703125" style="1" customWidth="1"/>
    <col min="9218" max="9221" width="9.7109375" style="1" customWidth="1"/>
    <col min="9222" max="9222" width="2.7109375" style="1" customWidth="1"/>
    <col min="9223" max="9230" width="9.7109375" style="1" customWidth="1"/>
    <col min="9231" max="9231" width="13" style="1" customWidth="1"/>
    <col min="9232" max="9470" width="9.140625" style="1"/>
    <col min="9471" max="9471" width="28.85546875" style="1" customWidth="1"/>
    <col min="9472" max="9472" width="9.7109375" style="1" customWidth="1"/>
    <col min="9473" max="9473" width="4.5703125" style="1" customWidth="1"/>
    <col min="9474" max="9477" width="9.7109375" style="1" customWidth="1"/>
    <col min="9478" max="9478" width="2.7109375" style="1" customWidth="1"/>
    <col min="9479" max="9486" width="9.7109375" style="1" customWidth="1"/>
    <col min="9487" max="9487" width="13" style="1" customWidth="1"/>
    <col min="9488" max="9726" width="9.140625" style="1"/>
    <col min="9727" max="9727" width="28.85546875" style="1" customWidth="1"/>
    <col min="9728" max="9728" width="9.7109375" style="1" customWidth="1"/>
    <col min="9729" max="9729" width="4.5703125" style="1" customWidth="1"/>
    <col min="9730" max="9733" width="9.7109375" style="1" customWidth="1"/>
    <col min="9734" max="9734" width="2.7109375" style="1" customWidth="1"/>
    <col min="9735" max="9742" width="9.7109375" style="1" customWidth="1"/>
    <col min="9743" max="9743" width="13" style="1" customWidth="1"/>
    <col min="9744" max="9982" width="9.140625" style="1"/>
    <col min="9983" max="9983" width="28.85546875" style="1" customWidth="1"/>
    <col min="9984" max="9984" width="9.7109375" style="1" customWidth="1"/>
    <col min="9985" max="9985" width="4.5703125" style="1" customWidth="1"/>
    <col min="9986" max="9989" width="9.7109375" style="1" customWidth="1"/>
    <col min="9990" max="9990" width="2.7109375" style="1" customWidth="1"/>
    <col min="9991" max="9998" width="9.7109375" style="1" customWidth="1"/>
    <col min="9999" max="9999" width="13" style="1" customWidth="1"/>
    <col min="10000" max="10238" width="9.140625" style="1"/>
    <col min="10239" max="10239" width="28.85546875" style="1" customWidth="1"/>
    <col min="10240" max="10240" width="9.7109375" style="1" customWidth="1"/>
    <col min="10241" max="10241" width="4.5703125" style="1" customWidth="1"/>
    <col min="10242" max="10245" width="9.7109375" style="1" customWidth="1"/>
    <col min="10246" max="10246" width="2.7109375" style="1" customWidth="1"/>
    <col min="10247" max="10254" width="9.7109375" style="1" customWidth="1"/>
    <col min="10255" max="10255" width="13" style="1" customWidth="1"/>
    <col min="10256" max="10494" width="9.140625" style="1"/>
    <col min="10495" max="10495" width="28.85546875" style="1" customWidth="1"/>
    <col min="10496" max="10496" width="9.7109375" style="1" customWidth="1"/>
    <col min="10497" max="10497" width="4.5703125" style="1" customWidth="1"/>
    <col min="10498" max="10501" width="9.7109375" style="1" customWidth="1"/>
    <col min="10502" max="10502" width="2.7109375" style="1" customWidth="1"/>
    <col min="10503" max="10510" width="9.7109375" style="1" customWidth="1"/>
    <col min="10511" max="10511" width="13" style="1" customWidth="1"/>
    <col min="10512" max="10750" width="9.140625" style="1"/>
    <col min="10751" max="10751" width="28.85546875" style="1" customWidth="1"/>
    <col min="10752" max="10752" width="9.7109375" style="1" customWidth="1"/>
    <col min="10753" max="10753" width="4.5703125" style="1" customWidth="1"/>
    <col min="10754" max="10757" width="9.7109375" style="1" customWidth="1"/>
    <col min="10758" max="10758" width="2.7109375" style="1" customWidth="1"/>
    <col min="10759" max="10766" width="9.7109375" style="1" customWidth="1"/>
    <col min="10767" max="10767" width="13" style="1" customWidth="1"/>
    <col min="10768" max="11006" width="9.140625" style="1"/>
    <col min="11007" max="11007" width="28.85546875" style="1" customWidth="1"/>
    <col min="11008" max="11008" width="9.7109375" style="1" customWidth="1"/>
    <col min="11009" max="11009" width="4.5703125" style="1" customWidth="1"/>
    <col min="11010" max="11013" width="9.7109375" style="1" customWidth="1"/>
    <col min="11014" max="11014" width="2.7109375" style="1" customWidth="1"/>
    <col min="11015" max="11022" width="9.7109375" style="1" customWidth="1"/>
    <col min="11023" max="11023" width="13" style="1" customWidth="1"/>
    <col min="11024" max="11262" width="9.140625" style="1"/>
    <col min="11263" max="11263" width="28.85546875" style="1" customWidth="1"/>
    <col min="11264" max="11264" width="9.7109375" style="1" customWidth="1"/>
    <col min="11265" max="11265" width="4.5703125" style="1" customWidth="1"/>
    <col min="11266" max="11269" width="9.7109375" style="1" customWidth="1"/>
    <col min="11270" max="11270" width="2.7109375" style="1" customWidth="1"/>
    <col min="11271" max="11278" width="9.7109375" style="1" customWidth="1"/>
    <col min="11279" max="11279" width="13" style="1" customWidth="1"/>
    <col min="11280" max="11518" width="9.140625" style="1"/>
    <col min="11519" max="11519" width="28.85546875" style="1" customWidth="1"/>
    <col min="11520" max="11520" width="9.7109375" style="1" customWidth="1"/>
    <col min="11521" max="11521" width="4.5703125" style="1" customWidth="1"/>
    <col min="11522" max="11525" width="9.7109375" style="1" customWidth="1"/>
    <col min="11526" max="11526" width="2.7109375" style="1" customWidth="1"/>
    <col min="11527" max="11534" width="9.7109375" style="1" customWidth="1"/>
    <col min="11535" max="11535" width="13" style="1" customWidth="1"/>
    <col min="11536" max="11774" width="9.140625" style="1"/>
    <col min="11775" max="11775" width="28.85546875" style="1" customWidth="1"/>
    <col min="11776" max="11776" width="9.7109375" style="1" customWidth="1"/>
    <col min="11777" max="11777" width="4.5703125" style="1" customWidth="1"/>
    <col min="11778" max="11781" width="9.7109375" style="1" customWidth="1"/>
    <col min="11782" max="11782" width="2.7109375" style="1" customWidth="1"/>
    <col min="11783" max="11790" width="9.7109375" style="1" customWidth="1"/>
    <col min="11791" max="11791" width="13" style="1" customWidth="1"/>
    <col min="11792" max="12030" width="9.140625" style="1"/>
    <col min="12031" max="12031" width="28.85546875" style="1" customWidth="1"/>
    <col min="12032" max="12032" width="9.7109375" style="1" customWidth="1"/>
    <col min="12033" max="12033" width="4.5703125" style="1" customWidth="1"/>
    <col min="12034" max="12037" width="9.7109375" style="1" customWidth="1"/>
    <col min="12038" max="12038" width="2.7109375" style="1" customWidth="1"/>
    <col min="12039" max="12046" width="9.7109375" style="1" customWidth="1"/>
    <col min="12047" max="12047" width="13" style="1" customWidth="1"/>
    <col min="12048" max="12286" width="9.140625" style="1"/>
    <col min="12287" max="12287" width="28.85546875" style="1" customWidth="1"/>
    <col min="12288" max="12288" width="9.7109375" style="1" customWidth="1"/>
    <col min="12289" max="12289" width="4.5703125" style="1" customWidth="1"/>
    <col min="12290" max="12293" width="9.7109375" style="1" customWidth="1"/>
    <col min="12294" max="12294" width="2.7109375" style="1" customWidth="1"/>
    <col min="12295" max="12302" width="9.7109375" style="1" customWidth="1"/>
    <col min="12303" max="12303" width="13" style="1" customWidth="1"/>
    <col min="12304" max="12542" width="9.140625" style="1"/>
    <col min="12543" max="12543" width="28.85546875" style="1" customWidth="1"/>
    <col min="12544" max="12544" width="9.7109375" style="1" customWidth="1"/>
    <col min="12545" max="12545" width="4.5703125" style="1" customWidth="1"/>
    <col min="12546" max="12549" width="9.7109375" style="1" customWidth="1"/>
    <col min="12550" max="12550" width="2.7109375" style="1" customWidth="1"/>
    <col min="12551" max="12558" width="9.7109375" style="1" customWidth="1"/>
    <col min="12559" max="12559" width="13" style="1" customWidth="1"/>
    <col min="12560" max="12798" width="9.140625" style="1"/>
    <col min="12799" max="12799" width="28.85546875" style="1" customWidth="1"/>
    <col min="12800" max="12800" width="9.7109375" style="1" customWidth="1"/>
    <col min="12801" max="12801" width="4.5703125" style="1" customWidth="1"/>
    <col min="12802" max="12805" width="9.7109375" style="1" customWidth="1"/>
    <col min="12806" max="12806" width="2.7109375" style="1" customWidth="1"/>
    <col min="12807" max="12814" width="9.7109375" style="1" customWidth="1"/>
    <col min="12815" max="12815" width="13" style="1" customWidth="1"/>
    <col min="12816" max="13054" width="9.140625" style="1"/>
    <col min="13055" max="13055" width="28.85546875" style="1" customWidth="1"/>
    <col min="13056" max="13056" width="9.7109375" style="1" customWidth="1"/>
    <col min="13057" max="13057" width="4.5703125" style="1" customWidth="1"/>
    <col min="13058" max="13061" width="9.7109375" style="1" customWidth="1"/>
    <col min="13062" max="13062" width="2.7109375" style="1" customWidth="1"/>
    <col min="13063" max="13070" width="9.7109375" style="1" customWidth="1"/>
    <col min="13071" max="13071" width="13" style="1" customWidth="1"/>
    <col min="13072" max="13310" width="9.140625" style="1"/>
    <col min="13311" max="13311" width="28.85546875" style="1" customWidth="1"/>
    <col min="13312" max="13312" width="9.7109375" style="1" customWidth="1"/>
    <col min="13313" max="13313" width="4.5703125" style="1" customWidth="1"/>
    <col min="13314" max="13317" width="9.7109375" style="1" customWidth="1"/>
    <col min="13318" max="13318" width="2.7109375" style="1" customWidth="1"/>
    <col min="13319" max="13326" width="9.7109375" style="1" customWidth="1"/>
    <col min="13327" max="13327" width="13" style="1" customWidth="1"/>
    <col min="13328" max="13566" width="9.140625" style="1"/>
    <col min="13567" max="13567" width="28.85546875" style="1" customWidth="1"/>
    <col min="13568" max="13568" width="9.7109375" style="1" customWidth="1"/>
    <col min="13569" max="13569" width="4.5703125" style="1" customWidth="1"/>
    <col min="13570" max="13573" width="9.7109375" style="1" customWidth="1"/>
    <col min="13574" max="13574" width="2.7109375" style="1" customWidth="1"/>
    <col min="13575" max="13582" width="9.7109375" style="1" customWidth="1"/>
    <col min="13583" max="13583" width="13" style="1" customWidth="1"/>
    <col min="13584" max="13822" width="9.140625" style="1"/>
    <col min="13823" max="13823" width="28.85546875" style="1" customWidth="1"/>
    <col min="13824" max="13824" width="9.7109375" style="1" customWidth="1"/>
    <col min="13825" max="13825" width="4.5703125" style="1" customWidth="1"/>
    <col min="13826" max="13829" width="9.7109375" style="1" customWidth="1"/>
    <col min="13830" max="13830" width="2.7109375" style="1" customWidth="1"/>
    <col min="13831" max="13838" width="9.7109375" style="1" customWidth="1"/>
    <col min="13839" max="13839" width="13" style="1" customWidth="1"/>
    <col min="13840" max="14078" width="9.140625" style="1"/>
    <col min="14079" max="14079" width="28.85546875" style="1" customWidth="1"/>
    <col min="14080" max="14080" width="9.7109375" style="1" customWidth="1"/>
    <col min="14081" max="14081" width="4.5703125" style="1" customWidth="1"/>
    <col min="14082" max="14085" width="9.7109375" style="1" customWidth="1"/>
    <col min="14086" max="14086" width="2.7109375" style="1" customWidth="1"/>
    <col min="14087" max="14094" width="9.7109375" style="1" customWidth="1"/>
    <col min="14095" max="14095" width="13" style="1" customWidth="1"/>
    <col min="14096" max="14334" width="9.140625" style="1"/>
    <col min="14335" max="14335" width="28.85546875" style="1" customWidth="1"/>
    <col min="14336" max="14336" width="9.7109375" style="1" customWidth="1"/>
    <col min="14337" max="14337" width="4.5703125" style="1" customWidth="1"/>
    <col min="14338" max="14341" width="9.7109375" style="1" customWidth="1"/>
    <col min="14342" max="14342" width="2.7109375" style="1" customWidth="1"/>
    <col min="14343" max="14350" width="9.7109375" style="1" customWidth="1"/>
    <col min="14351" max="14351" width="13" style="1" customWidth="1"/>
    <col min="14352" max="14590" width="9.140625" style="1"/>
    <col min="14591" max="14591" width="28.85546875" style="1" customWidth="1"/>
    <col min="14592" max="14592" width="9.7109375" style="1" customWidth="1"/>
    <col min="14593" max="14593" width="4.5703125" style="1" customWidth="1"/>
    <col min="14594" max="14597" width="9.7109375" style="1" customWidth="1"/>
    <col min="14598" max="14598" width="2.7109375" style="1" customWidth="1"/>
    <col min="14599" max="14606" width="9.7109375" style="1" customWidth="1"/>
    <col min="14607" max="14607" width="13" style="1" customWidth="1"/>
    <col min="14608" max="14846" width="9.140625" style="1"/>
    <col min="14847" max="14847" width="28.85546875" style="1" customWidth="1"/>
    <col min="14848" max="14848" width="9.7109375" style="1" customWidth="1"/>
    <col min="14849" max="14849" width="4.5703125" style="1" customWidth="1"/>
    <col min="14850" max="14853" width="9.7109375" style="1" customWidth="1"/>
    <col min="14854" max="14854" width="2.7109375" style="1" customWidth="1"/>
    <col min="14855" max="14862" width="9.7109375" style="1" customWidth="1"/>
    <col min="14863" max="14863" width="13" style="1" customWidth="1"/>
    <col min="14864" max="15102" width="9.140625" style="1"/>
    <col min="15103" max="15103" width="28.85546875" style="1" customWidth="1"/>
    <col min="15104" max="15104" width="9.7109375" style="1" customWidth="1"/>
    <col min="15105" max="15105" width="4.5703125" style="1" customWidth="1"/>
    <col min="15106" max="15109" width="9.7109375" style="1" customWidth="1"/>
    <col min="15110" max="15110" width="2.7109375" style="1" customWidth="1"/>
    <col min="15111" max="15118" width="9.7109375" style="1" customWidth="1"/>
    <col min="15119" max="15119" width="13" style="1" customWidth="1"/>
    <col min="15120" max="15358" width="9.140625" style="1"/>
    <col min="15359" max="15359" width="28.85546875" style="1" customWidth="1"/>
    <col min="15360" max="15360" width="9.7109375" style="1" customWidth="1"/>
    <col min="15361" max="15361" width="4.5703125" style="1" customWidth="1"/>
    <col min="15362" max="15365" width="9.7109375" style="1" customWidth="1"/>
    <col min="15366" max="15366" width="2.7109375" style="1" customWidth="1"/>
    <col min="15367" max="15374" width="9.7109375" style="1" customWidth="1"/>
    <col min="15375" max="15375" width="13" style="1" customWidth="1"/>
    <col min="15376" max="15614" width="9.140625" style="1"/>
    <col min="15615" max="15615" width="28.85546875" style="1" customWidth="1"/>
    <col min="15616" max="15616" width="9.7109375" style="1" customWidth="1"/>
    <col min="15617" max="15617" width="4.5703125" style="1" customWidth="1"/>
    <col min="15618" max="15621" width="9.7109375" style="1" customWidth="1"/>
    <col min="15622" max="15622" width="2.7109375" style="1" customWidth="1"/>
    <col min="15623" max="15630" width="9.7109375" style="1" customWidth="1"/>
    <col min="15631" max="15631" width="13" style="1" customWidth="1"/>
    <col min="15632" max="15870" width="9.140625" style="1"/>
    <col min="15871" max="15871" width="28.85546875" style="1" customWidth="1"/>
    <col min="15872" max="15872" width="9.7109375" style="1" customWidth="1"/>
    <col min="15873" max="15873" width="4.5703125" style="1" customWidth="1"/>
    <col min="15874" max="15877" width="9.7109375" style="1" customWidth="1"/>
    <col min="15878" max="15878" width="2.7109375" style="1" customWidth="1"/>
    <col min="15879" max="15886" width="9.7109375" style="1" customWidth="1"/>
    <col min="15887" max="15887" width="13" style="1" customWidth="1"/>
    <col min="15888" max="16126" width="9.140625" style="1"/>
    <col min="16127" max="16127" width="28.85546875" style="1" customWidth="1"/>
    <col min="16128" max="16128" width="9.7109375" style="1" customWidth="1"/>
    <col min="16129" max="16129" width="4.5703125" style="1" customWidth="1"/>
    <col min="16130" max="16133" width="9.7109375" style="1" customWidth="1"/>
    <col min="16134" max="16134" width="2.7109375" style="1" customWidth="1"/>
    <col min="16135" max="16142" width="9.7109375" style="1" customWidth="1"/>
    <col min="16143" max="16143" width="13" style="1" customWidth="1"/>
    <col min="16144" max="16384" width="9.140625" style="1"/>
  </cols>
  <sheetData>
    <row r="1" spans="1:15" ht="15.75" x14ac:dyDescent="0.25">
      <c r="A1" s="287" t="s">
        <v>0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10"/>
    </row>
    <row r="2" spans="1:15" ht="21.75" customHeight="1" x14ac:dyDescent="0.25">
      <c r="A2" s="287" t="s">
        <v>41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11"/>
    </row>
    <row r="3" spans="1:15" ht="21.75" customHeight="1" x14ac:dyDescent="0.25">
      <c r="A3" s="212"/>
      <c r="B3" s="157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213" t="s">
        <v>29</v>
      </c>
    </row>
    <row r="4" spans="1:15" ht="30.75" customHeight="1" x14ac:dyDescent="0.2">
      <c r="A4" s="143"/>
      <c r="B4" s="214" t="s">
        <v>40</v>
      </c>
      <c r="C4" s="215" t="s">
        <v>33</v>
      </c>
      <c r="D4" s="216" t="s">
        <v>3</v>
      </c>
      <c r="E4" s="215" t="s">
        <v>4</v>
      </c>
      <c r="F4" s="217" t="s">
        <v>5</v>
      </c>
      <c r="G4" s="218" t="s">
        <v>6</v>
      </c>
      <c r="H4" s="217" t="s">
        <v>8</v>
      </c>
      <c r="I4" s="215" t="s">
        <v>35</v>
      </c>
      <c r="J4" s="217" t="s">
        <v>10</v>
      </c>
      <c r="K4" s="215" t="s">
        <v>36</v>
      </c>
      <c r="L4" s="215" t="s">
        <v>11</v>
      </c>
      <c r="M4" s="215" t="s">
        <v>12</v>
      </c>
      <c r="N4" s="215" t="s">
        <v>13</v>
      </c>
      <c r="O4" s="219" t="s">
        <v>14</v>
      </c>
    </row>
    <row r="5" spans="1:15" s="3" customFormat="1" ht="26.25" customHeight="1" x14ac:dyDescent="0.2">
      <c r="A5" s="151" t="s">
        <v>37</v>
      </c>
      <c r="B5" s="159"/>
      <c r="C5" s="160"/>
      <c r="D5" s="161"/>
      <c r="E5" s="160"/>
      <c r="F5" s="160"/>
      <c r="G5" s="160"/>
      <c r="H5" s="160"/>
      <c r="I5" s="160"/>
      <c r="J5" s="160" t="s">
        <v>38</v>
      </c>
      <c r="K5" s="160"/>
      <c r="L5" s="160"/>
      <c r="M5" s="160"/>
      <c r="N5" s="162"/>
      <c r="O5" s="163"/>
    </row>
    <row r="6" spans="1:15" s="6" customFormat="1" ht="15.75" customHeight="1" x14ac:dyDescent="0.2">
      <c r="A6" s="152" t="s">
        <v>16</v>
      </c>
      <c r="B6" s="164">
        <v>260360.52900000001</v>
      </c>
      <c r="C6" s="165">
        <v>0</v>
      </c>
      <c r="D6" s="165">
        <v>0</v>
      </c>
      <c r="E6" s="166">
        <v>9</v>
      </c>
      <c r="F6" s="165">
        <v>28803</v>
      </c>
      <c r="G6" s="166">
        <v>54.762999999999998</v>
      </c>
      <c r="H6" s="166">
        <v>39624.603000000003</v>
      </c>
      <c r="I6" s="167">
        <v>188122</v>
      </c>
      <c r="J6" s="166">
        <v>54.914999999999999</v>
      </c>
      <c r="K6" s="168">
        <v>219</v>
      </c>
      <c r="L6" s="166">
        <v>30606.557000000001</v>
      </c>
      <c r="M6" s="166">
        <v>374.10199999999998</v>
      </c>
      <c r="N6" s="169">
        <v>462302</v>
      </c>
      <c r="O6" s="170">
        <f t="shared" ref="O6:O13" si="0">SUM(B6:N6)</f>
        <v>1010530.4689999999</v>
      </c>
    </row>
    <row r="7" spans="1:15" s="6" customFormat="1" ht="17.25" customHeight="1" x14ac:dyDescent="0.2">
      <c r="A7" s="152" t="s">
        <v>17</v>
      </c>
      <c r="B7" s="171">
        <v>0</v>
      </c>
      <c r="C7" s="165">
        <v>0</v>
      </c>
      <c r="D7" s="166">
        <v>0</v>
      </c>
      <c r="E7" s="166">
        <v>56.225000000000001</v>
      </c>
      <c r="F7" s="165">
        <v>5041</v>
      </c>
      <c r="G7" s="166">
        <v>47.795999999999999</v>
      </c>
      <c r="H7" s="166">
        <v>12711.032999999999</v>
      </c>
      <c r="I7" s="167">
        <v>23102</v>
      </c>
      <c r="J7" s="166">
        <v>2.2799999999999998</v>
      </c>
      <c r="K7" s="168">
        <v>336</v>
      </c>
      <c r="L7" s="166">
        <v>5194.7470000000003</v>
      </c>
      <c r="M7" s="166">
        <v>11772.406000000001</v>
      </c>
      <c r="N7" s="169">
        <v>32087</v>
      </c>
      <c r="O7" s="170">
        <f t="shared" si="0"/>
        <v>90350.487000000008</v>
      </c>
    </row>
    <row r="8" spans="1:15" s="6" customFormat="1" ht="21" customHeight="1" x14ac:dyDescent="0.2">
      <c r="A8" s="152" t="s">
        <v>18</v>
      </c>
      <c r="B8" s="171">
        <v>0</v>
      </c>
      <c r="C8" s="165">
        <v>8503</v>
      </c>
      <c r="D8" s="166">
        <v>0</v>
      </c>
      <c r="E8" s="166">
        <v>128.4</v>
      </c>
      <c r="F8" s="165">
        <v>0</v>
      </c>
      <c r="G8" s="166">
        <v>0</v>
      </c>
      <c r="H8" s="166">
        <v>0</v>
      </c>
      <c r="I8" s="167">
        <v>0</v>
      </c>
      <c r="J8" s="172">
        <v>-115.32</v>
      </c>
      <c r="K8" s="168">
        <v>0</v>
      </c>
      <c r="L8" s="166">
        <v>0</v>
      </c>
      <c r="M8" s="166">
        <v>0</v>
      </c>
      <c r="N8" s="169">
        <v>0</v>
      </c>
      <c r="O8" s="170">
        <f t="shared" si="0"/>
        <v>8516.08</v>
      </c>
    </row>
    <row r="9" spans="1:15" s="6" customFormat="1" ht="21" customHeight="1" x14ac:dyDescent="0.2">
      <c r="A9" s="152" t="s">
        <v>19</v>
      </c>
      <c r="B9" s="171">
        <v>0</v>
      </c>
      <c r="C9" s="165">
        <v>0</v>
      </c>
      <c r="D9" s="166">
        <v>0</v>
      </c>
      <c r="E9" s="166">
        <v>67.007000000000005</v>
      </c>
      <c r="F9" s="165">
        <v>234</v>
      </c>
      <c r="G9" s="166">
        <v>11.304</v>
      </c>
      <c r="H9" s="166">
        <v>8688.1929999999993</v>
      </c>
      <c r="I9" s="167">
        <v>23463</v>
      </c>
      <c r="J9" s="166">
        <v>9.3800000000000008</v>
      </c>
      <c r="K9" s="168">
        <v>0</v>
      </c>
      <c r="L9" s="166">
        <v>11120.607</v>
      </c>
      <c r="M9" s="166">
        <v>174.309</v>
      </c>
      <c r="N9" s="169">
        <v>9381</v>
      </c>
      <c r="O9" s="170">
        <f t="shared" si="0"/>
        <v>53148.800000000003</v>
      </c>
    </row>
    <row r="10" spans="1:15" s="6" customFormat="1" ht="21" customHeight="1" x14ac:dyDescent="0.2">
      <c r="A10" s="152" t="s">
        <v>20</v>
      </c>
      <c r="B10" s="171">
        <v>0</v>
      </c>
      <c r="C10" s="165">
        <v>0</v>
      </c>
      <c r="D10" s="165">
        <v>0</v>
      </c>
      <c r="E10" s="166">
        <v>229.25</v>
      </c>
      <c r="F10" s="165">
        <v>478</v>
      </c>
      <c r="G10" s="166">
        <v>665.01700000000005</v>
      </c>
      <c r="H10" s="166">
        <v>5638.0110000000004</v>
      </c>
      <c r="I10" s="167">
        <v>6857</v>
      </c>
      <c r="J10" s="173">
        <v>0</v>
      </c>
      <c r="K10" s="168">
        <v>275</v>
      </c>
      <c r="L10" s="166">
        <v>6737.65</v>
      </c>
      <c r="M10" s="166">
        <v>54.231000000000002</v>
      </c>
      <c r="N10" s="169">
        <v>19991</v>
      </c>
      <c r="O10" s="170">
        <f t="shared" si="0"/>
        <v>40925.159</v>
      </c>
    </row>
    <row r="11" spans="1:15" s="6" customFormat="1" ht="17.25" customHeight="1" x14ac:dyDescent="0.2">
      <c r="A11" s="152" t="s">
        <v>21</v>
      </c>
      <c r="B11" s="171">
        <v>0</v>
      </c>
      <c r="C11" s="165">
        <v>0</v>
      </c>
      <c r="D11" s="166">
        <v>86426.38</v>
      </c>
      <c r="E11" s="166">
        <v>29848.948</v>
      </c>
      <c r="F11" s="165">
        <v>58654</v>
      </c>
      <c r="G11" s="166">
        <v>80518.307000000001</v>
      </c>
      <c r="H11" s="166">
        <v>105404.60799999999</v>
      </c>
      <c r="I11" s="167">
        <v>381538</v>
      </c>
      <c r="J11" s="166">
        <v>110167.872</v>
      </c>
      <c r="K11" s="168">
        <v>122047</v>
      </c>
      <c r="L11" s="166">
        <v>206647.182</v>
      </c>
      <c r="M11" s="166">
        <v>65766.013000000006</v>
      </c>
      <c r="N11" s="169">
        <v>147810</v>
      </c>
      <c r="O11" s="170">
        <f>SUM(B11:N11)</f>
        <v>1394828.31</v>
      </c>
    </row>
    <row r="12" spans="1:15" s="6" customFormat="1" ht="17.25" customHeight="1" x14ac:dyDescent="0.2">
      <c r="A12" s="152" t="s">
        <v>22</v>
      </c>
      <c r="B12" s="171">
        <v>0</v>
      </c>
      <c r="C12" s="168">
        <v>0</v>
      </c>
      <c r="D12" s="166">
        <v>345.875</v>
      </c>
      <c r="E12" s="166">
        <v>13.8</v>
      </c>
      <c r="F12" s="168">
        <v>2155</v>
      </c>
      <c r="G12" s="166">
        <v>13954.761</v>
      </c>
      <c r="H12" s="166">
        <v>8027.2330000000002</v>
      </c>
      <c r="I12" s="174">
        <v>22173</v>
      </c>
      <c r="J12" s="166">
        <v>151124.61199999999</v>
      </c>
      <c r="K12" s="168">
        <v>682</v>
      </c>
      <c r="L12" s="166">
        <v>11825.742</v>
      </c>
      <c r="M12" s="166">
        <v>163384.375</v>
      </c>
      <c r="N12" s="169">
        <v>33162</v>
      </c>
      <c r="O12" s="170">
        <f t="shared" si="0"/>
        <v>406848.39799999999</v>
      </c>
    </row>
    <row r="13" spans="1:15" s="6" customFormat="1" ht="17.25" customHeight="1" x14ac:dyDescent="0.2">
      <c r="A13" s="153" t="s">
        <v>23</v>
      </c>
      <c r="B13" s="175">
        <v>0</v>
      </c>
      <c r="C13" s="176">
        <v>0</v>
      </c>
      <c r="D13" s="172">
        <v>0</v>
      </c>
      <c r="E13" s="172">
        <v>0</v>
      </c>
      <c r="F13" s="176">
        <v>1745</v>
      </c>
      <c r="G13" s="172">
        <v>1501.568</v>
      </c>
      <c r="H13" s="172">
        <v>22679.17</v>
      </c>
      <c r="I13" s="177">
        <v>14044</v>
      </c>
      <c r="J13" s="166">
        <v>2.2999999999999998</v>
      </c>
      <c r="K13" s="178">
        <v>0</v>
      </c>
      <c r="L13" s="172">
        <v>3103.9459999999999</v>
      </c>
      <c r="M13" s="172">
        <v>1045.7</v>
      </c>
      <c r="N13" s="179">
        <v>24119</v>
      </c>
      <c r="O13" s="180">
        <f t="shared" si="0"/>
        <v>68240.683999999994</v>
      </c>
    </row>
    <row r="14" spans="1:15" s="6" customFormat="1" ht="20.25" customHeight="1" x14ac:dyDescent="0.2">
      <c r="A14" s="221" t="s">
        <v>24</v>
      </c>
      <c r="B14" s="181">
        <f>SUM(B6:B13)</f>
        <v>260360.52900000001</v>
      </c>
      <c r="C14" s="183">
        <f>SUM(C6:C13)</f>
        <v>8503</v>
      </c>
      <c r="D14" s="184">
        <f>SUM(D6:D13)</f>
        <v>86772.255000000005</v>
      </c>
      <c r="E14" s="182">
        <f t="shared" ref="E14:O14" si="1">SUM(E6:E13)</f>
        <v>30352.63</v>
      </c>
      <c r="F14" s="185">
        <f t="shared" si="1"/>
        <v>97110</v>
      </c>
      <c r="G14" s="185">
        <f t="shared" si="1"/>
        <v>96753.516000000003</v>
      </c>
      <c r="H14" s="185">
        <f t="shared" si="1"/>
        <v>202772.85099999997</v>
      </c>
      <c r="I14" s="182">
        <f t="shared" si="1"/>
        <v>659299</v>
      </c>
      <c r="J14" s="182">
        <f t="shared" si="1"/>
        <v>261246.03899999999</v>
      </c>
      <c r="K14" s="185">
        <f>SUM(K6:K13)</f>
        <v>123559</v>
      </c>
      <c r="L14" s="185">
        <f t="shared" si="1"/>
        <v>275236.43100000004</v>
      </c>
      <c r="M14" s="185">
        <f t="shared" si="1"/>
        <v>242571.136</v>
      </c>
      <c r="N14" s="185">
        <f>SUM(N6:N13)</f>
        <v>728852</v>
      </c>
      <c r="O14" s="186">
        <f t="shared" si="1"/>
        <v>3073388.3870000001</v>
      </c>
    </row>
    <row r="15" spans="1:15" s="77" customFormat="1" ht="17.25" customHeight="1" x14ac:dyDescent="0.2">
      <c r="A15" s="155" t="s">
        <v>25</v>
      </c>
      <c r="B15" s="187"/>
      <c r="C15" s="188"/>
      <c r="D15" s="189"/>
      <c r="E15" s="188"/>
      <c r="F15" s="188"/>
      <c r="G15" s="188"/>
      <c r="H15" s="188"/>
      <c r="I15" s="190"/>
      <c r="J15" s="190"/>
      <c r="K15" s="189"/>
      <c r="L15" s="189"/>
      <c r="M15" s="189"/>
      <c r="N15" s="162"/>
      <c r="O15" s="191"/>
    </row>
    <row r="16" spans="1:15" s="6" customFormat="1" ht="16.5" customHeight="1" x14ac:dyDescent="0.2">
      <c r="A16" s="152" t="s">
        <v>16</v>
      </c>
      <c r="B16" s="164">
        <v>1524.4849999999999</v>
      </c>
      <c r="C16" s="165">
        <v>0</v>
      </c>
      <c r="D16" s="165">
        <v>0</v>
      </c>
      <c r="E16" s="166">
        <v>8.8000000000000007</v>
      </c>
      <c r="F16" s="165">
        <v>18941</v>
      </c>
      <c r="G16" s="166">
        <v>48.405000000000001</v>
      </c>
      <c r="H16" s="166">
        <v>19834.978999999999</v>
      </c>
      <c r="I16" s="167">
        <v>7645</v>
      </c>
      <c r="J16" s="173">
        <v>0</v>
      </c>
      <c r="K16" s="168">
        <v>0</v>
      </c>
      <c r="L16" s="166">
        <v>8828.25</v>
      </c>
      <c r="M16" s="166">
        <v>310.14032999999995</v>
      </c>
      <c r="N16" s="169">
        <v>256282</v>
      </c>
      <c r="O16" s="170">
        <f t="shared" ref="O16:O23" si="2">SUM(B16:N16)</f>
        <v>313423.05933000002</v>
      </c>
    </row>
    <row r="17" spans="1:15" s="6" customFormat="1" ht="17.25" customHeight="1" x14ac:dyDescent="0.2">
      <c r="A17" s="152" t="s">
        <v>17</v>
      </c>
      <c r="B17" s="171">
        <v>0</v>
      </c>
      <c r="C17" s="165">
        <v>0</v>
      </c>
      <c r="D17" s="166">
        <v>0</v>
      </c>
      <c r="E17" s="166">
        <v>45.228000000000002</v>
      </c>
      <c r="F17" s="165">
        <v>3895</v>
      </c>
      <c r="G17" s="166">
        <v>47.466000000000001</v>
      </c>
      <c r="H17" s="166">
        <v>9468.1090000000004</v>
      </c>
      <c r="I17" s="167">
        <v>11720</v>
      </c>
      <c r="J17" s="166">
        <v>56.182000000000002</v>
      </c>
      <c r="K17" s="168">
        <v>298</v>
      </c>
      <c r="L17" s="166">
        <v>3681.306</v>
      </c>
      <c r="M17" s="166">
        <v>7669.5089700000008</v>
      </c>
      <c r="N17" s="169">
        <v>27764</v>
      </c>
      <c r="O17" s="170">
        <f t="shared" si="2"/>
        <v>64644.79997</v>
      </c>
    </row>
    <row r="18" spans="1:15" s="6" customFormat="1" ht="17.25" customHeight="1" x14ac:dyDescent="0.2">
      <c r="A18" s="152" t="s">
        <v>18</v>
      </c>
      <c r="B18" s="171">
        <v>0</v>
      </c>
      <c r="C18" s="165">
        <v>5680</v>
      </c>
      <c r="D18" s="166">
        <v>0</v>
      </c>
      <c r="E18" s="166">
        <v>124.009</v>
      </c>
      <c r="F18" s="165">
        <v>0</v>
      </c>
      <c r="G18" s="166">
        <v>0</v>
      </c>
      <c r="H18" s="166">
        <v>0</v>
      </c>
      <c r="I18" s="167">
        <v>0</v>
      </c>
      <c r="J18" s="173">
        <v>0</v>
      </c>
      <c r="K18" s="168">
        <v>0</v>
      </c>
      <c r="L18" s="166">
        <v>0</v>
      </c>
      <c r="M18" s="166">
        <v>0</v>
      </c>
      <c r="N18" s="169">
        <v>0</v>
      </c>
      <c r="O18" s="170">
        <f t="shared" si="2"/>
        <v>5804.009</v>
      </c>
    </row>
    <row r="19" spans="1:15" s="6" customFormat="1" ht="17.25" customHeight="1" x14ac:dyDescent="0.2">
      <c r="A19" s="152" t="s">
        <v>19</v>
      </c>
      <c r="B19" s="171">
        <v>0</v>
      </c>
      <c r="C19" s="165">
        <v>0</v>
      </c>
      <c r="D19" s="166">
        <v>0</v>
      </c>
      <c r="E19" s="166">
        <v>0</v>
      </c>
      <c r="F19" s="165">
        <v>164</v>
      </c>
      <c r="G19" s="166">
        <v>0</v>
      </c>
      <c r="H19" s="166">
        <v>3311.0830000000001</v>
      </c>
      <c r="I19" s="167">
        <v>3516</v>
      </c>
      <c r="J19" s="173">
        <v>0</v>
      </c>
      <c r="K19" s="168">
        <v>0</v>
      </c>
      <c r="L19" s="166">
        <v>5356.7030000000004</v>
      </c>
      <c r="M19" s="166">
        <v>0</v>
      </c>
      <c r="N19" s="169">
        <v>2034</v>
      </c>
      <c r="O19" s="170">
        <f t="shared" si="2"/>
        <v>14381.786</v>
      </c>
    </row>
    <row r="20" spans="1:15" s="6" customFormat="1" ht="17.25" customHeight="1" x14ac:dyDescent="0.2">
      <c r="A20" s="152" t="s">
        <v>20</v>
      </c>
      <c r="B20" s="171">
        <v>0</v>
      </c>
      <c r="C20" s="165">
        <v>0</v>
      </c>
      <c r="D20" s="166">
        <v>0</v>
      </c>
      <c r="E20" s="166">
        <v>115.736</v>
      </c>
      <c r="F20" s="165">
        <v>348</v>
      </c>
      <c r="G20" s="166">
        <v>630.87900000000002</v>
      </c>
      <c r="H20" s="166">
        <v>4749.8090000000002</v>
      </c>
      <c r="I20" s="167">
        <v>607</v>
      </c>
      <c r="J20" s="173">
        <v>0</v>
      </c>
      <c r="K20" s="168">
        <v>241</v>
      </c>
      <c r="L20" s="166">
        <v>5852.6760000000004</v>
      </c>
      <c r="M20" s="166">
        <v>49.041959999999996</v>
      </c>
      <c r="N20" s="169">
        <v>16053</v>
      </c>
      <c r="O20" s="170">
        <f t="shared" si="2"/>
        <v>28647.141960000001</v>
      </c>
    </row>
    <row r="21" spans="1:15" s="6" customFormat="1" ht="17.25" customHeight="1" x14ac:dyDescent="0.2">
      <c r="A21" s="152" t="s">
        <v>21</v>
      </c>
      <c r="B21" s="171">
        <v>0</v>
      </c>
      <c r="C21" s="165">
        <v>0</v>
      </c>
      <c r="D21" s="166">
        <v>11916.55</v>
      </c>
      <c r="E21" s="166">
        <v>4372.8090000000002</v>
      </c>
      <c r="F21" s="165">
        <v>40915</v>
      </c>
      <c r="G21" s="166">
        <v>5804.7129999999997</v>
      </c>
      <c r="H21" s="166">
        <v>609.52300000000002</v>
      </c>
      <c r="I21" s="167">
        <v>0</v>
      </c>
      <c r="J21" s="173">
        <v>0</v>
      </c>
      <c r="K21" s="168">
        <v>12741</v>
      </c>
      <c r="L21" s="166">
        <v>62847.59</v>
      </c>
      <c r="M21" s="166">
        <v>2579.1780100000001</v>
      </c>
      <c r="N21" s="169">
        <v>2684</v>
      </c>
      <c r="O21" s="170">
        <f t="shared" si="2"/>
        <v>144470.36301</v>
      </c>
    </row>
    <row r="22" spans="1:15" s="6" customFormat="1" ht="17.25" customHeight="1" x14ac:dyDescent="0.2">
      <c r="A22" s="152" t="s">
        <v>22</v>
      </c>
      <c r="B22" s="171">
        <v>0</v>
      </c>
      <c r="C22" s="168">
        <v>0</v>
      </c>
      <c r="D22" s="166">
        <v>0</v>
      </c>
      <c r="E22" s="166">
        <v>11.73</v>
      </c>
      <c r="F22" s="168">
        <v>2062</v>
      </c>
      <c r="G22" s="166">
        <v>13373.567999999999</v>
      </c>
      <c r="H22" s="166">
        <v>4512.0829999999996</v>
      </c>
      <c r="I22" s="174">
        <v>10298</v>
      </c>
      <c r="J22" s="166">
        <v>152701.565</v>
      </c>
      <c r="K22" s="168">
        <v>292</v>
      </c>
      <c r="L22" s="166">
        <v>10173.252</v>
      </c>
      <c r="M22" s="166">
        <v>163005.37616999997</v>
      </c>
      <c r="N22" s="169">
        <v>16294</v>
      </c>
      <c r="O22" s="170">
        <f t="shared" si="2"/>
        <v>372723.57416999998</v>
      </c>
    </row>
    <row r="23" spans="1:15" s="6" customFormat="1" ht="17.25" customHeight="1" x14ac:dyDescent="0.2">
      <c r="A23" s="153" t="s">
        <v>23</v>
      </c>
      <c r="B23" s="192">
        <v>0</v>
      </c>
      <c r="C23" s="193">
        <v>0</v>
      </c>
      <c r="D23" s="166">
        <v>0</v>
      </c>
      <c r="E23" s="166">
        <v>0</v>
      </c>
      <c r="F23" s="193">
        <v>1349</v>
      </c>
      <c r="G23" s="166">
        <v>1354.326</v>
      </c>
      <c r="H23" s="166">
        <v>-28.085999999999999</v>
      </c>
      <c r="I23" s="194">
        <v>1791</v>
      </c>
      <c r="J23" s="173">
        <v>0</v>
      </c>
      <c r="K23" s="195">
        <v>0</v>
      </c>
      <c r="L23" s="166">
        <v>1565.683</v>
      </c>
      <c r="M23" s="166">
        <v>1035.2429999999999</v>
      </c>
      <c r="N23" s="196">
        <v>9729</v>
      </c>
      <c r="O23" s="197">
        <f t="shared" si="2"/>
        <v>16796.165999999997</v>
      </c>
    </row>
    <row r="24" spans="1:15" s="6" customFormat="1" ht="20.25" customHeight="1" x14ac:dyDescent="0.2">
      <c r="A24" s="220" t="s">
        <v>24</v>
      </c>
      <c r="B24" s="181">
        <f t="shared" ref="B24:O24" si="3">SUM(B16:B23)</f>
        <v>1524.4849999999999</v>
      </c>
      <c r="C24" s="185">
        <f>SUM(C16:C23)</f>
        <v>5680</v>
      </c>
      <c r="D24" s="184">
        <f>SUM(D16:D23)</f>
        <v>11916.55</v>
      </c>
      <c r="E24" s="182">
        <f t="shared" si="3"/>
        <v>4678.3119999999999</v>
      </c>
      <c r="F24" s="185">
        <f t="shared" si="3"/>
        <v>67674</v>
      </c>
      <c r="G24" s="185">
        <f t="shared" si="3"/>
        <v>21259.357</v>
      </c>
      <c r="H24" s="185">
        <f t="shared" si="3"/>
        <v>42457.499999999993</v>
      </c>
      <c r="I24" s="182">
        <f t="shared" si="3"/>
        <v>35577</v>
      </c>
      <c r="J24" s="182">
        <f t="shared" si="3"/>
        <v>152757.747</v>
      </c>
      <c r="K24" s="198">
        <f t="shared" si="3"/>
        <v>13572</v>
      </c>
      <c r="L24" s="185">
        <f t="shared" si="3"/>
        <v>98305.46</v>
      </c>
      <c r="M24" s="185">
        <f t="shared" si="3"/>
        <v>174648.48843999996</v>
      </c>
      <c r="N24" s="185">
        <f t="shared" si="3"/>
        <v>330840</v>
      </c>
      <c r="O24" s="186">
        <f t="shared" si="3"/>
        <v>960890.89944000007</v>
      </c>
    </row>
    <row r="25" spans="1:15" s="77" customFormat="1" ht="17.25" customHeight="1" x14ac:dyDescent="0.2">
      <c r="A25" s="155" t="s">
        <v>26</v>
      </c>
      <c r="B25" s="187"/>
      <c r="C25" s="188"/>
      <c r="D25" s="189"/>
      <c r="E25" s="188"/>
      <c r="F25" s="188"/>
      <c r="G25" s="188"/>
      <c r="H25" s="188"/>
      <c r="I25" s="190"/>
      <c r="J25" s="190"/>
      <c r="K25" s="189"/>
      <c r="L25" s="189"/>
      <c r="M25" s="189"/>
      <c r="N25" s="162"/>
      <c r="O25" s="191"/>
    </row>
    <row r="26" spans="1:15" s="6" customFormat="1" ht="16.5" customHeight="1" x14ac:dyDescent="0.2">
      <c r="A26" s="152" t="s">
        <v>16</v>
      </c>
      <c r="B26" s="199">
        <f>B6-B16</f>
        <v>258836.04400000002</v>
      </c>
      <c r="C26" s="165">
        <v>0</v>
      </c>
      <c r="D26" s="165">
        <f t="shared" ref="D26:F33" si="4">D6-D16</f>
        <v>0</v>
      </c>
      <c r="E26" s="165">
        <f t="shared" si="4"/>
        <v>0.19999999999999929</v>
      </c>
      <c r="F26" s="165">
        <f t="shared" si="4"/>
        <v>9862</v>
      </c>
      <c r="G26" s="165">
        <f t="shared" ref="G26:N33" si="5">G6-G16</f>
        <v>6.357999999999997</v>
      </c>
      <c r="H26" s="165">
        <f t="shared" si="5"/>
        <v>19789.624000000003</v>
      </c>
      <c r="I26" s="167">
        <f t="shared" si="5"/>
        <v>180477</v>
      </c>
      <c r="J26" s="167">
        <f t="shared" si="5"/>
        <v>54.914999999999999</v>
      </c>
      <c r="K26" s="168">
        <f t="shared" si="5"/>
        <v>219</v>
      </c>
      <c r="L26" s="165">
        <f t="shared" si="5"/>
        <v>21778.307000000001</v>
      </c>
      <c r="M26" s="200">
        <f t="shared" si="5"/>
        <v>63.961670000000026</v>
      </c>
      <c r="N26" s="169">
        <f t="shared" si="5"/>
        <v>206020</v>
      </c>
      <c r="O26" s="170">
        <f t="shared" ref="O26:O33" si="6">SUM(B26:N26)</f>
        <v>697107.40967000008</v>
      </c>
    </row>
    <row r="27" spans="1:15" s="6" customFormat="1" ht="17.25" customHeight="1" x14ac:dyDescent="0.2">
      <c r="A27" s="152" t="s">
        <v>17</v>
      </c>
      <c r="B27" s="171"/>
      <c r="C27" s="165">
        <f>C7-C17</f>
        <v>0</v>
      </c>
      <c r="D27" s="165">
        <f t="shared" si="4"/>
        <v>0</v>
      </c>
      <c r="E27" s="165">
        <f t="shared" si="4"/>
        <v>10.997</v>
      </c>
      <c r="F27" s="165">
        <f t="shared" si="4"/>
        <v>1146</v>
      </c>
      <c r="G27" s="165">
        <f t="shared" si="5"/>
        <v>0.32999999999999829</v>
      </c>
      <c r="H27" s="165">
        <f t="shared" si="5"/>
        <v>3242.9239999999991</v>
      </c>
      <c r="I27" s="167">
        <f t="shared" si="5"/>
        <v>11382</v>
      </c>
      <c r="J27" s="167">
        <f t="shared" si="5"/>
        <v>-53.902000000000001</v>
      </c>
      <c r="K27" s="168">
        <f t="shared" si="5"/>
        <v>38</v>
      </c>
      <c r="L27" s="165">
        <f t="shared" si="5"/>
        <v>1513.4410000000003</v>
      </c>
      <c r="M27" s="165">
        <f t="shared" si="5"/>
        <v>4102.8970300000001</v>
      </c>
      <c r="N27" s="169">
        <f t="shared" si="5"/>
        <v>4323</v>
      </c>
      <c r="O27" s="170">
        <f t="shared" si="6"/>
        <v>25705.687030000001</v>
      </c>
    </row>
    <row r="28" spans="1:15" s="6" customFormat="1" ht="17.25" customHeight="1" x14ac:dyDescent="0.2">
      <c r="A28" s="152" t="s">
        <v>18</v>
      </c>
      <c r="B28" s="171"/>
      <c r="C28" s="165">
        <f>C8-C18</f>
        <v>2823</v>
      </c>
      <c r="D28" s="165">
        <f t="shared" si="4"/>
        <v>0</v>
      </c>
      <c r="E28" s="165">
        <f t="shared" si="4"/>
        <v>4.3910000000000053</v>
      </c>
      <c r="F28" s="165">
        <f t="shared" si="4"/>
        <v>0</v>
      </c>
      <c r="G28" s="165">
        <f t="shared" si="5"/>
        <v>0</v>
      </c>
      <c r="H28" s="165">
        <f t="shared" si="5"/>
        <v>0</v>
      </c>
      <c r="I28" s="167">
        <f t="shared" si="5"/>
        <v>0</v>
      </c>
      <c r="J28" s="167">
        <f t="shared" si="5"/>
        <v>-115.32</v>
      </c>
      <c r="K28" s="168">
        <f t="shared" si="5"/>
        <v>0</v>
      </c>
      <c r="L28" s="165">
        <f t="shared" si="5"/>
        <v>0</v>
      </c>
      <c r="M28" s="165">
        <f t="shared" si="5"/>
        <v>0</v>
      </c>
      <c r="N28" s="169">
        <f t="shared" si="5"/>
        <v>0</v>
      </c>
      <c r="O28" s="170">
        <f t="shared" si="6"/>
        <v>2712.0709999999999</v>
      </c>
    </row>
    <row r="29" spans="1:15" s="6" customFormat="1" ht="17.25" customHeight="1" x14ac:dyDescent="0.2">
      <c r="A29" s="152" t="s">
        <v>19</v>
      </c>
      <c r="B29" s="171"/>
      <c r="C29" s="165">
        <v>0</v>
      </c>
      <c r="D29" s="165">
        <f t="shared" si="4"/>
        <v>0</v>
      </c>
      <c r="E29" s="165">
        <f t="shared" si="4"/>
        <v>67.007000000000005</v>
      </c>
      <c r="F29" s="165">
        <f t="shared" si="4"/>
        <v>70</v>
      </c>
      <c r="G29" s="165">
        <f t="shared" si="5"/>
        <v>11.304</v>
      </c>
      <c r="H29" s="165">
        <f t="shared" si="5"/>
        <v>5377.1099999999988</v>
      </c>
      <c r="I29" s="201">
        <f t="shared" si="5"/>
        <v>19947</v>
      </c>
      <c r="J29" s="201">
        <f t="shared" si="5"/>
        <v>9.3800000000000008</v>
      </c>
      <c r="K29" s="168">
        <f t="shared" si="5"/>
        <v>0</v>
      </c>
      <c r="L29" s="165">
        <f t="shared" si="5"/>
        <v>5763.9039999999995</v>
      </c>
      <c r="M29" s="165">
        <f t="shared" si="5"/>
        <v>174.309</v>
      </c>
      <c r="N29" s="169">
        <f t="shared" si="5"/>
        <v>7347</v>
      </c>
      <c r="O29" s="170">
        <f t="shared" si="6"/>
        <v>38767.013999999996</v>
      </c>
    </row>
    <row r="30" spans="1:15" s="6" customFormat="1" ht="17.25" customHeight="1" x14ac:dyDescent="0.2">
      <c r="A30" s="152" t="s">
        <v>20</v>
      </c>
      <c r="B30" s="171"/>
      <c r="C30" s="165">
        <v>0</v>
      </c>
      <c r="D30" s="165">
        <f t="shared" si="4"/>
        <v>0</v>
      </c>
      <c r="E30" s="165">
        <f t="shared" si="4"/>
        <v>113.514</v>
      </c>
      <c r="F30" s="165">
        <f t="shared" si="4"/>
        <v>130</v>
      </c>
      <c r="G30" s="165">
        <f t="shared" si="5"/>
        <v>34.138000000000034</v>
      </c>
      <c r="H30" s="165">
        <f t="shared" si="5"/>
        <v>888.20200000000023</v>
      </c>
      <c r="I30" s="167">
        <f t="shared" si="5"/>
        <v>6250</v>
      </c>
      <c r="J30" s="167">
        <f t="shared" si="5"/>
        <v>0</v>
      </c>
      <c r="K30" s="168">
        <f t="shared" si="5"/>
        <v>34</v>
      </c>
      <c r="L30" s="165">
        <f t="shared" si="5"/>
        <v>884.97399999999925</v>
      </c>
      <c r="M30" s="165">
        <f t="shared" si="5"/>
        <v>5.1890400000000056</v>
      </c>
      <c r="N30" s="169">
        <f t="shared" si="5"/>
        <v>3938</v>
      </c>
      <c r="O30" s="170">
        <f t="shared" si="6"/>
        <v>12278.017039999999</v>
      </c>
    </row>
    <row r="31" spans="1:15" s="6" customFormat="1" ht="17.25" customHeight="1" x14ac:dyDescent="0.2">
      <c r="A31" s="152" t="s">
        <v>21</v>
      </c>
      <c r="B31" s="171"/>
      <c r="C31" s="165">
        <v>0</v>
      </c>
      <c r="D31" s="165">
        <f t="shared" si="4"/>
        <v>74509.83</v>
      </c>
      <c r="E31" s="165">
        <f t="shared" si="4"/>
        <v>25476.138999999999</v>
      </c>
      <c r="F31" s="165">
        <f t="shared" si="4"/>
        <v>17739</v>
      </c>
      <c r="G31" s="165">
        <f t="shared" si="5"/>
        <v>74713.593999999997</v>
      </c>
      <c r="H31" s="165">
        <f t="shared" si="5"/>
        <v>104795.08499999999</v>
      </c>
      <c r="I31" s="167">
        <f t="shared" si="5"/>
        <v>381538</v>
      </c>
      <c r="J31" s="167">
        <f t="shared" si="5"/>
        <v>110167.872</v>
      </c>
      <c r="K31" s="168">
        <f t="shared" si="5"/>
        <v>109306</v>
      </c>
      <c r="L31" s="165">
        <f t="shared" si="5"/>
        <v>143799.592</v>
      </c>
      <c r="M31" s="165">
        <f t="shared" si="5"/>
        <v>63186.834990000003</v>
      </c>
      <c r="N31" s="169">
        <f t="shared" si="5"/>
        <v>145126</v>
      </c>
      <c r="O31" s="170">
        <f t="shared" si="6"/>
        <v>1250357.9469900001</v>
      </c>
    </row>
    <row r="32" spans="1:15" s="6" customFormat="1" ht="17.25" customHeight="1" x14ac:dyDescent="0.2">
      <c r="A32" s="152" t="s">
        <v>22</v>
      </c>
      <c r="B32" s="171"/>
      <c r="C32" s="168">
        <v>0</v>
      </c>
      <c r="D32" s="168">
        <f t="shared" si="4"/>
        <v>345.875</v>
      </c>
      <c r="E32" s="168">
        <f t="shared" si="4"/>
        <v>2.0700000000000003</v>
      </c>
      <c r="F32" s="168">
        <f t="shared" si="4"/>
        <v>93</v>
      </c>
      <c r="G32" s="168">
        <f t="shared" si="5"/>
        <v>581.19300000000112</v>
      </c>
      <c r="H32" s="168">
        <f t="shared" si="5"/>
        <v>3515.1500000000005</v>
      </c>
      <c r="I32" s="174">
        <f t="shared" si="5"/>
        <v>11875</v>
      </c>
      <c r="J32" s="174">
        <f t="shared" si="5"/>
        <v>-1576.9530000000086</v>
      </c>
      <c r="K32" s="168">
        <f t="shared" si="5"/>
        <v>390</v>
      </c>
      <c r="L32" s="168">
        <f t="shared" si="5"/>
        <v>1652.4899999999998</v>
      </c>
      <c r="M32" s="168">
        <f t="shared" si="5"/>
        <v>378.99883000002592</v>
      </c>
      <c r="N32" s="169">
        <f t="shared" si="5"/>
        <v>16868</v>
      </c>
      <c r="O32" s="170">
        <f t="shared" si="6"/>
        <v>34124.823830000016</v>
      </c>
    </row>
    <row r="33" spans="1:15" s="6" customFormat="1" ht="17.25" customHeight="1" x14ac:dyDescent="0.2">
      <c r="A33" s="153" t="s">
        <v>23</v>
      </c>
      <c r="B33" s="192"/>
      <c r="C33" s="193">
        <v>0</v>
      </c>
      <c r="D33" s="193">
        <f t="shared" si="4"/>
        <v>0</v>
      </c>
      <c r="E33" s="193">
        <f t="shared" si="4"/>
        <v>0</v>
      </c>
      <c r="F33" s="193">
        <f t="shared" si="4"/>
        <v>396</v>
      </c>
      <c r="G33" s="193">
        <f t="shared" si="5"/>
        <v>147.24199999999996</v>
      </c>
      <c r="H33" s="193">
        <f t="shared" si="5"/>
        <v>22707.255999999998</v>
      </c>
      <c r="I33" s="194">
        <f t="shared" si="5"/>
        <v>12253</v>
      </c>
      <c r="J33" s="194">
        <f t="shared" si="5"/>
        <v>2.2999999999999998</v>
      </c>
      <c r="K33" s="195">
        <f t="shared" si="5"/>
        <v>0</v>
      </c>
      <c r="L33" s="193">
        <f t="shared" si="5"/>
        <v>1538.2629999999999</v>
      </c>
      <c r="M33" s="193">
        <f t="shared" si="5"/>
        <v>10.457000000000107</v>
      </c>
      <c r="N33" s="196">
        <f t="shared" si="5"/>
        <v>14390</v>
      </c>
      <c r="O33" s="197">
        <f t="shared" si="6"/>
        <v>51444.517999999996</v>
      </c>
    </row>
    <row r="34" spans="1:15" s="6" customFormat="1" ht="20.25" customHeight="1" x14ac:dyDescent="0.2">
      <c r="A34" s="220" t="s">
        <v>24</v>
      </c>
      <c r="B34" s="181">
        <f t="shared" ref="B34:H34" si="7">SUM(B26:B33)</f>
        <v>258836.04400000002</v>
      </c>
      <c r="C34" s="185">
        <f>SUM(C26:C33)</f>
        <v>2823</v>
      </c>
      <c r="D34" s="182">
        <f>SUM(D26:D33)</f>
        <v>74855.705000000002</v>
      </c>
      <c r="E34" s="182">
        <f t="shared" si="7"/>
        <v>25674.317999999999</v>
      </c>
      <c r="F34" s="185">
        <f t="shared" si="7"/>
        <v>29436</v>
      </c>
      <c r="G34" s="185">
        <f t="shared" si="7"/>
        <v>75494.159</v>
      </c>
      <c r="H34" s="185">
        <f t="shared" si="7"/>
        <v>160315.351</v>
      </c>
      <c r="I34" s="182">
        <f>SUM(I26:I33)</f>
        <v>623722</v>
      </c>
      <c r="J34" s="182">
        <f t="shared" ref="J34:O34" si="8">SUM(J26:J33)</f>
        <v>108488.292</v>
      </c>
      <c r="K34" s="182">
        <f t="shared" si="8"/>
        <v>109987</v>
      </c>
      <c r="L34" s="185">
        <f t="shared" si="8"/>
        <v>176930.97099999999</v>
      </c>
      <c r="M34" s="185">
        <f t="shared" si="8"/>
        <v>67922.647560000027</v>
      </c>
      <c r="N34" s="185">
        <f t="shared" si="8"/>
        <v>398012</v>
      </c>
      <c r="O34" s="186">
        <f t="shared" si="8"/>
        <v>2112497.4875600003</v>
      </c>
    </row>
    <row r="35" spans="1:15" s="77" customFormat="1" ht="17.25" customHeight="1" x14ac:dyDescent="0.2">
      <c r="A35" s="155" t="s">
        <v>27</v>
      </c>
      <c r="B35" s="187"/>
      <c r="C35" s="188"/>
      <c r="D35" s="189"/>
      <c r="E35" s="188"/>
      <c r="F35" s="188"/>
      <c r="G35" s="188"/>
      <c r="H35" s="188"/>
      <c r="I35" s="190"/>
      <c r="J35" s="190"/>
      <c r="K35" s="189"/>
      <c r="L35" s="189"/>
      <c r="M35" s="189"/>
      <c r="N35" s="162"/>
      <c r="O35" s="191"/>
    </row>
    <row r="36" spans="1:15" s="6" customFormat="1" ht="15" customHeight="1" x14ac:dyDescent="0.2">
      <c r="A36" s="152" t="s">
        <v>16</v>
      </c>
      <c r="B36" s="164">
        <v>236235.679</v>
      </c>
      <c r="C36" s="165">
        <v>0</v>
      </c>
      <c r="D36" s="165">
        <v>0</v>
      </c>
      <c r="E36" s="165">
        <v>0</v>
      </c>
      <c r="F36" s="165">
        <v>10054</v>
      </c>
      <c r="G36" s="166">
        <v>5.601</v>
      </c>
      <c r="H36" s="166">
        <v>22698.268</v>
      </c>
      <c r="I36" s="167">
        <v>166210</v>
      </c>
      <c r="J36" s="166">
        <v>79.915000000000006</v>
      </c>
      <c r="K36" s="168">
        <v>219</v>
      </c>
      <c r="L36" s="166">
        <v>22452.960999999999</v>
      </c>
      <c r="M36" s="166">
        <v>78.256850000000028</v>
      </c>
      <c r="N36" s="169">
        <v>212861</v>
      </c>
      <c r="O36" s="170">
        <f t="shared" ref="O36:O43" si="9">SUM(B36:N36)</f>
        <v>670894.68085</v>
      </c>
    </row>
    <row r="37" spans="1:15" s="6" customFormat="1" ht="17.25" customHeight="1" x14ac:dyDescent="0.2">
      <c r="A37" s="152" t="s">
        <v>17</v>
      </c>
      <c r="B37" s="171"/>
      <c r="C37" s="165">
        <v>0</v>
      </c>
      <c r="D37" s="166">
        <v>0</v>
      </c>
      <c r="E37" s="166">
        <v>-56.578000000000003</v>
      </c>
      <c r="F37" s="165">
        <v>1427</v>
      </c>
      <c r="G37" s="166">
        <v>-0.25</v>
      </c>
      <c r="H37" s="166">
        <v>4920.201</v>
      </c>
      <c r="I37" s="167">
        <v>11489</v>
      </c>
      <c r="J37" s="166">
        <v>17528.027999999998</v>
      </c>
      <c r="K37" s="168">
        <v>-119</v>
      </c>
      <c r="L37" s="166">
        <v>-1335.8</v>
      </c>
      <c r="M37" s="166">
        <v>4020.9212199999993</v>
      </c>
      <c r="N37" s="169">
        <v>3039</v>
      </c>
      <c r="O37" s="170">
        <f t="shared" si="9"/>
        <v>40912.522219999992</v>
      </c>
    </row>
    <row r="38" spans="1:15" s="6" customFormat="1" ht="17.25" customHeight="1" x14ac:dyDescent="0.2">
      <c r="A38" s="152" t="s">
        <v>18</v>
      </c>
      <c r="B38" s="171"/>
      <c r="C38" s="165">
        <v>3556</v>
      </c>
      <c r="D38" s="166">
        <v>0</v>
      </c>
      <c r="E38" s="166">
        <v>-13.859</v>
      </c>
      <c r="F38" s="165">
        <v>2</v>
      </c>
      <c r="G38" s="166">
        <v>-24.326000000000001</v>
      </c>
      <c r="H38" s="166">
        <v>0</v>
      </c>
      <c r="I38" s="167">
        <v>0</v>
      </c>
      <c r="J38" s="173">
        <v>0</v>
      </c>
      <c r="K38" s="168">
        <f>K28+1-1</f>
        <v>0</v>
      </c>
      <c r="L38" s="166">
        <v>0</v>
      </c>
      <c r="M38" s="166">
        <v>0</v>
      </c>
      <c r="N38" s="169">
        <v>0</v>
      </c>
      <c r="O38" s="170">
        <f t="shared" si="9"/>
        <v>3519.8150000000001</v>
      </c>
    </row>
    <row r="39" spans="1:15" s="6" customFormat="1" ht="17.25" customHeight="1" x14ac:dyDescent="0.2">
      <c r="A39" s="152" t="s">
        <v>19</v>
      </c>
      <c r="B39" s="171"/>
      <c r="C39" s="165">
        <v>0</v>
      </c>
      <c r="D39" s="166">
        <v>1300</v>
      </c>
      <c r="E39" s="166">
        <v>173.41900000000001</v>
      </c>
      <c r="F39" s="165">
        <v>296</v>
      </c>
      <c r="G39" s="166">
        <v>115.14400000000001</v>
      </c>
      <c r="H39" s="166">
        <v>7809.5839999999998</v>
      </c>
      <c r="I39" s="167">
        <v>24016</v>
      </c>
      <c r="J39" s="166">
        <v>9.3800000000000008</v>
      </c>
      <c r="K39" s="168">
        <f>K29+1-1</f>
        <v>0</v>
      </c>
      <c r="L39" s="166">
        <v>3835.77</v>
      </c>
      <c r="M39" s="166">
        <v>-714.69138999999961</v>
      </c>
      <c r="N39" s="169">
        <v>8122</v>
      </c>
      <c r="O39" s="170">
        <f t="shared" si="9"/>
        <v>44962.605609999991</v>
      </c>
    </row>
    <row r="40" spans="1:15" s="6" customFormat="1" ht="17.25" customHeight="1" x14ac:dyDescent="0.2">
      <c r="A40" s="152" t="s">
        <v>20</v>
      </c>
      <c r="B40" s="171"/>
      <c r="C40" s="165">
        <v>0</v>
      </c>
      <c r="D40" s="165">
        <v>0</v>
      </c>
      <c r="E40" s="166">
        <v>433.86500000000001</v>
      </c>
      <c r="F40" s="165">
        <v>108</v>
      </c>
      <c r="G40" s="166">
        <v>20.881</v>
      </c>
      <c r="H40" s="166">
        <v>1396.2149999999999</v>
      </c>
      <c r="I40" s="167">
        <v>18116</v>
      </c>
      <c r="J40" s="166">
        <v>-477.80700000000002</v>
      </c>
      <c r="K40" s="168">
        <v>35</v>
      </c>
      <c r="L40" s="166">
        <v>837.25</v>
      </c>
      <c r="M40" s="166">
        <v>3.5652399999999997</v>
      </c>
      <c r="N40" s="169">
        <v>4690</v>
      </c>
      <c r="O40" s="170">
        <f t="shared" si="9"/>
        <v>25162.969239999999</v>
      </c>
    </row>
    <row r="41" spans="1:15" s="6" customFormat="1" ht="17.25" customHeight="1" x14ac:dyDescent="0.2">
      <c r="A41" s="152" t="s">
        <v>21</v>
      </c>
      <c r="B41" s="171"/>
      <c r="C41" s="165">
        <v>0</v>
      </c>
      <c r="D41" s="166">
        <v>87323.247000000003</v>
      </c>
      <c r="E41" s="166">
        <v>27981.028999999999</v>
      </c>
      <c r="F41" s="165">
        <v>20531</v>
      </c>
      <c r="G41" s="166">
        <v>76673.278000000006</v>
      </c>
      <c r="H41" s="166">
        <v>120912.772</v>
      </c>
      <c r="I41" s="167">
        <v>385570</v>
      </c>
      <c r="J41" s="166">
        <v>97464.460999999996</v>
      </c>
      <c r="K41" s="168">
        <v>120869</v>
      </c>
      <c r="L41" s="166">
        <v>120153.355</v>
      </c>
      <c r="M41" s="166">
        <v>85557.658990000011</v>
      </c>
      <c r="N41" s="169">
        <v>172688</v>
      </c>
      <c r="O41" s="170">
        <f t="shared" si="9"/>
        <v>1315723.8009899999</v>
      </c>
    </row>
    <row r="42" spans="1:15" s="6" customFormat="1" ht="17.25" customHeight="1" x14ac:dyDescent="0.2">
      <c r="A42" s="152" t="s">
        <v>22</v>
      </c>
      <c r="B42" s="171"/>
      <c r="C42" s="168">
        <v>0</v>
      </c>
      <c r="D42" s="166">
        <v>938.17</v>
      </c>
      <c r="E42" s="166">
        <v>314.834</v>
      </c>
      <c r="F42" s="165">
        <v>939</v>
      </c>
      <c r="G42" s="166">
        <v>65.938999999999993</v>
      </c>
      <c r="H42" s="166">
        <v>5603.7889999999998</v>
      </c>
      <c r="I42" s="174">
        <v>9317</v>
      </c>
      <c r="J42" s="166">
        <v>17066.095000000001</v>
      </c>
      <c r="K42" s="168">
        <v>275</v>
      </c>
      <c r="L42" s="166">
        <v>1082.096</v>
      </c>
      <c r="M42" s="166">
        <v>6574.5253600000133</v>
      </c>
      <c r="N42" s="169">
        <v>20760</v>
      </c>
      <c r="O42" s="170">
        <f t="shared" si="9"/>
        <v>62936.448360000017</v>
      </c>
    </row>
    <row r="43" spans="1:15" s="6" customFormat="1" ht="17.25" customHeight="1" x14ac:dyDescent="0.2">
      <c r="A43" s="153" t="s">
        <v>23</v>
      </c>
      <c r="B43" s="192"/>
      <c r="C43" s="193">
        <v>0</v>
      </c>
      <c r="D43" s="166">
        <v>104</v>
      </c>
      <c r="E43" s="166">
        <v>0</v>
      </c>
      <c r="F43" s="165">
        <v>650</v>
      </c>
      <c r="G43" s="166">
        <v>149.57599999999999</v>
      </c>
      <c r="H43" s="166">
        <v>22707.256000000001</v>
      </c>
      <c r="I43" s="194">
        <v>16592</v>
      </c>
      <c r="J43" s="166">
        <v>-399.71899999999999</v>
      </c>
      <c r="K43" s="195">
        <f>K33+1-1</f>
        <v>0</v>
      </c>
      <c r="L43" s="166">
        <v>969.63499999999999</v>
      </c>
      <c r="M43" s="166">
        <v>2.6995999999999767</v>
      </c>
      <c r="N43" s="196">
        <v>13033</v>
      </c>
      <c r="O43" s="197">
        <f t="shared" si="9"/>
        <v>53808.447600000007</v>
      </c>
    </row>
    <row r="44" spans="1:15" s="6" customFormat="1" ht="20.25" customHeight="1" x14ac:dyDescent="0.2">
      <c r="A44" s="149" t="s">
        <v>24</v>
      </c>
      <c r="B44" s="181">
        <f t="shared" ref="B44:I44" si="10">SUM(B36:B43)</f>
        <v>236235.679</v>
      </c>
      <c r="C44" s="185">
        <f>SUM(C36:C43)</f>
        <v>3556</v>
      </c>
      <c r="D44" s="185">
        <f>SUM(D37:D43)</f>
        <v>89665.417000000001</v>
      </c>
      <c r="E44" s="185">
        <f t="shared" si="10"/>
        <v>28832.71</v>
      </c>
      <c r="F44" s="185">
        <f t="shared" si="10"/>
        <v>34007</v>
      </c>
      <c r="G44" s="185">
        <f t="shared" si="10"/>
        <v>77005.843000000008</v>
      </c>
      <c r="H44" s="185">
        <f t="shared" si="10"/>
        <v>186048.08499999996</v>
      </c>
      <c r="I44" s="185">
        <f t="shared" si="10"/>
        <v>631310</v>
      </c>
      <c r="J44" s="185">
        <f t="shared" ref="J44:O44" si="11">SUM(J36:J43)</f>
        <v>131270.35299999997</v>
      </c>
      <c r="K44" s="185">
        <f t="shared" si="11"/>
        <v>121279</v>
      </c>
      <c r="L44" s="185">
        <f t="shared" si="11"/>
        <v>147995.26699999999</v>
      </c>
      <c r="M44" s="185">
        <f t="shared" si="11"/>
        <v>95522.93587000003</v>
      </c>
      <c r="N44" s="185">
        <f t="shared" si="11"/>
        <v>435193</v>
      </c>
      <c r="O44" s="202">
        <f t="shared" si="11"/>
        <v>2217921.28987</v>
      </c>
    </row>
    <row r="45" spans="1:15" s="77" customFormat="1" ht="17.25" customHeight="1" x14ac:dyDescent="0.2">
      <c r="A45" s="120"/>
      <c r="B45" s="203"/>
      <c r="C45" s="204"/>
      <c r="D45" s="205"/>
      <c r="E45" s="204"/>
      <c r="F45" s="204"/>
      <c r="G45" s="204"/>
      <c r="H45" s="204"/>
      <c r="I45" s="204"/>
      <c r="J45" s="204"/>
      <c r="K45" s="204"/>
      <c r="L45" s="204"/>
      <c r="M45" s="204"/>
      <c r="N45" s="206"/>
      <c r="O45" s="1"/>
    </row>
    <row r="46" spans="1:15" ht="15.75" customHeight="1" x14ac:dyDescent="0.2">
      <c r="A46" s="255" t="s">
        <v>83</v>
      </c>
      <c r="B46" s="43"/>
      <c r="C46" s="43"/>
      <c r="D46" s="207"/>
      <c r="E46" s="207"/>
      <c r="F46" s="207"/>
      <c r="G46" s="207"/>
      <c r="H46" s="207"/>
      <c r="I46" s="207"/>
      <c r="J46" s="100"/>
      <c r="K46" s="100"/>
      <c r="L46" s="20"/>
      <c r="M46" s="20"/>
      <c r="N46" s="208"/>
      <c r="O46" s="209"/>
    </row>
    <row r="47" spans="1:15" ht="13.5" customHeight="1" x14ac:dyDescent="0.2"/>
  </sheetData>
  <mergeCells count="2">
    <mergeCell ref="A1:N1"/>
    <mergeCell ref="A2:N2"/>
  </mergeCells>
  <printOptions horizontalCentered="1"/>
  <pageMargins left="0.5" right="0.5" top="0.37" bottom="0.36" header="0.25" footer="0.25"/>
  <pageSetup paperSize="9" scale="6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8"/>
  <sheetViews>
    <sheetView showGridLines="0" zoomScale="85" zoomScaleNormal="85" workbookViewId="0">
      <pane xSplit="1" ySplit="5" topLeftCell="B39" activePane="bottomRight" state="frozen"/>
      <selection activeCell="I1" sqref="I1"/>
      <selection pane="topRight" activeCell="I1" sqref="I1"/>
      <selection pane="bottomLeft" activeCell="I1" sqref="I1"/>
      <selection pane="bottomRight" activeCell="A47" sqref="A47"/>
    </sheetView>
  </sheetViews>
  <sheetFormatPr defaultRowHeight="12.75" x14ac:dyDescent="0.2"/>
  <cols>
    <col min="1" max="1" width="28.85546875" style="103" customWidth="1"/>
    <col min="2" max="10" width="9.7109375" style="125" customWidth="1"/>
    <col min="11" max="12" width="9.7109375" style="133" customWidth="1"/>
    <col min="13" max="15" width="9.7109375" style="125" customWidth="1"/>
    <col min="16" max="16" width="13" style="134" customWidth="1"/>
    <col min="17" max="17" width="3.5703125" style="103" customWidth="1"/>
    <col min="18" max="255" width="9.140625" style="103"/>
    <col min="256" max="256" width="28.85546875" style="103" customWidth="1"/>
    <col min="257" max="262" width="9.7109375" style="103" customWidth="1"/>
    <col min="263" max="263" width="2.7109375" style="103" customWidth="1"/>
    <col min="264" max="271" width="9.7109375" style="103" customWidth="1"/>
    <col min="272" max="272" width="13" style="103" customWidth="1"/>
    <col min="273" max="273" width="3.5703125" style="103" customWidth="1"/>
    <col min="274" max="511" width="9.140625" style="103"/>
    <col min="512" max="512" width="28.85546875" style="103" customWidth="1"/>
    <col min="513" max="518" width="9.7109375" style="103" customWidth="1"/>
    <col min="519" max="519" width="2.7109375" style="103" customWidth="1"/>
    <col min="520" max="527" width="9.7109375" style="103" customWidth="1"/>
    <col min="528" max="528" width="13" style="103" customWidth="1"/>
    <col min="529" max="529" width="3.5703125" style="103" customWidth="1"/>
    <col min="530" max="767" width="9.140625" style="103"/>
    <col min="768" max="768" width="28.85546875" style="103" customWidth="1"/>
    <col min="769" max="774" width="9.7109375" style="103" customWidth="1"/>
    <col min="775" max="775" width="2.7109375" style="103" customWidth="1"/>
    <col min="776" max="783" width="9.7109375" style="103" customWidth="1"/>
    <col min="784" max="784" width="13" style="103" customWidth="1"/>
    <col min="785" max="785" width="3.5703125" style="103" customWidth="1"/>
    <col min="786" max="1023" width="9.140625" style="103"/>
    <col min="1024" max="1024" width="28.85546875" style="103" customWidth="1"/>
    <col min="1025" max="1030" width="9.7109375" style="103" customWidth="1"/>
    <col min="1031" max="1031" width="2.7109375" style="103" customWidth="1"/>
    <col min="1032" max="1039" width="9.7109375" style="103" customWidth="1"/>
    <col min="1040" max="1040" width="13" style="103" customWidth="1"/>
    <col min="1041" max="1041" width="3.5703125" style="103" customWidth="1"/>
    <col min="1042" max="1279" width="9.140625" style="103"/>
    <col min="1280" max="1280" width="28.85546875" style="103" customWidth="1"/>
    <col min="1281" max="1286" width="9.7109375" style="103" customWidth="1"/>
    <col min="1287" max="1287" width="2.7109375" style="103" customWidth="1"/>
    <col min="1288" max="1295" width="9.7109375" style="103" customWidth="1"/>
    <col min="1296" max="1296" width="13" style="103" customWidth="1"/>
    <col min="1297" max="1297" width="3.5703125" style="103" customWidth="1"/>
    <col min="1298" max="1535" width="9.140625" style="103"/>
    <col min="1536" max="1536" width="28.85546875" style="103" customWidth="1"/>
    <col min="1537" max="1542" width="9.7109375" style="103" customWidth="1"/>
    <col min="1543" max="1543" width="2.7109375" style="103" customWidth="1"/>
    <col min="1544" max="1551" width="9.7109375" style="103" customWidth="1"/>
    <col min="1552" max="1552" width="13" style="103" customWidth="1"/>
    <col min="1553" max="1553" width="3.5703125" style="103" customWidth="1"/>
    <col min="1554" max="1791" width="9.140625" style="103"/>
    <col min="1792" max="1792" width="28.85546875" style="103" customWidth="1"/>
    <col min="1793" max="1798" width="9.7109375" style="103" customWidth="1"/>
    <col min="1799" max="1799" width="2.7109375" style="103" customWidth="1"/>
    <col min="1800" max="1807" width="9.7109375" style="103" customWidth="1"/>
    <col min="1808" max="1808" width="13" style="103" customWidth="1"/>
    <col min="1809" max="1809" width="3.5703125" style="103" customWidth="1"/>
    <col min="1810" max="2047" width="9.140625" style="103"/>
    <col min="2048" max="2048" width="28.85546875" style="103" customWidth="1"/>
    <col min="2049" max="2054" width="9.7109375" style="103" customWidth="1"/>
    <col min="2055" max="2055" width="2.7109375" style="103" customWidth="1"/>
    <col min="2056" max="2063" width="9.7109375" style="103" customWidth="1"/>
    <col min="2064" max="2064" width="13" style="103" customWidth="1"/>
    <col min="2065" max="2065" width="3.5703125" style="103" customWidth="1"/>
    <col min="2066" max="2303" width="9.140625" style="103"/>
    <col min="2304" max="2304" width="28.85546875" style="103" customWidth="1"/>
    <col min="2305" max="2310" width="9.7109375" style="103" customWidth="1"/>
    <col min="2311" max="2311" width="2.7109375" style="103" customWidth="1"/>
    <col min="2312" max="2319" width="9.7109375" style="103" customWidth="1"/>
    <col min="2320" max="2320" width="13" style="103" customWidth="1"/>
    <col min="2321" max="2321" width="3.5703125" style="103" customWidth="1"/>
    <col min="2322" max="2559" width="9.140625" style="103"/>
    <col min="2560" max="2560" width="28.85546875" style="103" customWidth="1"/>
    <col min="2561" max="2566" width="9.7109375" style="103" customWidth="1"/>
    <col min="2567" max="2567" width="2.7109375" style="103" customWidth="1"/>
    <col min="2568" max="2575" width="9.7109375" style="103" customWidth="1"/>
    <col min="2576" max="2576" width="13" style="103" customWidth="1"/>
    <col min="2577" max="2577" width="3.5703125" style="103" customWidth="1"/>
    <col min="2578" max="2815" width="9.140625" style="103"/>
    <col min="2816" max="2816" width="28.85546875" style="103" customWidth="1"/>
    <col min="2817" max="2822" width="9.7109375" style="103" customWidth="1"/>
    <col min="2823" max="2823" width="2.7109375" style="103" customWidth="1"/>
    <col min="2824" max="2831" width="9.7109375" style="103" customWidth="1"/>
    <col min="2832" max="2832" width="13" style="103" customWidth="1"/>
    <col min="2833" max="2833" width="3.5703125" style="103" customWidth="1"/>
    <col min="2834" max="3071" width="9.140625" style="103"/>
    <col min="3072" max="3072" width="28.85546875" style="103" customWidth="1"/>
    <col min="3073" max="3078" width="9.7109375" style="103" customWidth="1"/>
    <col min="3079" max="3079" width="2.7109375" style="103" customWidth="1"/>
    <col min="3080" max="3087" width="9.7109375" style="103" customWidth="1"/>
    <col min="3088" max="3088" width="13" style="103" customWidth="1"/>
    <col min="3089" max="3089" width="3.5703125" style="103" customWidth="1"/>
    <col min="3090" max="3327" width="9.140625" style="103"/>
    <col min="3328" max="3328" width="28.85546875" style="103" customWidth="1"/>
    <col min="3329" max="3334" width="9.7109375" style="103" customWidth="1"/>
    <col min="3335" max="3335" width="2.7109375" style="103" customWidth="1"/>
    <col min="3336" max="3343" width="9.7109375" style="103" customWidth="1"/>
    <col min="3344" max="3344" width="13" style="103" customWidth="1"/>
    <col min="3345" max="3345" width="3.5703125" style="103" customWidth="1"/>
    <col min="3346" max="3583" width="9.140625" style="103"/>
    <col min="3584" max="3584" width="28.85546875" style="103" customWidth="1"/>
    <col min="3585" max="3590" width="9.7109375" style="103" customWidth="1"/>
    <col min="3591" max="3591" width="2.7109375" style="103" customWidth="1"/>
    <col min="3592" max="3599" width="9.7109375" style="103" customWidth="1"/>
    <col min="3600" max="3600" width="13" style="103" customWidth="1"/>
    <col min="3601" max="3601" width="3.5703125" style="103" customWidth="1"/>
    <col min="3602" max="3839" width="9.140625" style="103"/>
    <col min="3840" max="3840" width="28.85546875" style="103" customWidth="1"/>
    <col min="3841" max="3846" width="9.7109375" style="103" customWidth="1"/>
    <col min="3847" max="3847" width="2.7109375" style="103" customWidth="1"/>
    <col min="3848" max="3855" width="9.7109375" style="103" customWidth="1"/>
    <col min="3856" max="3856" width="13" style="103" customWidth="1"/>
    <col min="3857" max="3857" width="3.5703125" style="103" customWidth="1"/>
    <col min="3858" max="4095" width="9.140625" style="103"/>
    <col min="4096" max="4096" width="28.85546875" style="103" customWidth="1"/>
    <col min="4097" max="4102" width="9.7109375" style="103" customWidth="1"/>
    <col min="4103" max="4103" width="2.7109375" style="103" customWidth="1"/>
    <col min="4104" max="4111" width="9.7109375" style="103" customWidth="1"/>
    <col min="4112" max="4112" width="13" style="103" customWidth="1"/>
    <col min="4113" max="4113" width="3.5703125" style="103" customWidth="1"/>
    <col min="4114" max="4351" width="9.140625" style="103"/>
    <col min="4352" max="4352" width="28.85546875" style="103" customWidth="1"/>
    <col min="4353" max="4358" width="9.7109375" style="103" customWidth="1"/>
    <col min="4359" max="4359" width="2.7109375" style="103" customWidth="1"/>
    <col min="4360" max="4367" width="9.7109375" style="103" customWidth="1"/>
    <col min="4368" max="4368" width="13" style="103" customWidth="1"/>
    <col min="4369" max="4369" width="3.5703125" style="103" customWidth="1"/>
    <col min="4370" max="4607" width="9.140625" style="103"/>
    <col min="4608" max="4608" width="28.85546875" style="103" customWidth="1"/>
    <col min="4609" max="4614" width="9.7109375" style="103" customWidth="1"/>
    <col min="4615" max="4615" width="2.7109375" style="103" customWidth="1"/>
    <col min="4616" max="4623" width="9.7109375" style="103" customWidth="1"/>
    <col min="4624" max="4624" width="13" style="103" customWidth="1"/>
    <col min="4625" max="4625" width="3.5703125" style="103" customWidth="1"/>
    <col min="4626" max="4863" width="9.140625" style="103"/>
    <col min="4864" max="4864" width="28.85546875" style="103" customWidth="1"/>
    <col min="4865" max="4870" width="9.7109375" style="103" customWidth="1"/>
    <col min="4871" max="4871" width="2.7109375" style="103" customWidth="1"/>
    <col min="4872" max="4879" width="9.7109375" style="103" customWidth="1"/>
    <col min="4880" max="4880" width="13" style="103" customWidth="1"/>
    <col min="4881" max="4881" width="3.5703125" style="103" customWidth="1"/>
    <col min="4882" max="5119" width="9.140625" style="103"/>
    <col min="5120" max="5120" width="28.85546875" style="103" customWidth="1"/>
    <col min="5121" max="5126" width="9.7109375" style="103" customWidth="1"/>
    <col min="5127" max="5127" width="2.7109375" style="103" customWidth="1"/>
    <col min="5128" max="5135" width="9.7109375" style="103" customWidth="1"/>
    <col min="5136" max="5136" width="13" style="103" customWidth="1"/>
    <col min="5137" max="5137" width="3.5703125" style="103" customWidth="1"/>
    <col min="5138" max="5375" width="9.140625" style="103"/>
    <col min="5376" max="5376" width="28.85546875" style="103" customWidth="1"/>
    <col min="5377" max="5382" width="9.7109375" style="103" customWidth="1"/>
    <col min="5383" max="5383" width="2.7109375" style="103" customWidth="1"/>
    <col min="5384" max="5391" width="9.7109375" style="103" customWidth="1"/>
    <col min="5392" max="5392" width="13" style="103" customWidth="1"/>
    <col min="5393" max="5393" width="3.5703125" style="103" customWidth="1"/>
    <col min="5394" max="5631" width="9.140625" style="103"/>
    <col min="5632" max="5632" width="28.85546875" style="103" customWidth="1"/>
    <col min="5633" max="5638" width="9.7109375" style="103" customWidth="1"/>
    <col min="5639" max="5639" width="2.7109375" style="103" customWidth="1"/>
    <col min="5640" max="5647" width="9.7109375" style="103" customWidth="1"/>
    <col min="5648" max="5648" width="13" style="103" customWidth="1"/>
    <col min="5649" max="5649" width="3.5703125" style="103" customWidth="1"/>
    <col min="5650" max="5887" width="9.140625" style="103"/>
    <col min="5888" max="5888" width="28.85546875" style="103" customWidth="1"/>
    <col min="5889" max="5894" width="9.7109375" style="103" customWidth="1"/>
    <col min="5895" max="5895" width="2.7109375" style="103" customWidth="1"/>
    <col min="5896" max="5903" width="9.7109375" style="103" customWidth="1"/>
    <col min="5904" max="5904" width="13" style="103" customWidth="1"/>
    <col min="5905" max="5905" width="3.5703125" style="103" customWidth="1"/>
    <col min="5906" max="6143" width="9.140625" style="103"/>
    <col min="6144" max="6144" width="28.85546875" style="103" customWidth="1"/>
    <col min="6145" max="6150" width="9.7109375" style="103" customWidth="1"/>
    <col min="6151" max="6151" width="2.7109375" style="103" customWidth="1"/>
    <col min="6152" max="6159" width="9.7109375" style="103" customWidth="1"/>
    <col min="6160" max="6160" width="13" style="103" customWidth="1"/>
    <col min="6161" max="6161" width="3.5703125" style="103" customWidth="1"/>
    <col min="6162" max="6399" width="9.140625" style="103"/>
    <col min="6400" max="6400" width="28.85546875" style="103" customWidth="1"/>
    <col min="6401" max="6406" width="9.7109375" style="103" customWidth="1"/>
    <col min="6407" max="6407" width="2.7109375" style="103" customWidth="1"/>
    <col min="6408" max="6415" width="9.7109375" style="103" customWidth="1"/>
    <col min="6416" max="6416" width="13" style="103" customWidth="1"/>
    <col min="6417" max="6417" width="3.5703125" style="103" customWidth="1"/>
    <col min="6418" max="6655" width="9.140625" style="103"/>
    <col min="6656" max="6656" width="28.85546875" style="103" customWidth="1"/>
    <col min="6657" max="6662" width="9.7109375" style="103" customWidth="1"/>
    <col min="6663" max="6663" width="2.7109375" style="103" customWidth="1"/>
    <col min="6664" max="6671" width="9.7109375" style="103" customWidth="1"/>
    <col min="6672" max="6672" width="13" style="103" customWidth="1"/>
    <col min="6673" max="6673" width="3.5703125" style="103" customWidth="1"/>
    <col min="6674" max="6911" width="9.140625" style="103"/>
    <col min="6912" max="6912" width="28.85546875" style="103" customWidth="1"/>
    <col min="6913" max="6918" width="9.7109375" style="103" customWidth="1"/>
    <col min="6919" max="6919" width="2.7109375" style="103" customWidth="1"/>
    <col min="6920" max="6927" width="9.7109375" style="103" customWidth="1"/>
    <col min="6928" max="6928" width="13" style="103" customWidth="1"/>
    <col min="6929" max="6929" width="3.5703125" style="103" customWidth="1"/>
    <col min="6930" max="7167" width="9.140625" style="103"/>
    <col min="7168" max="7168" width="28.85546875" style="103" customWidth="1"/>
    <col min="7169" max="7174" width="9.7109375" style="103" customWidth="1"/>
    <col min="7175" max="7175" width="2.7109375" style="103" customWidth="1"/>
    <col min="7176" max="7183" width="9.7109375" style="103" customWidth="1"/>
    <col min="7184" max="7184" width="13" style="103" customWidth="1"/>
    <col min="7185" max="7185" width="3.5703125" style="103" customWidth="1"/>
    <col min="7186" max="7423" width="9.140625" style="103"/>
    <col min="7424" max="7424" width="28.85546875" style="103" customWidth="1"/>
    <col min="7425" max="7430" width="9.7109375" style="103" customWidth="1"/>
    <col min="7431" max="7431" width="2.7109375" style="103" customWidth="1"/>
    <col min="7432" max="7439" width="9.7109375" style="103" customWidth="1"/>
    <col min="7440" max="7440" width="13" style="103" customWidth="1"/>
    <col min="7441" max="7441" width="3.5703125" style="103" customWidth="1"/>
    <col min="7442" max="7679" width="9.140625" style="103"/>
    <col min="7680" max="7680" width="28.85546875" style="103" customWidth="1"/>
    <col min="7681" max="7686" width="9.7109375" style="103" customWidth="1"/>
    <col min="7687" max="7687" width="2.7109375" style="103" customWidth="1"/>
    <col min="7688" max="7695" width="9.7109375" style="103" customWidth="1"/>
    <col min="7696" max="7696" width="13" style="103" customWidth="1"/>
    <col min="7697" max="7697" width="3.5703125" style="103" customWidth="1"/>
    <col min="7698" max="7935" width="9.140625" style="103"/>
    <col min="7936" max="7936" width="28.85546875" style="103" customWidth="1"/>
    <col min="7937" max="7942" width="9.7109375" style="103" customWidth="1"/>
    <col min="7943" max="7943" width="2.7109375" style="103" customWidth="1"/>
    <col min="7944" max="7951" width="9.7109375" style="103" customWidth="1"/>
    <col min="7952" max="7952" width="13" style="103" customWidth="1"/>
    <col min="7953" max="7953" width="3.5703125" style="103" customWidth="1"/>
    <col min="7954" max="8191" width="9.140625" style="103"/>
    <col min="8192" max="8192" width="28.85546875" style="103" customWidth="1"/>
    <col min="8193" max="8198" width="9.7109375" style="103" customWidth="1"/>
    <col min="8199" max="8199" width="2.7109375" style="103" customWidth="1"/>
    <col min="8200" max="8207" width="9.7109375" style="103" customWidth="1"/>
    <col min="8208" max="8208" width="13" style="103" customWidth="1"/>
    <col min="8209" max="8209" width="3.5703125" style="103" customWidth="1"/>
    <col min="8210" max="8447" width="9.140625" style="103"/>
    <col min="8448" max="8448" width="28.85546875" style="103" customWidth="1"/>
    <col min="8449" max="8454" width="9.7109375" style="103" customWidth="1"/>
    <col min="8455" max="8455" width="2.7109375" style="103" customWidth="1"/>
    <col min="8456" max="8463" width="9.7109375" style="103" customWidth="1"/>
    <col min="8464" max="8464" width="13" style="103" customWidth="1"/>
    <col min="8465" max="8465" width="3.5703125" style="103" customWidth="1"/>
    <col min="8466" max="8703" width="9.140625" style="103"/>
    <col min="8704" max="8704" width="28.85546875" style="103" customWidth="1"/>
    <col min="8705" max="8710" width="9.7109375" style="103" customWidth="1"/>
    <col min="8711" max="8711" width="2.7109375" style="103" customWidth="1"/>
    <col min="8712" max="8719" width="9.7109375" style="103" customWidth="1"/>
    <col min="8720" max="8720" width="13" style="103" customWidth="1"/>
    <col min="8721" max="8721" width="3.5703125" style="103" customWidth="1"/>
    <col min="8722" max="8959" width="9.140625" style="103"/>
    <col min="8960" max="8960" width="28.85546875" style="103" customWidth="1"/>
    <col min="8961" max="8966" width="9.7109375" style="103" customWidth="1"/>
    <col min="8967" max="8967" width="2.7109375" style="103" customWidth="1"/>
    <col min="8968" max="8975" width="9.7109375" style="103" customWidth="1"/>
    <col min="8976" max="8976" width="13" style="103" customWidth="1"/>
    <col min="8977" max="8977" width="3.5703125" style="103" customWidth="1"/>
    <col min="8978" max="9215" width="9.140625" style="103"/>
    <col min="9216" max="9216" width="28.85546875" style="103" customWidth="1"/>
    <col min="9217" max="9222" width="9.7109375" style="103" customWidth="1"/>
    <col min="9223" max="9223" width="2.7109375" style="103" customWidth="1"/>
    <col min="9224" max="9231" width="9.7109375" style="103" customWidth="1"/>
    <col min="9232" max="9232" width="13" style="103" customWidth="1"/>
    <col min="9233" max="9233" width="3.5703125" style="103" customWidth="1"/>
    <col min="9234" max="9471" width="9.140625" style="103"/>
    <col min="9472" max="9472" width="28.85546875" style="103" customWidth="1"/>
    <col min="9473" max="9478" width="9.7109375" style="103" customWidth="1"/>
    <col min="9479" max="9479" width="2.7109375" style="103" customWidth="1"/>
    <col min="9480" max="9487" width="9.7109375" style="103" customWidth="1"/>
    <col min="9488" max="9488" width="13" style="103" customWidth="1"/>
    <col min="9489" max="9489" width="3.5703125" style="103" customWidth="1"/>
    <col min="9490" max="9727" width="9.140625" style="103"/>
    <col min="9728" max="9728" width="28.85546875" style="103" customWidth="1"/>
    <col min="9729" max="9734" width="9.7109375" style="103" customWidth="1"/>
    <col min="9735" max="9735" width="2.7109375" style="103" customWidth="1"/>
    <col min="9736" max="9743" width="9.7109375" style="103" customWidth="1"/>
    <col min="9744" max="9744" width="13" style="103" customWidth="1"/>
    <col min="9745" max="9745" width="3.5703125" style="103" customWidth="1"/>
    <col min="9746" max="9983" width="9.140625" style="103"/>
    <col min="9984" max="9984" width="28.85546875" style="103" customWidth="1"/>
    <col min="9985" max="9990" width="9.7109375" style="103" customWidth="1"/>
    <col min="9991" max="9991" width="2.7109375" style="103" customWidth="1"/>
    <col min="9992" max="9999" width="9.7109375" style="103" customWidth="1"/>
    <col min="10000" max="10000" width="13" style="103" customWidth="1"/>
    <col min="10001" max="10001" width="3.5703125" style="103" customWidth="1"/>
    <col min="10002" max="10239" width="9.140625" style="103"/>
    <col min="10240" max="10240" width="28.85546875" style="103" customWidth="1"/>
    <col min="10241" max="10246" width="9.7109375" style="103" customWidth="1"/>
    <col min="10247" max="10247" width="2.7109375" style="103" customWidth="1"/>
    <col min="10248" max="10255" width="9.7109375" style="103" customWidth="1"/>
    <col min="10256" max="10256" width="13" style="103" customWidth="1"/>
    <col min="10257" max="10257" width="3.5703125" style="103" customWidth="1"/>
    <col min="10258" max="10495" width="9.140625" style="103"/>
    <col min="10496" max="10496" width="28.85546875" style="103" customWidth="1"/>
    <col min="10497" max="10502" width="9.7109375" style="103" customWidth="1"/>
    <col min="10503" max="10503" width="2.7109375" style="103" customWidth="1"/>
    <col min="10504" max="10511" width="9.7109375" style="103" customWidth="1"/>
    <col min="10512" max="10512" width="13" style="103" customWidth="1"/>
    <col min="10513" max="10513" width="3.5703125" style="103" customWidth="1"/>
    <col min="10514" max="10751" width="9.140625" style="103"/>
    <col min="10752" max="10752" width="28.85546875" style="103" customWidth="1"/>
    <col min="10753" max="10758" width="9.7109375" style="103" customWidth="1"/>
    <col min="10759" max="10759" width="2.7109375" style="103" customWidth="1"/>
    <col min="10760" max="10767" width="9.7109375" style="103" customWidth="1"/>
    <col min="10768" max="10768" width="13" style="103" customWidth="1"/>
    <col min="10769" max="10769" width="3.5703125" style="103" customWidth="1"/>
    <col min="10770" max="11007" width="9.140625" style="103"/>
    <col min="11008" max="11008" width="28.85546875" style="103" customWidth="1"/>
    <col min="11009" max="11014" width="9.7109375" style="103" customWidth="1"/>
    <col min="11015" max="11015" width="2.7109375" style="103" customWidth="1"/>
    <col min="11016" max="11023" width="9.7109375" style="103" customWidth="1"/>
    <col min="11024" max="11024" width="13" style="103" customWidth="1"/>
    <col min="11025" max="11025" width="3.5703125" style="103" customWidth="1"/>
    <col min="11026" max="11263" width="9.140625" style="103"/>
    <col min="11264" max="11264" width="28.85546875" style="103" customWidth="1"/>
    <col min="11265" max="11270" width="9.7109375" style="103" customWidth="1"/>
    <col min="11271" max="11271" width="2.7109375" style="103" customWidth="1"/>
    <col min="11272" max="11279" width="9.7109375" style="103" customWidth="1"/>
    <col min="11280" max="11280" width="13" style="103" customWidth="1"/>
    <col min="11281" max="11281" width="3.5703125" style="103" customWidth="1"/>
    <col min="11282" max="11519" width="9.140625" style="103"/>
    <col min="11520" max="11520" width="28.85546875" style="103" customWidth="1"/>
    <col min="11521" max="11526" width="9.7109375" style="103" customWidth="1"/>
    <col min="11527" max="11527" width="2.7109375" style="103" customWidth="1"/>
    <col min="11528" max="11535" width="9.7109375" style="103" customWidth="1"/>
    <col min="11536" max="11536" width="13" style="103" customWidth="1"/>
    <col min="11537" max="11537" width="3.5703125" style="103" customWidth="1"/>
    <col min="11538" max="11775" width="9.140625" style="103"/>
    <col min="11776" max="11776" width="28.85546875" style="103" customWidth="1"/>
    <col min="11777" max="11782" width="9.7109375" style="103" customWidth="1"/>
    <col min="11783" max="11783" width="2.7109375" style="103" customWidth="1"/>
    <col min="11784" max="11791" width="9.7109375" style="103" customWidth="1"/>
    <col min="11792" max="11792" width="13" style="103" customWidth="1"/>
    <col min="11793" max="11793" width="3.5703125" style="103" customWidth="1"/>
    <col min="11794" max="12031" width="9.140625" style="103"/>
    <col min="12032" max="12032" width="28.85546875" style="103" customWidth="1"/>
    <col min="12033" max="12038" width="9.7109375" style="103" customWidth="1"/>
    <col min="12039" max="12039" width="2.7109375" style="103" customWidth="1"/>
    <col min="12040" max="12047" width="9.7109375" style="103" customWidth="1"/>
    <col min="12048" max="12048" width="13" style="103" customWidth="1"/>
    <col min="12049" max="12049" width="3.5703125" style="103" customWidth="1"/>
    <col min="12050" max="12287" width="9.140625" style="103"/>
    <col min="12288" max="12288" width="28.85546875" style="103" customWidth="1"/>
    <col min="12289" max="12294" width="9.7109375" style="103" customWidth="1"/>
    <col min="12295" max="12295" width="2.7109375" style="103" customWidth="1"/>
    <col min="12296" max="12303" width="9.7109375" style="103" customWidth="1"/>
    <col min="12304" max="12304" width="13" style="103" customWidth="1"/>
    <col min="12305" max="12305" width="3.5703125" style="103" customWidth="1"/>
    <col min="12306" max="12543" width="9.140625" style="103"/>
    <col min="12544" max="12544" width="28.85546875" style="103" customWidth="1"/>
    <col min="12545" max="12550" width="9.7109375" style="103" customWidth="1"/>
    <col min="12551" max="12551" width="2.7109375" style="103" customWidth="1"/>
    <col min="12552" max="12559" width="9.7109375" style="103" customWidth="1"/>
    <col min="12560" max="12560" width="13" style="103" customWidth="1"/>
    <col min="12561" max="12561" width="3.5703125" style="103" customWidth="1"/>
    <col min="12562" max="12799" width="9.140625" style="103"/>
    <col min="12800" max="12800" width="28.85546875" style="103" customWidth="1"/>
    <col min="12801" max="12806" width="9.7109375" style="103" customWidth="1"/>
    <col min="12807" max="12807" width="2.7109375" style="103" customWidth="1"/>
    <col min="12808" max="12815" width="9.7109375" style="103" customWidth="1"/>
    <col min="12816" max="12816" width="13" style="103" customWidth="1"/>
    <col min="12817" max="12817" width="3.5703125" style="103" customWidth="1"/>
    <col min="12818" max="13055" width="9.140625" style="103"/>
    <col min="13056" max="13056" width="28.85546875" style="103" customWidth="1"/>
    <col min="13057" max="13062" width="9.7109375" style="103" customWidth="1"/>
    <col min="13063" max="13063" width="2.7109375" style="103" customWidth="1"/>
    <col min="13064" max="13071" width="9.7109375" style="103" customWidth="1"/>
    <col min="13072" max="13072" width="13" style="103" customWidth="1"/>
    <col min="13073" max="13073" width="3.5703125" style="103" customWidth="1"/>
    <col min="13074" max="13311" width="9.140625" style="103"/>
    <col min="13312" max="13312" width="28.85546875" style="103" customWidth="1"/>
    <col min="13313" max="13318" width="9.7109375" style="103" customWidth="1"/>
    <col min="13319" max="13319" width="2.7109375" style="103" customWidth="1"/>
    <col min="13320" max="13327" width="9.7109375" style="103" customWidth="1"/>
    <col min="13328" max="13328" width="13" style="103" customWidth="1"/>
    <col min="13329" max="13329" width="3.5703125" style="103" customWidth="1"/>
    <col min="13330" max="13567" width="9.140625" style="103"/>
    <col min="13568" max="13568" width="28.85546875" style="103" customWidth="1"/>
    <col min="13569" max="13574" width="9.7109375" style="103" customWidth="1"/>
    <col min="13575" max="13575" width="2.7109375" style="103" customWidth="1"/>
    <col min="13576" max="13583" width="9.7109375" style="103" customWidth="1"/>
    <col min="13584" max="13584" width="13" style="103" customWidth="1"/>
    <col min="13585" max="13585" width="3.5703125" style="103" customWidth="1"/>
    <col min="13586" max="13823" width="9.140625" style="103"/>
    <col min="13824" max="13824" width="28.85546875" style="103" customWidth="1"/>
    <col min="13825" max="13830" width="9.7109375" style="103" customWidth="1"/>
    <col min="13831" max="13831" width="2.7109375" style="103" customWidth="1"/>
    <col min="13832" max="13839" width="9.7109375" style="103" customWidth="1"/>
    <col min="13840" max="13840" width="13" style="103" customWidth="1"/>
    <col min="13841" max="13841" width="3.5703125" style="103" customWidth="1"/>
    <col min="13842" max="14079" width="9.140625" style="103"/>
    <col min="14080" max="14080" width="28.85546875" style="103" customWidth="1"/>
    <col min="14081" max="14086" width="9.7109375" style="103" customWidth="1"/>
    <col min="14087" max="14087" width="2.7109375" style="103" customWidth="1"/>
    <col min="14088" max="14095" width="9.7109375" style="103" customWidth="1"/>
    <col min="14096" max="14096" width="13" style="103" customWidth="1"/>
    <col min="14097" max="14097" width="3.5703125" style="103" customWidth="1"/>
    <col min="14098" max="14335" width="9.140625" style="103"/>
    <col min="14336" max="14336" width="28.85546875" style="103" customWidth="1"/>
    <col min="14337" max="14342" width="9.7109375" style="103" customWidth="1"/>
    <col min="14343" max="14343" width="2.7109375" style="103" customWidth="1"/>
    <col min="14344" max="14351" width="9.7109375" style="103" customWidth="1"/>
    <col min="14352" max="14352" width="13" style="103" customWidth="1"/>
    <col min="14353" max="14353" width="3.5703125" style="103" customWidth="1"/>
    <col min="14354" max="14591" width="9.140625" style="103"/>
    <col min="14592" max="14592" width="28.85546875" style="103" customWidth="1"/>
    <col min="14593" max="14598" width="9.7109375" style="103" customWidth="1"/>
    <col min="14599" max="14599" width="2.7109375" style="103" customWidth="1"/>
    <col min="14600" max="14607" width="9.7109375" style="103" customWidth="1"/>
    <col min="14608" max="14608" width="13" style="103" customWidth="1"/>
    <col min="14609" max="14609" width="3.5703125" style="103" customWidth="1"/>
    <col min="14610" max="14847" width="9.140625" style="103"/>
    <col min="14848" max="14848" width="28.85546875" style="103" customWidth="1"/>
    <col min="14849" max="14854" width="9.7109375" style="103" customWidth="1"/>
    <col min="14855" max="14855" width="2.7109375" style="103" customWidth="1"/>
    <col min="14856" max="14863" width="9.7109375" style="103" customWidth="1"/>
    <col min="14864" max="14864" width="13" style="103" customWidth="1"/>
    <col min="14865" max="14865" width="3.5703125" style="103" customWidth="1"/>
    <col min="14866" max="15103" width="9.140625" style="103"/>
    <col min="15104" max="15104" width="28.85546875" style="103" customWidth="1"/>
    <col min="15105" max="15110" width="9.7109375" style="103" customWidth="1"/>
    <col min="15111" max="15111" width="2.7109375" style="103" customWidth="1"/>
    <col min="15112" max="15119" width="9.7109375" style="103" customWidth="1"/>
    <col min="15120" max="15120" width="13" style="103" customWidth="1"/>
    <col min="15121" max="15121" width="3.5703125" style="103" customWidth="1"/>
    <col min="15122" max="15359" width="9.140625" style="103"/>
    <col min="15360" max="15360" width="28.85546875" style="103" customWidth="1"/>
    <col min="15361" max="15366" width="9.7109375" style="103" customWidth="1"/>
    <col min="15367" max="15367" width="2.7109375" style="103" customWidth="1"/>
    <col min="15368" max="15375" width="9.7109375" style="103" customWidth="1"/>
    <col min="15376" max="15376" width="13" style="103" customWidth="1"/>
    <col min="15377" max="15377" width="3.5703125" style="103" customWidth="1"/>
    <col min="15378" max="15615" width="9.140625" style="103"/>
    <col min="15616" max="15616" width="28.85546875" style="103" customWidth="1"/>
    <col min="15617" max="15622" width="9.7109375" style="103" customWidth="1"/>
    <col min="15623" max="15623" width="2.7109375" style="103" customWidth="1"/>
    <col min="15624" max="15631" width="9.7109375" style="103" customWidth="1"/>
    <col min="15632" max="15632" width="13" style="103" customWidth="1"/>
    <col min="15633" max="15633" width="3.5703125" style="103" customWidth="1"/>
    <col min="15634" max="15871" width="9.140625" style="103"/>
    <col min="15872" max="15872" width="28.85546875" style="103" customWidth="1"/>
    <col min="15873" max="15878" width="9.7109375" style="103" customWidth="1"/>
    <col min="15879" max="15879" width="2.7109375" style="103" customWidth="1"/>
    <col min="15880" max="15887" width="9.7109375" style="103" customWidth="1"/>
    <col min="15888" max="15888" width="13" style="103" customWidth="1"/>
    <col min="15889" max="15889" width="3.5703125" style="103" customWidth="1"/>
    <col min="15890" max="16127" width="9.140625" style="103"/>
    <col min="16128" max="16128" width="28.85546875" style="103" customWidth="1"/>
    <col min="16129" max="16134" width="9.7109375" style="103" customWidth="1"/>
    <col min="16135" max="16135" width="2.7109375" style="103" customWidth="1"/>
    <col min="16136" max="16143" width="9.7109375" style="103" customWidth="1"/>
    <col min="16144" max="16144" width="13" style="103" customWidth="1"/>
    <col min="16145" max="16145" width="3.5703125" style="103" customWidth="1"/>
    <col min="16146" max="16384" width="9.140625" style="103"/>
  </cols>
  <sheetData>
    <row r="2" spans="1:17" ht="21.75" customHeight="1" x14ac:dyDescent="0.25">
      <c r="A2" s="288" t="s">
        <v>0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</row>
    <row r="3" spans="1:17" ht="21.75" customHeight="1" x14ac:dyDescent="0.25">
      <c r="A3" s="288" t="s">
        <v>39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</row>
    <row r="4" spans="1:17" ht="16.5" customHeight="1" x14ac:dyDescent="0.25">
      <c r="A4" s="104"/>
      <c r="B4" s="105"/>
      <c r="C4" s="106"/>
      <c r="D4" s="106"/>
      <c r="E4" s="107"/>
      <c r="F4" s="106"/>
      <c r="G4" s="108"/>
      <c r="H4" s="106"/>
      <c r="I4" s="106"/>
      <c r="J4" s="106"/>
      <c r="K4" s="106"/>
      <c r="L4" s="106"/>
      <c r="M4" s="106"/>
      <c r="N4" s="106"/>
      <c r="O4" s="108"/>
      <c r="P4" s="109" t="s">
        <v>29</v>
      </c>
    </row>
    <row r="5" spans="1:17" s="110" customFormat="1" ht="26.25" customHeight="1" x14ac:dyDescent="0.2">
      <c r="A5" s="143"/>
      <c r="B5" s="144" t="s">
        <v>40</v>
      </c>
      <c r="C5" s="144" t="s">
        <v>32</v>
      </c>
      <c r="D5" s="144" t="s">
        <v>33</v>
      </c>
      <c r="E5" s="145" t="s">
        <v>3</v>
      </c>
      <c r="F5" s="144" t="s">
        <v>4</v>
      </c>
      <c r="G5" s="146" t="s">
        <v>5</v>
      </c>
      <c r="H5" s="147" t="s">
        <v>6</v>
      </c>
      <c r="I5" s="146" t="s">
        <v>8</v>
      </c>
      <c r="J5" s="146" t="s">
        <v>35</v>
      </c>
      <c r="K5" s="146" t="s">
        <v>10</v>
      </c>
      <c r="L5" s="148" t="s">
        <v>36</v>
      </c>
      <c r="M5" s="146" t="s">
        <v>11</v>
      </c>
      <c r="N5" s="146" t="s">
        <v>12</v>
      </c>
      <c r="O5" s="146" t="s">
        <v>13</v>
      </c>
      <c r="P5" s="150" t="s">
        <v>14</v>
      </c>
    </row>
    <row r="6" spans="1:17" s="113" customFormat="1" ht="15.75" customHeight="1" x14ac:dyDescent="0.2">
      <c r="A6" s="151" t="s">
        <v>37</v>
      </c>
      <c r="B6" s="135"/>
      <c r="C6" s="111"/>
      <c r="D6" s="111"/>
      <c r="E6" s="112"/>
      <c r="F6" s="111"/>
      <c r="G6" s="111"/>
      <c r="H6" s="111"/>
      <c r="I6" s="111"/>
      <c r="J6" s="111"/>
      <c r="K6" s="111" t="s">
        <v>38</v>
      </c>
      <c r="L6" s="111"/>
      <c r="M6" s="111"/>
      <c r="N6" s="111"/>
      <c r="O6" s="136"/>
      <c r="P6" s="137"/>
    </row>
    <row r="7" spans="1:17" s="113" customFormat="1" ht="17.25" customHeight="1" x14ac:dyDescent="0.2">
      <c r="A7" s="152" t="s">
        <v>16</v>
      </c>
      <c r="B7" s="140">
        <v>188233</v>
      </c>
      <c r="C7" s="8">
        <v>81708</v>
      </c>
      <c r="D7" s="8">
        <v>0</v>
      </c>
      <c r="E7" s="10">
        <v>3</v>
      </c>
      <c r="F7" s="8">
        <v>132</v>
      </c>
      <c r="G7" s="8">
        <v>2299.1</v>
      </c>
      <c r="H7" s="8">
        <v>17</v>
      </c>
      <c r="I7" s="8">
        <v>17427</v>
      </c>
      <c r="J7" s="8">
        <v>255820.7</v>
      </c>
      <c r="K7" s="8">
        <v>11</v>
      </c>
      <c r="L7" s="10">
        <v>233</v>
      </c>
      <c r="M7" s="8">
        <v>43009</v>
      </c>
      <c r="N7" s="141">
        <v>244</v>
      </c>
      <c r="O7" s="141">
        <v>389739.8</v>
      </c>
      <c r="P7" s="9">
        <f t="shared" ref="P7:P14" si="0">SUM(B7:O7)</f>
        <v>978876.60000000009</v>
      </c>
      <c r="Q7" s="27"/>
    </row>
    <row r="8" spans="1:17" s="113" customFormat="1" ht="21" customHeight="1" x14ac:dyDescent="0.2">
      <c r="A8" s="152" t="s">
        <v>17</v>
      </c>
      <c r="B8" s="8">
        <v>0</v>
      </c>
      <c r="C8" s="8">
        <v>7450</v>
      </c>
      <c r="D8" s="8">
        <v>0</v>
      </c>
      <c r="E8" s="10">
        <v>0</v>
      </c>
      <c r="F8" s="8">
        <v>20</v>
      </c>
      <c r="G8" s="8">
        <v>393.4</v>
      </c>
      <c r="H8" s="8">
        <v>1599</v>
      </c>
      <c r="I8" s="8">
        <v>10453</v>
      </c>
      <c r="J8" s="8">
        <v>22076.6</v>
      </c>
      <c r="K8" s="8">
        <v>29</v>
      </c>
      <c r="L8" s="10">
        <v>95</v>
      </c>
      <c r="M8" s="8">
        <v>5946</v>
      </c>
      <c r="N8" s="8">
        <v>2973</v>
      </c>
      <c r="O8" s="141">
        <v>20783.96</v>
      </c>
      <c r="P8" s="9">
        <f t="shared" si="0"/>
        <v>71818.959999999992</v>
      </c>
      <c r="Q8" s="27"/>
    </row>
    <row r="9" spans="1:17" s="113" customFormat="1" ht="21" customHeight="1" x14ac:dyDescent="0.2">
      <c r="A9" s="152" t="s">
        <v>18</v>
      </c>
      <c r="B9" s="8">
        <v>0</v>
      </c>
      <c r="C9" s="8">
        <v>0</v>
      </c>
      <c r="D9" s="8">
        <v>672</v>
      </c>
      <c r="E9" s="10">
        <v>0</v>
      </c>
      <c r="F9" s="8">
        <v>329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10">
        <v>0</v>
      </c>
      <c r="M9" s="8">
        <v>0</v>
      </c>
      <c r="N9" s="8">
        <v>0</v>
      </c>
      <c r="O9" s="141">
        <v>0</v>
      </c>
      <c r="P9" s="9">
        <f t="shared" si="0"/>
        <v>1001</v>
      </c>
      <c r="Q9" s="27"/>
    </row>
    <row r="10" spans="1:17" s="113" customFormat="1" ht="21" customHeight="1" x14ac:dyDescent="0.2">
      <c r="A10" s="152" t="s">
        <v>19</v>
      </c>
      <c r="B10" s="8">
        <v>0</v>
      </c>
      <c r="C10" s="8">
        <v>20732</v>
      </c>
      <c r="D10" s="8">
        <v>0</v>
      </c>
      <c r="E10" s="10">
        <v>0</v>
      </c>
      <c r="F10" s="8">
        <v>4</v>
      </c>
      <c r="G10" s="8">
        <v>481.7</v>
      </c>
      <c r="H10" s="8">
        <v>0</v>
      </c>
      <c r="I10" s="8">
        <v>3733</v>
      </c>
      <c r="J10" s="8">
        <v>280315.7</v>
      </c>
      <c r="K10" s="8">
        <v>40</v>
      </c>
      <c r="L10" s="10">
        <v>0</v>
      </c>
      <c r="M10" s="8">
        <v>8305</v>
      </c>
      <c r="N10" s="8">
        <v>521</v>
      </c>
      <c r="O10" s="141">
        <v>10579.2</v>
      </c>
      <c r="P10" s="9">
        <f t="shared" si="0"/>
        <v>324711.60000000003</v>
      </c>
      <c r="Q10" s="27"/>
    </row>
    <row r="11" spans="1:17" s="113" customFormat="1" ht="17.25" customHeight="1" x14ac:dyDescent="0.2">
      <c r="A11" s="152" t="s">
        <v>20</v>
      </c>
      <c r="B11" s="8">
        <v>0</v>
      </c>
      <c r="C11" s="8">
        <v>23886</v>
      </c>
      <c r="D11" s="8">
        <v>0</v>
      </c>
      <c r="E11" s="10">
        <v>375</v>
      </c>
      <c r="F11" s="8">
        <v>50</v>
      </c>
      <c r="G11" s="8">
        <v>1457.6</v>
      </c>
      <c r="H11" s="8">
        <v>562</v>
      </c>
      <c r="I11" s="8">
        <v>647</v>
      </c>
      <c r="J11" s="8">
        <v>15278.5</v>
      </c>
      <c r="K11" s="8">
        <v>432</v>
      </c>
      <c r="L11" s="10">
        <v>356</v>
      </c>
      <c r="M11" s="8">
        <v>9901</v>
      </c>
      <c r="N11" s="8">
        <v>675</v>
      </c>
      <c r="O11" s="141">
        <v>8722.2000000000007</v>
      </c>
      <c r="P11" s="9">
        <f t="shared" si="0"/>
        <v>62342.3</v>
      </c>
      <c r="Q11" s="27"/>
    </row>
    <row r="12" spans="1:17" s="113" customFormat="1" ht="17.25" customHeight="1" x14ac:dyDescent="0.2">
      <c r="A12" s="152" t="s">
        <v>21</v>
      </c>
      <c r="B12" s="8">
        <v>0</v>
      </c>
      <c r="C12" s="8">
        <v>75517</v>
      </c>
      <c r="D12" s="8">
        <v>0</v>
      </c>
      <c r="E12" s="10">
        <v>69472.3</v>
      </c>
      <c r="F12" s="8">
        <v>27775</v>
      </c>
      <c r="G12" s="8">
        <v>11795.9</v>
      </c>
      <c r="H12" s="8">
        <v>85819</v>
      </c>
      <c r="I12" s="8">
        <v>96496</v>
      </c>
      <c r="J12" s="8">
        <v>366852.4</v>
      </c>
      <c r="K12" s="8">
        <v>133295</v>
      </c>
      <c r="L12" s="10">
        <v>129904</v>
      </c>
      <c r="M12" s="8">
        <v>158718</v>
      </c>
      <c r="N12" s="8">
        <v>67960</v>
      </c>
      <c r="O12" s="141">
        <v>127258.5</v>
      </c>
      <c r="P12" s="9">
        <f t="shared" si="0"/>
        <v>1350863.1</v>
      </c>
      <c r="Q12" s="27"/>
    </row>
    <row r="13" spans="1:17" s="113" customFormat="1" ht="17.25" customHeight="1" x14ac:dyDescent="0.2">
      <c r="A13" s="152" t="s">
        <v>22</v>
      </c>
      <c r="B13" s="8">
        <v>0</v>
      </c>
      <c r="C13" s="10">
        <v>175417</v>
      </c>
      <c r="D13" s="10">
        <v>0</v>
      </c>
      <c r="E13" s="10">
        <v>31.9</v>
      </c>
      <c r="F13" s="10">
        <v>200</v>
      </c>
      <c r="G13" s="10">
        <v>174</v>
      </c>
      <c r="H13" s="10">
        <v>644</v>
      </c>
      <c r="I13" s="10">
        <v>66188</v>
      </c>
      <c r="J13" s="10">
        <v>17470.5</v>
      </c>
      <c r="K13" s="10">
        <v>8207</v>
      </c>
      <c r="L13" s="10">
        <v>581</v>
      </c>
      <c r="M13" s="10">
        <v>66520</v>
      </c>
      <c r="N13" s="10">
        <v>413</v>
      </c>
      <c r="O13" s="141">
        <v>59315.9</v>
      </c>
      <c r="P13" s="9">
        <f t="shared" si="0"/>
        <v>395162.30000000005</v>
      </c>
      <c r="Q13" s="27"/>
    </row>
    <row r="14" spans="1:17" s="113" customFormat="1" ht="20.25" customHeight="1" x14ac:dyDescent="0.2">
      <c r="A14" s="153" t="s">
        <v>23</v>
      </c>
      <c r="B14" s="11">
        <v>0</v>
      </c>
      <c r="C14" s="11">
        <v>6490</v>
      </c>
      <c r="D14" s="11">
        <v>0</v>
      </c>
      <c r="E14" s="17">
        <v>0</v>
      </c>
      <c r="F14" s="11">
        <v>0</v>
      </c>
      <c r="G14" s="11">
        <v>5407.8</v>
      </c>
      <c r="H14" s="11">
        <v>216</v>
      </c>
      <c r="I14" s="11">
        <v>13852</v>
      </c>
      <c r="J14" s="11">
        <v>11542</v>
      </c>
      <c r="K14" s="11">
        <v>839</v>
      </c>
      <c r="L14" s="17">
        <v>10</v>
      </c>
      <c r="M14" s="11">
        <v>9529</v>
      </c>
      <c r="N14" s="11">
        <v>214</v>
      </c>
      <c r="O14" s="142">
        <v>17333.7</v>
      </c>
      <c r="P14" s="12">
        <f t="shared" si="0"/>
        <v>65433.5</v>
      </c>
      <c r="Q14" s="27"/>
    </row>
    <row r="15" spans="1:17" s="115" customFormat="1" ht="17.25" customHeight="1" x14ac:dyDescent="0.2">
      <c r="A15" s="154" t="s">
        <v>24</v>
      </c>
      <c r="B15" s="114">
        <f t="shared" ref="B15:P15" si="1">SUM(B7:B14)</f>
        <v>188233</v>
      </c>
      <c r="C15" s="118">
        <f t="shared" si="1"/>
        <v>391200</v>
      </c>
      <c r="D15" s="118">
        <f t="shared" si="1"/>
        <v>672</v>
      </c>
      <c r="E15" s="119">
        <f t="shared" si="1"/>
        <v>69882.2</v>
      </c>
      <c r="F15" s="118">
        <f t="shared" si="1"/>
        <v>28510</v>
      </c>
      <c r="G15" s="114">
        <f t="shared" si="1"/>
        <v>22009.499999999996</v>
      </c>
      <c r="H15" s="114">
        <f t="shared" si="1"/>
        <v>88857</v>
      </c>
      <c r="I15" s="114">
        <f t="shared" si="1"/>
        <v>208796</v>
      </c>
      <c r="J15" s="114">
        <f t="shared" si="1"/>
        <v>969356.4</v>
      </c>
      <c r="K15" s="114">
        <f t="shared" si="1"/>
        <v>142853</v>
      </c>
      <c r="L15" s="114">
        <f t="shared" si="1"/>
        <v>131179</v>
      </c>
      <c r="M15" s="114">
        <f t="shared" si="1"/>
        <v>301928</v>
      </c>
      <c r="N15" s="114">
        <f t="shared" si="1"/>
        <v>73000</v>
      </c>
      <c r="O15" s="114">
        <f t="shared" si="1"/>
        <v>633733.26</v>
      </c>
      <c r="P15" s="138">
        <f t="shared" si="1"/>
        <v>3250209.3600000003</v>
      </c>
      <c r="Q15" s="27"/>
    </row>
    <row r="16" spans="1:17" s="113" customFormat="1" ht="16.5" customHeight="1" x14ac:dyDescent="0.2">
      <c r="A16" s="155" t="s">
        <v>25</v>
      </c>
      <c r="B16" s="116"/>
      <c r="C16" s="116"/>
      <c r="D16" s="116"/>
      <c r="E16" s="117"/>
      <c r="F16" s="116"/>
      <c r="G16" s="116"/>
      <c r="H16" s="116"/>
      <c r="I16" s="116"/>
      <c r="J16" s="116"/>
      <c r="K16" s="116"/>
      <c r="L16" s="117"/>
      <c r="M16" s="117"/>
      <c r="N16" s="117"/>
      <c r="O16" s="136"/>
      <c r="P16" s="139"/>
      <c r="Q16" s="27"/>
    </row>
    <row r="17" spans="1:17" s="113" customFormat="1" ht="17.25" customHeight="1" x14ac:dyDescent="0.2">
      <c r="A17" s="152" t="s">
        <v>16</v>
      </c>
      <c r="B17" s="140">
        <v>60486</v>
      </c>
      <c r="C17" s="8">
        <v>16685</v>
      </c>
      <c r="D17" s="8">
        <v>0</v>
      </c>
      <c r="E17" s="10">
        <v>0</v>
      </c>
      <c r="F17" s="8">
        <v>43</v>
      </c>
      <c r="G17" s="8">
        <v>1571.97</v>
      </c>
      <c r="H17" s="8">
        <v>17</v>
      </c>
      <c r="I17" s="8">
        <v>9030</v>
      </c>
      <c r="J17" s="8">
        <v>9629</v>
      </c>
      <c r="K17" s="8">
        <v>0</v>
      </c>
      <c r="L17" s="10">
        <v>0</v>
      </c>
      <c r="M17" s="8">
        <v>14602</v>
      </c>
      <c r="N17" s="141">
        <v>209</v>
      </c>
      <c r="O17" s="141">
        <v>284527</v>
      </c>
      <c r="P17" s="9">
        <f t="shared" ref="P17:P18" si="2">SUM(B17:O17)</f>
        <v>396799.97</v>
      </c>
      <c r="Q17" s="27"/>
    </row>
    <row r="18" spans="1:17" s="113" customFormat="1" ht="17.25" customHeight="1" x14ac:dyDescent="0.2">
      <c r="A18" s="152" t="s">
        <v>17</v>
      </c>
      <c r="B18" s="8">
        <v>0</v>
      </c>
      <c r="C18" s="8">
        <v>6022</v>
      </c>
      <c r="D18" s="8">
        <v>0</v>
      </c>
      <c r="E18" s="10">
        <v>0</v>
      </c>
      <c r="F18" s="8">
        <v>14</v>
      </c>
      <c r="G18" s="8">
        <v>293.3</v>
      </c>
      <c r="H18" s="8">
        <v>1379</v>
      </c>
      <c r="I18" s="8">
        <v>9622</v>
      </c>
      <c r="J18" s="8">
        <v>14279.8</v>
      </c>
      <c r="K18" s="8">
        <v>0</v>
      </c>
      <c r="L18" s="10">
        <v>67</v>
      </c>
      <c r="M18" s="8">
        <v>3789</v>
      </c>
      <c r="N18" s="8">
        <v>2822</v>
      </c>
      <c r="O18" s="141">
        <v>19798.900000000001</v>
      </c>
      <c r="P18" s="9">
        <f t="shared" si="2"/>
        <v>58087</v>
      </c>
      <c r="Q18" s="27"/>
    </row>
    <row r="19" spans="1:17" s="113" customFormat="1" ht="17.25" customHeight="1" x14ac:dyDescent="0.2">
      <c r="A19" s="152" t="s">
        <v>18</v>
      </c>
      <c r="B19" s="8">
        <v>0</v>
      </c>
      <c r="C19" s="8">
        <v>0</v>
      </c>
      <c r="D19" s="8">
        <v>504</v>
      </c>
      <c r="E19" s="10">
        <v>0</v>
      </c>
      <c r="F19" s="8">
        <v>251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10">
        <v>0</v>
      </c>
      <c r="M19" s="8">
        <v>0</v>
      </c>
      <c r="N19" s="8">
        <v>0</v>
      </c>
      <c r="O19" s="141">
        <v>0</v>
      </c>
      <c r="P19" s="9">
        <f t="shared" ref="P19:P24" si="3">SUM(B19:O19)</f>
        <v>755</v>
      </c>
      <c r="Q19" s="27"/>
    </row>
    <row r="20" spans="1:17" s="113" customFormat="1" ht="17.25" customHeight="1" x14ac:dyDescent="0.2">
      <c r="A20" s="152" t="s">
        <v>19</v>
      </c>
      <c r="B20" s="8">
        <v>0</v>
      </c>
      <c r="C20" s="8">
        <v>17742</v>
      </c>
      <c r="D20" s="8">
        <v>0</v>
      </c>
      <c r="E20" s="10">
        <v>0</v>
      </c>
      <c r="F20" s="8">
        <v>0</v>
      </c>
      <c r="G20" s="8">
        <v>337.2</v>
      </c>
      <c r="H20" s="8">
        <v>0</v>
      </c>
      <c r="I20" s="8">
        <v>1251</v>
      </c>
      <c r="J20" s="8">
        <v>70570.5</v>
      </c>
      <c r="K20" s="8">
        <v>0</v>
      </c>
      <c r="L20" s="10">
        <v>0</v>
      </c>
      <c r="M20" s="8">
        <v>4066</v>
      </c>
      <c r="N20" s="8">
        <v>399</v>
      </c>
      <c r="O20" s="141">
        <v>2597.4</v>
      </c>
      <c r="P20" s="9">
        <f t="shared" si="3"/>
        <v>96963.099999999991</v>
      </c>
      <c r="Q20" s="27"/>
    </row>
    <row r="21" spans="1:17" s="113" customFormat="1" ht="17.25" customHeight="1" x14ac:dyDescent="0.2">
      <c r="A21" s="152" t="s">
        <v>20</v>
      </c>
      <c r="B21" s="8">
        <v>0</v>
      </c>
      <c r="C21" s="8">
        <v>18864</v>
      </c>
      <c r="D21" s="8">
        <v>0</v>
      </c>
      <c r="E21" s="10">
        <v>0</v>
      </c>
      <c r="F21" s="8">
        <v>49</v>
      </c>
      <c r="G21" s="8">
        <v>1020.3</v>
      </c>
      <c r="H21" s="8">
        <v>520</v>
      </c>
      <c r="I21" s="8">
        <v>550</v>
      </c>
      <c r="J21" s="8">
        <v>3346.5</v>
      </c>
      <c r="K21" s="8">
        <v>159</v>
      </c>
      <c r="L21" s="10">
        <v>28</v>
      </c>
      <c r="M21" s="8">
        <v>9263</v>
      </c>
      <c r="N21" s="8">
        <v>613</v>
      </c>
      <c r="O21" s="141">
        <v>5721.3</v>
      </c>
      <c r="P21" s="9">
        <f t="shared" si="3"/>
        <v>40134.100000000006</v>
      </c>
      <c r="Q21" s="27"/>
    </row>
    <row r="22" spans="1:17" s="113" customFormat="1" ht="17.25" customHeight="1" x14ac:dyDescent="0.2">
      <c r="A22" s="152" t="s">
        <v>21</v>
      </c>
      <c r="B22" s="8">
        <v>0</v>
      </c>
      <c r="C22" s="8">
        <v>307</v>
      </c>
      <c r="D22" s="8">
        <v>0</v>
      </c>
      <c r="E22" s="10">
        <v>10192</v>
      </c>
      <c r="F22" s="8">
        <v>2001</v>
      </c>
      <c r="G22" s="8">
        <v>7931.1</v>
      </c>
      <c r="H22" s="8">
        <v>8006</v>
      </c>
      <c r="I22" s="8">
        <v>-419</v>
      </c>
      <c r="J22" s="8">
        <v>4870.8999999999996</v>
      </c>
      <c r="K22" s="8">
        <v>24681</v>
      </c>
      <c r="L22" s="10">
        <v>15750</v>
      </c>
      <c r="M22" s="8">
        <v>60023</v>
      </c>
      <c r="N22" s="8">
        <v>3839</v>
      </c>
      <c r="O22" s="141">
        <v>2833.6</v>
      </c>
      <c r="P22" s="9">
        <f t="shared" si="3"/>
        <v>140015.6</v>
      </c>
      <c r="Q22" s="27"/>
    </row>
    <row r="23" spans="1:17" s="113" customFormat="1" ht="17.25" customHeight="1" x14ac:dyDescent="0.2">
      <c r="A23" s="152" t="s">
        <v>22</v>
      </c>
      <c r="B23" s="8">
        <v>0</v>
      </c>
      <c r="C23" s="10">
        <v>173666</v>
      </c>
      <c r="D23" s="10">
        <v>0</v>
      </c>
      <c r="E23" s="10">
        <v>0</v>
      </c>
      <c r="F23" s="10">
        <v>165</v>
      </c>
      <c r="G23" s="10">
        <v>120.4</v>
      </c>
      <c r="H23" s="10">
        <v>562</v>
      </c>
      <c r="I23" s="10">
        <v>57481</v>
      </c>
      <c r="J23" s="10">
        <v>4850.7</v>
      </c>
      <c r="K23" s="10">
        <v>37</v>
      </c>
      <c r="L23" s="10">
        <v>194</v>
      </c>
      <c r="M23" s="10">
        <v>65365</v>
      </c>
      <c r="N23" s="10">
        <v>369</v>
      </c>
      <c r="O23" s="141">
        <v>43037.7</v>
      </c>
      <c r="P23" s="9">
        <f t="shared" si="3"/>
        <v>345847.8</v>
      </c>
      <c r="Q23" s="27"/>
    </row>
    <row r="24" spans="1:17" s="113" customFormat="1" ht="20.25" customHeight="1" x14ac:dyDescent="0.2">
      <c r="A24" s="153" t="s">
        <v>23</v>
      </c>
      <c r="B24" s="11">
        <v>0</v>
      </c>
      <c r="C24" s="11">
        <v>2390</v>
      </c>
      <c r="D24" s="11">
        <v>0</v>
      </c>
      <c r="E24" s="17">
        <v>0</v>
      </c>
      <c r="F24" s="11">
        <v>0</v>
      </c>
      <c r="G24" s="11">
        <v>4712.7</v>
      </c>
      <c r="H24" s="11">
        <v>135</v>
      </c>
      <c r="I24" s="11">
        <v>-713</v>
      </c>
      <c r="J24" s="11">
        <v>1399.2</v>
      </c>
      <c r="K24" s="11">
        <v>0</v>
      </c>
      <c r="L24" s="17">
        <v>0</v>
      </c>
      <c r="M24" s="11">
        <v>7645</v>
      </c>
      <c r="N24" s="11">
        <v>202</v>
      </c>
      <c r="O24" s="142">
        <v>5451.2</v>
      </c>
      <c r="P24" s="12">
        <f t="shared" si="3"/>
        <v>21222.1</v>
      </c>
      <c r="Q24" s="27"/>
    </row>
    <row r="25" spans="1:17" s="115" customFormat="1" ht="17.25" customHeight="1" x14ac:dyDescent="0.2">
      <c r="A25" s="156" t="s">
        <v>24</v>
      </c>
      <c r="B25" s="118">
        <f t="shared" ref="B25:P25" si="4">SUM(B17:B24)</f>
        <v>60486</v>
      </c>
      <c r="C25" s="118">
        <f t="shared" si="4"/>
        <v>235676</v>
      </c>
      <c r="D25" s="118">
        <f t="shared" si="4"/>
        <v>504</v>
      </c>
      <c r="E25" s="118">
        <f t="shared" si="4"/>
        <v>10192</v>
      </c>
      <c r="F25" s="118">
        <f t="shared" si="4"/>
        <v>2523</v>
      </c>
      <c r="G25" s="118">
        <f t="shared" si="4"/>
        <v>15986.969999999998</v>
      </c>
      <c r="H25" s="118">
        <f t="shared" si="4"/>
        <v>10619</v>
      </c>
      <c r="I25" s="118">
        <f t="shared" si="4"/>
        <v>76802</v>
      </c>
      <c r="J25" s="118">
        <f t="shared" si="4"/>
        <v>108946.59999999999</v>
      </c>
      <c r="K25" s="118">
        <f t="shared" si="4"/>
        <v>24877</v>
      </c>
      <c r="L25" s="119">
        <f t="shared" si="4"/>
        <v>16039</v>
      </c>
      <c r="M25" s="118">
        <f t="shared" si="4"/>
        <v>164753</v>
      </c>
      <c r="N25" s="118">
        <f t="shared" si="4"/>
        <v>8453</v>
      </c>
      <c r="O25" s="118">
        <f t="shared" si="4"/>
        <v>363967.10000000003</v>
      </c>
      <c r="P25" s="13">
        <f t="shared" si="4"/>
        <v>1099824.67</v>
      </c>
      <c r="Q25" s="27"/>
    </row>
    <row r="26" spans="1:17" s="113" customFormat="1" ht="16.5" customHeight="1" x14ac:dyDescent="0.2">
      <c r="A26" s="155" t="s">
        <v>26</v>
      </c>
      <c r="B26" s="116"/>
      <c r="C26" s="116"/>
      <c r="D26" s="116"/>
      <c r="E26" s="117"/>
      <c r="F26" s="116"/>
      <c r="G26" s="116"/>
      <c r="H26" s="116"/>
      <c r="I26" s="116"/>
      <c r="J26" s="116"/>
      <c r="K26" s="116"/>
      <c r="L26" s="117"/>
      <c r="M26" s="117"/>
      <c r="N26" s="117"/>
      <c r="O26" s="136"/>
      <c r="P26" s="139"/>
      <c r="Q26" s="27"/>
    </row>
    <row r="27" spans="1:17" s="113" customFormat="1" ht="17.25" customHeight="1" x14ac:dyDescent="0.2">
      <c r="A27" s="152" t="s">
        <v>16</v>
      </c>
      <c r="B27" s="140">
        <v>127747</v>
      </c>
      <c r="C27" s="8">
        <v>65023</v>
      </c>
      <c r="D27" s="8">
        <v>0</v>
      </c>
      <c r="E27" s="10">
        <v>3</v>
      </c>
      <c r="F27" s="8">
        <v>89</v>
      </c>
      <c r="G27" s="8">
        <v>727.12999999999988</v>
      </c>
      <c r="H27" s="8">
        <v>0</v>
      </c>
      <c r="I27" s="8">
        <v>8397</v>
      </c>
      <c r="J27" s="8">
        <v>246191.7</v>
      </c>
      <c r="K27" s="8">
        <v>11</v>
      </c>
      <c r="L27" s="10">
        <v>233</v>
      </c>
      <c r="M27" s="8">
        <v>28407</v>
      </c>
      <c r="N27" s="141">
        <v>35</v>
      </c>
      <c r="O27" s="141">
        <v>105212.79999999999</v>
      </c>
      <c r="P27" s="9">
        <f t="shared" ref="P27:P34" si="5">SUM(B27:O27)</f>
        <v>582076.63</v>
      </c>
      <c r="Q27" s="27"/>
    </row>
    <row r="28" spans="1:17" s="113" customFormat="1" ht="17.25" customHeight="1" x14ac:dyDescent="0.2">
      <c r="A28" s="152" t="s">
        <v>17</v>
      </c>
      <c r="B28" s="8"/>
      <c r="C28" s="8">
        <v>1428</v>
      </c>
      <c r="D28" s="8">
        <v>0</v>
      </c>
      <c r="E28" s="10">
        <v>0</v>
      </c>
      <c r="F28" s="8">
        <v>6</v>
      </c>
      <c r="G28" s="8">
        <v>100.09999999999997</v>
      </c>
      <c r="H28" s="8">
        <v>220</v>
      </c>
      <c r="I28" s="8">
        <v>831</v>
      </c>
      <c r="J28" s="8">
        <v>7796.7999999999993</v>
      </c>
      <c r="K28" s="8">
        <v>29</v>
      </c>
      <c r="L28" s="10">
        <v>28</v>
      </c>
      <c r="M28" s="8">
        <v>2157</v>
      </c>
      <c r="N28" s="8">
        <v>151</v>
      </c>
      <c r="O28" s="141">
        <v>985.05999999999767</v>
      </c>
      <c r="P28" s="9">
        <f t="shared" si="5"/>
        <v>13731.959999999997</v>
      </c>
      <c r="Q28" s="27"/>
    </row>
    <row r="29" spans="1:17" s="113" customFormat="1" ht="17.25" customHeight="1" x14ac:dyDescent="0.2">
      <c r="A29" s="152" t="s">
        <v>18</v>
      </c>
      <c r="B29" s="8"/>
      <c r="C29" s="8">
        <v>0</v>
      </c>
      <c r="D29" s="8">
        <v>168</v>
      </c>
      <c r="E29" s="10">
        <v>0</v>
      </c>
      <c r="F29" s="8">
        <v>78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10">
        <v>0</v>
      </c>
      <c r="M29" s="8">
        <v>0</v>
      </c>
      <c r="N29" s="8">
        <v>0</v>
      </c>
      <c r="O29" s="141">
        <v>0</v>
      </c>
      <c r="P29" s="9">
        <f t="shared" si="5"/>
        <v>246</v>
      </c>
      <c r="Q29" s="27"/>
    </row>
    <row r="30" spans="1:17" s="113" customFormat="1" ht="17.25" customHeight="1" x14ac:dyDescent="0.2">
      <c r="A30" s="152" t="s">
        <v>19</v>
      </c>
      <c r="B30" s="8"/>
      <c r="C30" s="8">
        <v>2990</v>
      </c>
      <c r="D30" s="8">
        <v>0</v>
      </c>
      <c r="E30" s="10">
        <v>0</v>
      </c>
      <c r="F30" s="8">
        <v>4</v>
      </c>
      <c r="G30" s="8">
        <v>144.5</v>
      </c>
      <c r="H30" s="8">
        <v>0</v>
      </c>
      <c r="I30" s="8">
        <v>2482</v>
      </c>
      <c r="J30" s="8">
        <v>209745.2</v>
      </c>
      <c r="K30" s="8">
        <v>40</v>
      </c>
      <c r="L30" s="10">
        <v>0</v>
      </c>
      <c r="M30" s="8">
        <v>4239</v>
      </c>
      <c r="N30" s="8">
        <v>122</v>
      </c>
      <c r="O30" s="141">
        <v>7981.8000000000011</v>
      </c>
      <c r="P30" s="9">
        <f t="shared" si="5"/>
        <v>227748.5</v>
      </c>
      <c r="Q30" s="27"/>
    </row>
    <row r="31" spans="1:17" s="113" customFormat="1" ht="17.25" customHeight="1" x14ac:dyDescent="0.2">
      <c r="A31" s="152" t="s">
        <v>20</v>
      </c>
      <c r="B31" s="8"/>
      <c r="C31" s="8">
        <v>5022</v>
      </c>
      <c r="D31" s="8">
        <v>0</v>
      </c>
      <c r="E31" s="10">
        <v>375</v>
      </c>
      <c r="F31" s="8">
        <v>1</v>
      </c>
      <c r="G31" s="8">
        <v>437.29999999999995</v>
      </c>
      <c r="H31" s="8">
        <v>42</v>
      </c>
      <c r="I31" s="8">
        <v>97</v>
      </c>
      <c r="J31" s="8">
        <v>11932</v>
      </c>
      <c r="K31" s="8">
        <v>273</v>
      </c>
      <c r="L31" s="10">
        <v>328</v>
      </c>
      <c r="M31" s="8">
        <v>638</v>
      </c>
      <c r="N31" s="8">
        <v>62</v>
      </c>
      <c r="O31" s="141">
        <v>3000.9000000000005</v>
      </c>
      <c r="P31" s="9">
        <f t="shared" si="5"/>
        <v>22208.2</v>
      </c>
      <c r="Q31" s="27"/>
    </row>
    <row r="32" spans="1:17" s="113" customFormat="1" ht="17.25" customHeight="1" x14ac:dyDescent="0.2">
      <c r="A32" s="152" t="s">
        <v>21</v>
      </c>
      <c r="B32" s="8"/>
      <c r="C32" s="8">
        <v>75210</v>
      </c>
      <c r="D32" s="8">
        <v>0</v>
      </c>
      <c r="E32" s="10">
        <v>59280.3</v>
      </c>
      <c r="F32" s="8">
        <v>25774</v>
      </c>
      <c r="G32" s="8">
        <v>3864.7999999999993</v>
      </c>
      <c r="H32" s="8">
        <v>77813</v>
      </c>
      <c r="I32" s="8">
        <v>96915</v>
      </c>
      <c r="J32" s="8">
        <v>361981.5</v>
      </c>
      <c r="K32" s="8">
        <v>108614</v>
      </c>
      <c r="L32" s="10">
        <v>114154</v>
      </c>
      <c r="M32" s="8">
        <v>98695</v>
      </c>
      <c r="N32" s="8">
        <v>64121</v>
      </c>
      <c r="O32" s="141">
        <v>124424.9</v>
      </c>
      <c r="P32" s="9">
        <f t="shared" si="5"/>
        <v>1210847.5</v>
      </c>
      <c r="Q32" s="27"/>
    </row>
    <row r="33" spans="1:17" s="113" customFormat="1" ht="17.25" customHeight="1" x14ac:dyDescent="0.2">
      <c r="A33" s="152" t="s">
        <v>22</v>
      </c>
      <c r="B33" s="8"/>
      <c r="C33" s="10">
        <v>1751</v>
      </c>
      <c r="D33" s="10">
        <v>0</v>
      </c>
      <c r="E33" s="10">
        <v>31.9</v>
      </c>
      <c r="F33" s="10">
        <v>35</v>
      </c>
      <c r="G33" s="10">
        <v>53.599999999999994</v>
      </c>
      <c r="H33" s="10">
        <v>82</v>
      </c>
      <c r="I33" s="10">
        <v>8707</v>
      </c>
      <c r="J33" s="10">
        <v>12619.8</v>
      </c>
      <c r="K33" s="10">
        <v>8170</v>
      </c>
      <c r="L33" s="10">
        <v>387</v>
      </c>
      <c r="M33" s="10">
        <v>1155</v>
      </c>
      <c r="N33" s="10">
        <v>44</v>
      </c>
      <c r="O33" s="141">
        <v>16278.200000000004</v>
      </c>
      <c r="P33" s="9">
        <f t="shared" si="5"/>
        <v>49314.500000000007</v>
      </c>
      <c r="Q33" s="27"/>
    </row>
    <row r="34" spans="1:17" s="113" customFormat="1" ht="20.25" customHeight="1" x14ac:dyDescent="0.2">
      <c r="A34" s="153" t="s">
        <v>23</v>
      </c>
      <c r="B34" s="11"/>
      <c r="C34" s="11">
        <v>4100</v>
      </c>
      <c r="D34" s="11">
        <v>0</v>
      </c>
      <c r="E34" s="17">
        <v>0</v>
      </c>
      <c r="F34" s="11">
        <v>0</v>
      </c>
      <c r="G34" s="11">
        <v>695.10000000000036</v>
      </c>
      <c r="H34" s="11">
        <v>81</v>
      </c>
      <c r="I34" s="11">
        <v>14565</v>
      </c>
      <c r="J34" s="11">
        <v>10142.799999999999</v>
      </c>
      <c r="K34" s="11">
        <v>839</v>
      </c>
      <c r="L34" s="17">
        <v>10</v>
      </c>
      <c r="M34" s="11">
        <v>1884</v>
      </c>
      <c r="N34" s="11">
        <v>12</v>
      </c>
      <c r="O34" s="142">
        <v>11882.5</v>
      </c>
      <c r="P34" s="12">
        <f t="shared" si="5"/>
        <v>44211.399999999994</v>
      </c>
      <c r="Q34" s="27"/>
    </row>
    <row r="35" spans="1:17" s="115" customFormat="1" ht="17.25" customHeight="1" x14ac:dyDescent="0.2">
      <c r="A35" s="156" t="s">
        <v>24</v>
      </c>
      <c r="B35" s="118">
        <f t="shared" ref="B35:P35" si="6">SUM(B27:B34)</f>
        <v>127747</v>
      </c>
      <c r="C35" s="118">
        <f t="shared" si="6"/>
        <v>155524</v>
      </c>
      <c r="D35" s="118">
        <f t="shared" si="6"/>
        <v>168</v>
      </c>
      <c r="E35" s="118">
        <f t="shared" si="6"/>
        <v>59690.200000000004</v>
      </c>
      <c r="F35" s="118">
        <f t="shared" si="6"/>
        <v>25987</v>
      </c>
      <c r="G35" s="118">
        <f t="shared" si="6"/>
        <v>6022.53</v>
      </c>
      <c r="H35" s="118">
        <f t="shared" si="6"/>
        <v>78238</v>
      </c>
      <c r="I35" s="118">
        <f t="shared" si="6"/>
        <v>131994</v>
      </c>
      <c r="J35" s="118">
        <f t="shared" si="6"/>
        <v>860409.8</v>
      </c>
      <c r="K35" s="118">
        <f t="shared" si="6"/>
        <v>117976</v>
      </c>
      <c r="L35" s="118">
        <f t="shared" si="6"/>
        <v>115140</v>
      </c>
      <c r="M35" s="118">
        <f t="shared" si="6"/>
        <v>137175</v>
      </c>
      <c r="N35" s="118">
        <f t="shared" si="6"/>
        <v>64547</v>
      </c>
      <c r="O35" s="118">
        <f t="shared" si="6"/>
        <v>269766.15999999997</v>
      </c>
      <c r="P35" s="13">
        <f t="shared" si="6"/>
        <v>2150384.69</v>
      </c>
      <c r="Q35" s="27"/>
    </row>
    <row r="36" spans="1:17" s="113" customFormat="1" ht="15" customHeight="1" x14ac:dyDescent="0.2">
      <c r="A36" s="155" t="s">
        <v>27</v>
      </c>
      <c r="B36" s="116"/>
      <c r="C36" s="116"/>
      <c r="D36" s="116"/>
      <c r="E36" s="117"/>
      <c r="F36" s="116"/>
      <c r="G36" s="116"/>
      <c r="H36" s="116"/>
      <c r="I36" s="116"/>
      <c r="J36" s="116"/>
      <c r="K36" s="116"/>
      <c r="L36" s="117"/>
      <c r="M36" s="117"/>
      <c r="N36" s="117"/>
      <c r="O36" s="136"/>
      <c r="P36" s="139"/>
      <c r="Q36" s="27"/>
    </row>
    <row r="37" spans="1:17" s="113" customFormat="1" ht="17.25" customHeight="1" x14ac:dyDescent="0.2">
      <c r="A37" s="152" t="s">
        <v>16</v>
      </c>
      <c r="B37" s="140">
        <v>149533</v>
      </c>
      <c r="C37" s="8">
        <v>63023</v>
      </c>
      <c r="D37" s="8">
        <v>0</v>
      </c>
      <c r="E37" s="8">
        <v>3</v>
      </c>
      <c r="F37" s="8">
        <v>89</v>
      </c>
      <c r="G37" s="8">
        <v>1596.0299999999997</v>
      </c>
      <c r="H37" s="8">
        <v>3</v>
      </c>
      <c r="I37" s="8">
        <v>11617</v>
      </c>
      <c r="J37" s="8">
        <v>237241.96</v>
      </c>
      <c r="K37" s="8">
        <v>-141</v>
      </c>
      <c r="L37" s="10">
        <v>233</v>
      </c>
      <c r="M37" s="8">
        <v>29875</v>
      </c>
      <c r="N37" s="141">
        <v>32</v>
      </c>
      <c r="O37" s="141">
        <v>109523.2</v>
      </c>
      <c r="P37" s="9">
        <f t="shared" ref="P37:P44" si="7">SUM(B37:O37)</f>
        <v>602628.18999999994</v>
      </c>
      <c r="Q37" s="27"/>
    </row>
    <row r="38" spans="1:17" s="113" customFormat="1" ht="17.25" customHeight="1" x14ac:dyDescent="0.2">
      <c r="A38" s="152" t="s">
        <v>17</v>
      </c>
      <c r="B38" s="8"/>
      <c r="C38" s="8">
        <v>2472</v>
      </c>
      <c r="D38" s="8">
        <v>0</v>
      </c>
      <c r="E38" s="8">
        <v>0</v>
      </c>
      <c r="F38" s="8">
        <v>23</v>
      </c>
      <c r="G38" s="8">
        <v>186.29999999999998</v>
      </c>
      <c r="H38" s="8">
        <v>107</v>
      </c>
      <c r="I38" s="8">
        <v>2187</v>
      </c>
      <c r="J38" s="8">
        <v>7750.77</v>
      </c>
      <c r="K38" s="8">
        <v>-2942</v>
      </c>
      <c r="L38" s="10">
        <v>184</v>
      </c>
      <c r="M38" s="8">
        <v>2295</v>
      </c>
      <c r="N38" s="8">
        <v>163</v>
      </c>
      <c r="O38" s="141">
        <v>1665.3</v>
      </c>
      <c r="P38" s="9">
        <f t="shared" si="7"/>
        <v>14091.369999999999</v>
      </c>
      <c r="Q38" s="27"/>
    </row>
    <row r="39" spans="1:17" s="113" customFormat="1" ht="17.25" customHeight="1" x14ac:dyDescent="0.2">
      <c r="A39" s="152" t="s">
        <v>18</v>
      </c>
      <c r="B39" s="8"/>
      <c r="C39" s="8">
        <v>0</v>
      </c>
      <c r="D39" s="8">
        <v>834</v>
      </c>
      <c r="E39" s="8">
        <v>0</v>
      </c>
      <c r="F39" s="8">
        <v>-21</v>
      </c>
      <c r="G39" s="8">
        <v>3.3</v>
      </c>
      <c r="H39" s="8">
        <v>8</v>
      </c>
      <c r="I39" s="8">
        <v>0</v>
      </c>
      <c r="J39" s="8">
        <v>0</v>
      </c>
      <c r="K39" s="8">
        <v>0</v>
      </c>
      <c r="L39" s="10">
        <v>0</v>
      </c>
      <c r="M39" s="8">
        <v>-11</v>
      </c>
      <c r="N39" s="8">
        <v>0</v>
      </c>
      <c r="O39" s="141">
        <v>0</v>
      </c>
      <c r="P39" s="9">
        <f t="shared" si="7"/>
        <v>813.3</v>
      </c>
      <c r="Q39" s="27"/>
    </row>
    <row r="40" spans="1:17" s="113" customFormat="1" ht="17.25" customHeight="1" x14ac:dyDescent="0.2">
      <c r="A40" s="152" t="s">
        <v>19</v>
      </c>
      <c r="B40" s="8"/>
      <c r="C40" s="8">
        <v>2617</v>
      </c>
      <c r="D40" s="8">
        <v>0</v>
      </c>
      <c r="E40" s="8">
        <v>960.2</v>
      </c>
      <c r="F40" s="8">
        <v>-259</v>
      </c>
      <c r="G40" s="8">
        <v>318.2</v>
      </c>
      <c r="H40" s="8">
        <v>-365</v>
      </c>
      <c r="I40" s="8">
        <v>6361</v>
      </c>
      <c r="J40" s="8">
        <v>17754.599999999999</v>
      </c>
      <c r="K40" s="8">
        <v>40</v>
      </c>
      <c r="L40" s="10">
        <v>0</v>
      </c>
      <c r="M40" s="8">
        <v>2876</v>
      </c>
      <c r="N40" s="8">
        <v>-50</v>
      </c>
      <c r="O40" s="141">
        <v>7995.5</v>
      </c>
      <c r="P40" s="9">
        <f t="shared" si="7"/>
        <v>38248.5</v>
      </c>
      <c r="Q40" s="27"/>
    </row>
    <row r="41" spans="1:17" s="113" customFormat="1" ht="17.25" customHeight="1" x14ac:dyDescent="0.2">
      <c r="A41" s="152" t="s">
        <v>20</v>
      </c>
      <c r="B41" s="8"/>
      <c r="C41" s="8">
        <v>2676</v>
      </c>
      <c r="D41" s="8">
        <v>0</v>
      </c>
      <c r="E41" s="8">
        <v>375</v>
      </c>
      <c r="F41" s="8">
        <v>-61</v>
      </c>
      <c r="G41" s="8">
        <v>196.49999999999994</v>
      </c>
      <c r="H41" s="8">
        <v>-159</v>
      </c>
      <c r="I41" s="8">
        <v>2138</v>
      </c>
      <c r="J41" s="8">
        <v>17751.400000000001</v>
      </c>
      <c r="K41" s="8">
        <v>-2234</v>
      </c>
      <c r="L41" s="10">
        <v>345</v>
      </c>
      <c r="M41" s="8">
        <v>484</v>
      </c>
      <c r="N41" s="8">
        <v>6</v>
      </c>
      <c r="O41" s="141">
        <v>2687.6</v>
      </c>
      <c r="P41" s="9">
        <f t="shared" si="7"/>
        <v>24205.5</v>
      </c>
      <c r="Q41" s="27"/>
    </row>
    <row r="42" spans="1:17" s="113" customFormat="1" ht="17.25" customHeight="1" x14ac:dyDescent="0.2">
      <c r="A42" s="152" t="s">
        <v>21</v>
      </c>
      <c r="B42" s="8"/>
      <c r="C42" s="8">
        <v>75203</v>
      </c>
      <c r="D42" s="8">
        <v>0</v>
      </c>
      <c r="E42" s="8">
        <v>79740.600000000006</v>
      </c>
      <c r="F42" s="8">
        <v>26474</v>
      </c>
      <c r="G42" s="8">
        <v>5404.9999999999991</v>
      </c>
      <c r="H42" s="8">
        <v>88900</v>
      </c>
      <c r="I42" s="8">
        <v>110536</v>
      </c>
      <c r="J42" s="8">
        <v>403379.1</v>
      </c>
      <c r="K42" s="8">
        <v>91477</v>
      </c>
      <c r="L42" s="10">
        <v>112901</v>
      </c>
      <c r="M42" s="8">
        <v>96912</v>
      </c>
      <c r="N42" s="8">
        <v>102784</v>
      </c>
      <c r="O42" s="141">
        <v>139308.4</v>
      </c>
      <c r="P42" s="9">
        <f t="shared" si="7"/>
        <v>1333020.0999999999</v>
      </c>
      <c r="Q42" s="27"/>
    </row>
    <row r="43" spans="1:17" s="113" customFormat="1" ht="17.25" customHeight="1" x14ac:dyDescent="0.2">
      <c r="A43" s="152" t="s">
        <v>22</v>
      </c>
      <c r="B43" s="8"/>
      <c r="C43" s="10">
        <v>785</v>
      </c>
      <c r="D43" s="10">
        <v>0</v>
      </c>
      <c r="E43" s="8">
        <v>31.9</v>
      </c>
      <c r="F43" s="10">
        <v>-270</v>
      </c>
      <c r="G43" s="8">
        <v>312.39999999999998</v>
      </c>
      <c r="H43" s="10">
        <v>201</v>
      </c>
      <c r="I43" s="10">
        <v>7878</v>
      </c>
      <c r="J43" s="10">
        <v>11809.4</v>
      </c>
      <c r="K43" s="10">
        <v>76384</v>
      </c>
      <c r="L43" s="10">
        <v>217</v>
      </c>
      <c r="M43" s="10">
        <v>-542</v>
      </c>
      <c r="N43" s="10">
        <v>225</v>
      </c>
      <c r="O43" s="141">
        <v>16366.1</v>
      </c>
      <c r="P43" s="9">
        <f t="shared" si="7"/>
        <v>113397.8</v>
      </c>
      <c r="Q43" s="27"/>
    </row>
    <row r="44" spans="1:17" s="113" customFormat="1" ht="20.25" customHeight="1" x14ac:dyDescent="0.2">
      <c r="A44" s="153" t="s">
        <v>23</v>
      </c>
      <c r="B44" s="11"/>
      <c r="C44" s="11">
        <v>6679</v>
      </c>
      <c r="D44" s="11">
        <v>0</v>
      </c>
      <c r="E44" s="8">
        <v>0</v>
      </c>
      <c r="F44" s="11">
        <v>0</v>
      </c>
      <c r="G44" s="8">
        <v>586.74000000000035</v>
      </c>
      <c r="H44" s="11">
        <v>100</v>
      </c>
      <c r="I44" s="11">
        <v>14565</v>
      </c>
      <c r="J44" s="11">
        <v>12268.1</v>
      </c>
      <c r="K44" s="11">
        <v>-1070</v>
      </c>
      <c r="L44" s="17">
        <v>10</v>
      </c>
      <c r="M44" s="11">
        <v>106</v>
      </c>
      <c r="N44" s="11">
        <v>316</v>
      </c>
      <c r="O44" s="142">
        <v>10628.6</v>
      </c>
      <c r="P44" s="12">
        <f t="shared" si="7"/>
        <v>44189.440000000002</v>
      </c>
      <c r="Q44" s="27"/>
    </row>
    <row r="45" spans="1:17" s="115" customFormat="1" ht="17.25" customHeight="1" x14ac:dyDescent="0.2">
      <c r="A45" s="149" t="s">
        <v>24</v>
      </c>
      <c r="B45" s="118">
        <f t="shared" ref="B45:P45" si="8">SUM(B37:B44)</f>
        <v>149533</v>
      </c>
      <c r="C45" s="118">
        <f t="shared" si="8"/>
        <v>153455</v>
      </c>
      <c r="D45" s="118">
        <f t="shared" si="8"/>
        <v>834</v>
      </c>
      <c r="E45" s="118">
        <f t="shared" si="8"/>
        <v>81110.7</v>
      </c>
      <c r="F45" s="118">
        <f t="shared" si="8"/>
        <v>25975</v>
      </c>
      <c r="G45" s="118">
        <f t="shared" si="8"/>
        <v>8604.4699999999975</v>
      </c>
      <c r="H45" s="118">
        <f t="shared" si="8"/>
        <v>88795</v>
      </c>
      <c r="I45" s="118">
        <f t="shared" si="8"/>
        <v>155282</v>
      </c>
      <c r="J45" s="118">
        <f t="shared" si="8"/>
        <v>707955.33</v>
      </c>
      <c r="K45" s="118">
        <f t="shared" si="8"/>
        <v>161514</v>
      </c>
      <c r="L45" s="118">
        <f t="shared" si="8"/>
        <v>113890</v>
      </c>
      <c r="M45" s="118">
        <f t="shared" si="8"/>
        <v>131995</v>
      </c>
      <c r="N45" s="118">
        <f t="shared" si="8"/>
        <v>103476</v>
      </c>
      <c r="O45" s="118">
        <f t="shared" si="8"/>
        <v>288174.69999999995</v>
      </c>
      <c r="P45" s="13">
        <f t="shared" si="8"/>
        <v>2170594.1999999997</v>
      </c>
      <c r="Q45" s="27"/>
    </row>
    <row r="46" spans="1:17" ht="15.75" customHeight="1" x14ac:dyDescent="0.2">
      <c r="A46" s="120"/>
      <c r="B46" s="121"/>
      <c r="C46" s="122"/>
      <c r="D46" s="122"/>
      <c r="E46" s="123"/>
      <c r="F46" s="122"/>
      <c r="G46" s="122"/>
      <c r="H46" s="122"/>
      <c r="I46" s="122"/>
      <c r="J46" s="122"/>
      <c r="K46" s="122"/>
      <c r="L46" s="122"/>
      <c r="M46" s="122"/>
      <c r="N46" s="122"/>
      <c r="O46" s="124"/>
      <c r="P46" s="103"/>
      <c r="Q46" s="125"/>
    </row>
    <row r="47" spans="1:17" ht="13.5" customHeight="1" x14ac:dyDescent="0.2">
      <c r="A47" s="255" t="s">
        <v>83</v>
      </c>
      <c r="B47" s="126"/>
      <c r="C47" s="127"/>
      <c r="D47" s="126"/>
      <c r="E47" s="128"/>
      <c r="F47" s="128"/>
      <c r="G47" s="128"/>
      <c r="H47" s="128"/>
      <c r="I47" s="128"/>
      <c r="J47" s="128"/>
      <c r="K47" s="129"/>
      <c r="L47" s="129"/>
      <c r="M47" s="127"/>
      <c r="N47" s="127"/>
      <c r="O47" s="130"/>
      <c r="P47" s="131"/>
      <c r="Q47" s="127"/>
    </row>
    <row r="48" spans="1:17" x14ac:dyDescent="0.2">
      <c r="H48" s="132"/>
      <c r="I48" s="132"/>
      <c r="J48" s="132"/>
    </row>
  </sheetData>
  <mergeCells count="2">
    <mergeCell ref="A2:P2"/>
    <mergeCell ref="A3:P3"/>
  </mergeCells>
  <printOptions horizontalCentered="1"/>
  <pageMargins left="0.5" right="0.5" top="0.37" bottom="0.36" header="0.25" footer="0.25"/>
  <pageSetup paperSize="9" scale="6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51"/>
  <sheetViews>
    <sheetView showGridLines="0" zoomScale="85" zoomScaleNormal="85" workbookViewId="0">
      <pane xSplit="1" ySplit="5" topLeftCell="B45" activePane="bottomRight" state="frozen"/>
      <selection pane="topRight" activeCell="B1" sqref="B1"/>
      <selection pane="bottomLeft" activeCell="A5" sqref="A5"/>
      <selection pane="bottomRight" activeCell="A50" sqref="A50"/>
    </sheetView>
  </sheetViews>
  <sheetFormatPr defaultRowHeight="12.75" x14ac:dyDescent="0.2"/>
  <cols>
    <col min="1" max="1" width="40.28515625" style="42" bestFit="1" customWidth="1"/>
    <col min="2" max="10" width="11.28515625" style="98" customWidth="1"/>
    <col min="11" max="11" width="9.140625" style="98"/>
    <col min="12" max="12" width="12.7109375" style="102" customWidth="1"/>
    <col min="13" max="13" width="12" style="102" customWidth="1"/>
    <col min="14" max="15" width="10.7109375" style="98" customWidth="1"/>
    <col min="16" max="16" width="14.85546875" style="98" customWidth="1"/>
    <col min="17" max="17" width="15.42578125" style="93" customWidth="1"/>
    <col min="18" max="18" width="9.28515625" style="42" bestFit="1" customWidth="1"/>
    <col min="19" max="16384" width="9.140625" style="42"/>
  </cols>
  <sheetData>
    <row r="2" spans="1:18" ht="21.75" customHeight="1" x14ac:dyDescent="0.25">
      <c r="A2" s="288" t="s">
        <v>0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</row>
    <row r="3" spans="1:18" ht="21.75" customHeight="1" x14ac:dyDescent="0.25">
      <c r="A3" s="288" t="s">
        <v>31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</row>
    <row r="4" spans="1:18" ht="16.5" customHeight="1" x14ac:dyDescent="0.25">
      <c r="A4" s="2"/>
      <c r="B4" s="43"/>
      <c r="C4" s="44"/>
      <c r="D4" s="44"/>
      <c r="E4" s="43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5" t="s">
        <v>29</v>
      </c>
    </row>
    <row r="5" spans="1:18" s="48" customFormat="1" ht="26.25" customHeight="1" x14ac:dyDescent="0.2">
      <c r="A5" s="46"/>
      <c r="B5" s="46" t="s">
        <v>2</v>
      </c>
      <c r="C5" s="46" t="s">
        <v>32</v>
      </c>
      <c r="D5" s="46" t="s">
        <v>33</v>
      </c>
      <c r="E5" s="46" t="s">
        <v>3</v>
      </c>
      <c r="F5" s="46" t="s">
        <v>4</v>
      </c>
      <c r="G5" s="46" t="s">
        <v>5</v>
      </c>
      <c r="H5" s="46" t="s">
        <v>34</v>
      </c>
      <c r="I5" s="46" t="s">
        <v>6</v>
      </c>
      <c r="J5" s="46" t="s">
        <v>8</v>
      </c>
      <c r="K5" s="46" t="s">
        <v>35</v>
      </c>
      <c r="L5" s="46" t="s">
        <v>10</v>
      </c>
      <c r="M5" s="46" t="s">
        <v>36</v>
      </c>
      <c r="N5" s="46" t="s">
        <v>11</v>
      </c>
      <c r="O5" s="46" t="s">
        <v>12</v>
      </c>
      <c r="P5" s="46" t="s">
        <v>13</v>
      </c>
      <c r="Q5" s="47" t="s">
        <v>14</v>
      </c>
    </row>
    <row r="6" spans="1:18" s="57" customFormat="1" ht="21.75" customHeight="1" x14ac:dyDescent="0.2">
      <c r="A6" s="49" t="s">
        <v>37</v>
      </c>
      <c r="B6" s="50"/>
      <c r="C6" s="51"/>
      <c r="D6" s="52"/>
      <c r="E6" s="53"/>
      <c r="F6" s="51"/>
      <c r="G6" s="51"/>
      <c r="H6" s="51"/>
      <c r="I6" s="51"/>
      <c r="J6" s="51"/>
      <c r="K6" s="51"/>
      <c r="L6" s="51" t="s">
        <v>38</v>
      </c>
      <c r="M6" s="54"/>
      <c r="N6" s="51"/>
      <c r="O6" s="51"/>
      <c r="P6" s="55"/>
      <c r="Q6" s="56"/>
    </row>
    <row r="7" spans="1:18" s="57" customFormat="1" ht="17.25" customHeight="1" x14ac:dyDescent="0.2">
      <c r="A7" s="58" t="s">
        <v>16</v>
      </c>
      <c r="B7" s="59">
        <v>62253.985000000001</v>
      </c>
      <c r="C7" s="60">
        <v>91601</v>
      </c>
      <c r="D7" s="60">
        <v>0</v>
      </c>
      <c r="E7" s="60">
        <v>0</v>
      </c>
      <c r="F7" s="60">
        <v>0</v>
      </c>
      <c r="G7" s="60">
        <v>0</v>
      </c>
      <c r="H7" s="60">
        <v>144663.93299999999</v>
      </c>
      <c r="I7" s="60">
        <v>35.584000000000003</v>
      </c>
      <c r="J7" s="60">
        <v>9003.4609999999993</v>
      </c>
      <c r="K7" s="60">
        <v>123083.11</v>
      </c>
      <c r="L7" s="60">
        <v>25.370999999999999</v>
      </c>
      <c r="M7" s="60">
        <v>0</v>
      </c>
      <c r="N7" s="60">
        <v>35487.714</v>
      </c>
      <c r="O7" s="60">
        <v>46.232999999999997</v>
      </c>
      <c r="P7" s="60">
        <v>273892.10600000003</v>
      </c>
      <c r="Q7" s="64">
        <f t="shared" ref="Q7:Q14" si="0">SUM(B7:P7)</f>
        <v>740092.49699999997</v>
      </c>
      <c r="R7" s="65"/>
    </row>
    <row r="8" spans="1:18" s="57" customFormat="1" ht="21" customHeight="1" x14ac:dyDescent="0.2">
      <c r="A8" s="58" t="s">
        <v>17</v>
      </c>
      <c r="B8" s="60">
        <v>0</v>
      </c>
      <c r="C8" s="60">
        <v>5144</v>
      </c>
      <c r="D8" s="60">
        <v>0</v>
      </c>
      <c r="E8" s="60">
        <v>0</v>
      </c>
      <c r="F8" s="60">
        <v>63.088000000000001</v>
      </c>
      <c r="G8" s="60">
        <v>0</v>
      </c>
      <c r="H8" s="60">
        <v>7626.3969999999999</v>
      </c>
      <c r="I8" s="60">
        <v>16.449000000000002</v>
      </c>
      <c r="J8" s="60">
        <v>2203.1779999999999</v>
      </c>
      <c r="K8" s="60">
        <v>11087.733</v>
      </c>
      <c r="L8" s="60">
        <v>1142.9659999999999</v>
      </c>
      <c r="M8" s="60">
        <v>866.67200000000003</v>
      </c>
      <c r="N8" s="60">
        <v>7485.2060000000001</v>
      </c>
      <c r="O8" s="60">
        <v>1251.877</v>
      </c>
      <c r="P8" s="60">
        <v>22385.285</v>
      </c>
      <c r="Q8" s="64">
        <f t="shared" si="0"/>
        <v>59272.850999999995</v>
      </c>
      <c r="R8" s="65"/>
    </row>
    <row r="9" spans="1:18" s="57" customFormat="1" ht="21" customHeight="1" x14ac:dyDescent="0.2">
      <c r="A9" s="58" t="s">
        <v>18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  <c r="H9" s="60">
        <v>0</v>
      </c>
      <c r="I9" s="60">
        <v>0</v>
      </c>
      <c r="J9" s="60">
        <v>0</v>
      </c>
      <c r="K9" s="60">
        <v>0</v>
      </c>
      <c r="L9" s="60">
        <v>0</v>
      </c>
      <c r="M9" s="60">
        <v>0</v>
      </c>
      <c r="N9" s="60">
        <v>0</v>
      </c>
      <c r="O9" s="60">
        <v>0</v>
      </c>
      <c r="P9" s="60">
        <v>0</v>
      </c>
      <c r="Q9" s="64">
        <f t="shared" si="0"/>
        <v>0</v>
      </c>
      <c r="R9" s="65"/>
    </row>
    <row r="10" spans="1:18" s="57" customFormat="1" ht="21" customHeight="1" x14ac:dyDescent="0.2">
      <c r="A10" s="58" t="s">
        <v>19</v>
      </c>
      <c r="B10" s="60">
        <v>0</v>
      </c>
      <c r="C10" s="60">
        <v>6225</v>
      </c>
      <c r="D10" s="60">
        <v>0</v>
      </c>
      <c r="E10" s="60">
        <v>0</v>
      </c>
      <c r="F10" s="60">
        <v>134.238</v>
      </c>
      <c r="G10" s="60">
        <v>0</v>
      </c>
      <c r="H10" s="60">
        <v>4049.7289999999998</v>
      </c>
      <c r="I10" s="60">
        <v>23.114000000000001</v>
      </c>
      <c r="J10" s="60">
        <v>2474.7649999999999</v>
      </c>
      <c r="K10" s="60">
        <v>6927.61</v>
      </c>
      <c r="L10" s="60">
        <v>717.76800000000003</v>
      </c>
      <c r="M10" s="60">
        <v>0</v>
      </c>
      <c r="N10" s="60">
        <v>9765.1370000000006</v>
      </c>
      <c r="O10" s="60">
        <v>946.226</v>
      </c>
      <c r="P10" s="60">
        <v>8239.17</v>
      </c>
      <c r="Q10" s="64">
        <f t="shared" si="0"/>
        <v>39502.756999999998</v>
      </c>
      <c r="R10" s="65"/>
    </row>
    <row r="11" spans="1:18" s="57" customFormat="1" ht="17.25" customHeight="1" x14ac:dyDescent="0.2">
      <c r="A11" s="58" t="s">
        <v>20</v>
      </c>
      <c r="B11" s="60">
        <v>0</v>
      </c>
      <c r="C11" s="60">
        <v>9443</v>
      </c>
      <c r="D11" s="60">
        <v>0</v>
      </c>
      <c r="E11" s="60">
        <v>20.350000000000001</v>
      </c>
      <c r="F11" s="60">
        <v>93.86</v>
      </c>
      <c r="G11" s="60">
        <v>375</v>
      </c>
      <c r="H11" s="60">
        <v>7072.6319999999996</v>
      </c>
      <c r="I11" s="60">
        <v>397.41899999999998</v>
      </c>
      <c r="J11" s="60">
        <v>192.61600000000001</v>
      </c>
      <c r="K11" s="60">
        <v>6555.0590000000002</v>
      </c>
      <c r="L11" s="60">
        <v>1130.9960000000001</v>
      </c>
      <c r="M11" s="60">
        <v>0</v>
      </c>
      <c r="N11" s="60">
        <v>5981.7290000000003</v>
      </c>
      <c r="O11" s="60">
        <v>693.40899999999999</v>
      </c>
      <c r="P11" s="60">
        <v>18074.188999999998</v>
      </c>
      <c r="Q11" s="64">
        <f t="shared" si="0"/>
        <v>50030.259000000005</v>
      </c>
      <c r="R11" s="65"/>
    </row>
    <row r="12" spans="1:18" s="57" customFormat="1" ht="17.25" customHeight="1" x14ac:dyDescent="0.2">
      <c r="A12" s="58" t="s">
        <v>21</v>
      </c>
      <c r="B12" s="60">
        <v>0</v>
      </c>
      <c r="C12" s="60">
        <v>82727</v>
      </c>
      <c r="D12" s="60">
        <v>0</v>
      </c>
      <c r="E12" s="60">
        <v>55153.097999999998</v>
      </c>
      <c r="F12" s="60">
        <v>27067.901000000002</v>
      </c>
      <c r="G12" s="60">
        <v>2725.3809999999999</v>
      </c>
      <c r="H12" s="60">
        <v>64464.995000000003</v>
      </c>
      <c r="I12" s="60">
        <v>83443.222999999998</v>
      </c>
      <c r="J12" s="60">
        <v>52487.419000000002</v>
      </c>
      <c r="K12" s="60">
        <v>249382.54</v>
      </c>
      <c r="L12" s="60">
        <v>140084.41699999999</v>
      </c>
      <c r="M12" s="60">
        <v>112594.273</v>
      </c>
      <c r="N12" s="60">
        <v>214142.00099999999</v>
      </c>
      <c r="O12" s="60">
        <v>74742.284</v>
      </c>
      <c r="P12" s="60">
        <v>128939.45299999999</v>
      </c>
      <c r="Q12" s="64">
        <f>SUM(B12:P12)</f>
        <v>1287953.9850000001</v>
      </c>
      <c r="R12" s="65"/>
    </row>
    <row r="13" spans="1:18" s="57" customFormat="1" ht="17.25" customHeight="1" x14ac:dyDescent="0.2">
      <c r="A13" s="58" t="s">
        <v>22</v>
      </c>
      <c r="B13" s="60">
        <v>0</v>
      </c>
      <c r="C13" s="61">
        <v>45227</v>
      </c>
      <c r="D13" s="61">
        <v>0</v>
      </c>
      <c r="E13" s="61">
        <v>100</v>
      </c>
      <c r="F13" s="61">
        <v>24.254999999999999</v>
      </c>
      <c r="G13" s="61">
        <v>0</v>
      </c>
      <c r="H13" s="61">
        <v>5995.4690000000001</v>
      </c>
      <c r="I13" s="61">
        <v>3038.9119999999998</v>
      </c>
      <c r="J13" s="61">
        <v>12358.067999999999</v>
      </c>
      <c r="K13" s="61">
        <v>33968.614000000001</v>
      </c>
      <c r="L13" s="61">
        <v>6476.37</v>
      </c>
      <c r="M13" s="61">
        <v>479.4</v>
      </c>
      <c r="N13" s="61">
        <v>190822.96900000001</v>
      </c>
      <c r="O13" s="61">
        <v>223.488</v>
      </c>
      <c r="P13" s="61">
        <v>34284.567000000003</v>
      </c>
      <c r="Q13" s="64">
        <f t="shared" si="0"/>
        <v>332999.11200000002</v>
      </c>
      <c r="R13" s="65"/>
    </row>
    <row r="14" spans="1:18" s="57" customFormat="1" ht="20.25" customHeight="1" x14ac:dyDescent="0.2">
      <c r="A14" s="67" t="s">
        <v>23</v>
      </c>
      <c r="B14" s="60">
        <v>0</v>
      </c>
      <c r="C14" s="68">
        <v>10201</v>
      </c>
      <c r="D14" s="68">
        <v>0</v>
      </c>
      <c r="E14" s="68">
        <v>0</v>
      </c>
      <c r="F14" s="68">
        <v>0</v>
      </c>
      <c r="G14" s="68">
        <v>460.55</v>
      </c>
      <c r="H14" s="68">
        <v>3654.2860000000001</v>
      </c>
      <c r="I14" s="68">
        <v>417.69499999999999</v>
      </c>
      <c r="J14" s="68">
        <v>12539.391</v>
      </c>
      <c r="K14" s="68">
        <v>6016.5240000000003</v>
      </c>
      <c r="L14" s="68">
        <v>353.57600000000002</v>
      </c>
      <c r="M14" s="68">
        <v>0</v>
      </c>
      <c r="N14" s="68">
        <v>6474.3959999999997</v>
      </c>
      <c r="O14" s="68">
        <v>16.87</v>
      </c>
      <c r="P14" s="68">
        <v>11186.602000000001</v>
      </c>
      <c r="Q14" s="72">
        <f t="shared" si="0"/>
        <v>51320.89</v>
      </c>
      <c r="R14" s="65"/>
    </row>
    <row r="15" spans="1:18" s="77" customFormat="1" ht="17.25" customHeight="1" x14ac:dyDescent="0.2">
      <c r="A15" s="73" t="s">
        <v>24</v>
      </c>
      <c r="B15" s="74">
        <f>SUM(B7:B14)</f>
        <v>62253.985000000001</v>
      </c>
      <c r="C15" s="75">
        <f t="shared" ref="C15:Q15" si="1">SUM(C7:C14)</f>
        <v>250568</v>
      </c>
      <c r="D15" s="75">
        <f>SUM(D7:D14)</f>
        <v>0</v>
      </c>
      <c r="E15" s="75">
        <f>SUM(E7:E14)</f>
        <v>55273.447999999997</v>
      </c>
      <c r="F15" s="75">
        <f t="shared" si="1"/>
        <v>27383.342000000004</v>
      </c>
      <c r="G15" s="75">
        <f t="shared" si="1"/>
        <v>3560.931</v>
      </c>
      <c r="H15" s="75">
        <f t="shared" si="1"/>
        <v>237527.44099999999</v>
      </c>
      <c r="I15" s="75">
        <f t="shared" si="1"/>
        <v>87372.396000000008</v>
      </c>
      <c r="J15" s="75">
        <f t="shared" si="1"/>
        <v>91258.898000000001</v>
      </c>
      <c r="K15" s="75">
        <f t="shared" si="1"/>
        <v>437021.19</v>
      </c>
      <c r="L15" s="75">
        <f t="shared" si="1"/>
        <v>149931.46399999998</v>
      </c>
      <c r="M15" s="75">
        <f>SUM(M7:M14)</f>
        <v>113940.345</v>
      </c>
      <c r="N15" s="75">
        <f t="shared" si="1"/>
        <v>470159.15200000006</v>
      </c>
      <c r="O15" s="75">
        <f t="shared" si="1"/>
        <v>77920.386999999988</v>
      </c>
      <c r="P15" s="75">
        <f>SUM(P7:P14)</f>
        <v>497001.37199999997</v>
      </c>
      <c r="Q15" s="76">
        <f t="shared" si="1"/>
        <v>2561172.3510000003</v>
      </c>
      <c r="R15" s="65"/>
    </row>
    <row r="16" spans="1:18" s="57" customFormat="1" ht="17.25" customHeight="1" x14ac:dyDescent="0.2">
      <c r="A16" s="78"/>
      <c r="B16" s="50"/>
      <c r="C16" s="79"/>
      <c r="D16" s="79"/>
      <c r="E16" s="61"/>
      <c r="F16" s="79"/>
      <c r="G16" s="79"/>
      <c r="H16" s="79"/>
      <c r="I16" s="79"/>
      <c r="J16" s="79"/>
      <c r="K16" s="80"/>
      <c r="L16" s="80"/>
      <c r="M16" s="81"/>
      <c r="N16" s="79"/>
      <c r="O16" s="79"/>
      <c r="P16" s="82"/>
      <c r="Q16" s="83"/>
      <c r="R16" s="65"/>
    </row>
    <row r="17" spans="1:18" s="57" customFormat="1" ht="21" customHeight="1" x14ac:dyDescent="0.2">
      <c r="A17" s="84" t="s">
        <v>25</v>
      </c>
      <c r="B17" s="50"/>
      <c r="C17" s="60"/>
      <c r="D17" s="60"/>
      <c r="E17" s="61"/>
      <c r="F17" s="60"/>
      <c r="G17" s="60"/>
      <c r="H17" s="60"/>
      <c r="I17" s="60"/>
      <c r="J17" s="60"/>
      <c r="K17" s="62"/>
      <c r="L17" s="62"/>
      <c r="M17" s="61"/>
      <c r="N17" s="61"/>
      <c r="O17" s="61"/>
      <c r="P17" s="63"/>
      <c r="Q17" s="64"/>
      <c r="R17" s="65"/>
    </row>
    <row r="18" spans="1:18" s="57" customFormat="1" ht="17.25" customHeight="1" x14ac:dyDescent="0.2">
      <c r="A18" s="58" t="s">
        <v>16</v>
      </c>
      <c r="B18" s="59">
        <v>9627.2630000000008</v>
      </c>
      <c r="C18" s="60">
        <v>48407</v>
      </c>
      <c r="D18" s="60">
        <v>0</v>
      </c>
      <c r="E18" s="60">
        <v>0</v>
      </c>
      <c r="F18" s="60">
        <v>5.2169999999999996</v>
      </c>
      <c r="G18" s="60">
        <v>0</v>
      </c>
      <c r="H18" s="60">
        <v>6182.3639999999996</v>
      </c>
      <c r="I18" s="60">
        <v>35.014000000000003</v>
      </c>
      <c r="J18" s="60">
        <v>4066.288</v>
      </c>
      <c r="K18" s="62">
        <v>1525.3119999999999</v>
      </c>
      <c r="L18" s="62">
        <v>0</v>
      </c>
      <c r="M18" s="61">
        <v>0</v>
      </c>
      <c r="N18" s="60">
        <v>8899.6470000000008</v>
      </c>
      <c r="O18" s="60">
        <v>35.351999999999997</v>
      </c>
      <c r="P18" s="63">
        <v>201037.62100000001</v>
      </c>
      <c r="Q18" s="64">
        <f t="shared" ref="Q18:Q25" si="2">SUM(B18:P18)</f>
        <v>279821.07799999998</v>
      </c>
      <c r="R18" s="65"/>
    </row>
    <row r="19" spans="1:18" s="57" customFormat="1" ht="17.25" customHeight="1" x14ac:dyDescent="0.2">
      <c r="A19" s="58" t="s">
        <v>17</v>
      </c>
      <c r="B19" s="60">
        <v>0</v>
      </c>
      <c r="C19" s="60">
        <v>3660</v>
      </c>
      <c r="D19" s="60">
        <v>0</v>
      </c>
      <c r="E19" s="60">
        <v>0</v>
      </c>
      <c r="F19" s="60">
        <v>60.375</v>
      </c>
      <c r="G19" s="60">
        <v>0</v>
      </c>
      <c r="H19" s="60">
        <v>6851.6350000000002</v>
      </c>
      <c r="I19" s="60">
        <v>16.337</v>
      </c>
      <c r="J19" s="60">
        <v>1482.4269999999999</v>
      </c>
      <c r="K19" s="62">
        <v>6477.8310000000001</v>
      </c>
      <c r="L19" s="62">
        <v>25</v>
      </c>
      <c r="M19" s="61">
        <v>654.05999999999995</v>
      </c>
      <c r="N19" s="60">
        <v>6213.1760000000004</v>
      </c>
      <c r="O19" s="60">
        <v>1641.019</v>
      </c>
      <c r="P19" s="63">
        <v>21664.343000000001</v>
      </c>
      <c r="Q19" s="64">
        <f t="shared" si="2"/>
        <v>48746.203000000001</v>
      </c>
      <c r="R19" s="65"/>
    </row>
    <row r="20" spans="1:18" s="57" customFormat="1" ht="17.25" customHeight="1" x14ac:dyDescent="0.2">
      <c r="A20" s="58" t="s">
        <v>18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60">
        <v>0</v>
      </c>
      <c r="K20" s="62">
        <v>0</v>
      </c>
      <c r="L20" s="62">
        <v>0</v>
      </c>
      <c r="M20" s="61">
        <v>0</v>
      </c>
      <c r="N20" s="60">
        <v>0</v>
      </c>
      <c r="O20" s="60">
        <v>0</v>
      </c>
      <c r="P20" s="63">
        <v>0</v>
      </c>
      <c r="Q20" s="64">
        <f t="shared" si="2"/>
        <v>0</v>
      </c>
      <c r="R20" s="65"/>
    </row>
    <row r="21" spans="1:18" s="57" customFormat="1" ht="17.25" customHeight="1" x14ac:dyDescent="0.2">
      <c r="A21" s="58" t="s">
        <v>19</v>
      </c>
      <c r="B21" s="60">
        <v>0</v>
      </c>
      <c r="C21" s="60">
        <v>2376</v>
      </c>
      <c r="D21" s="60">
        <v>0</v>
      </c>
      <c r="E21" s="60">
        <v>0</v>
      </c>
      <c r="F21" s="60">
        <v>0</v>
      </c>
      <c r="G21" s="60">
        <v>0</v>
      </c>
      <c r="H21" s="60">
        <v>1995.934</v>
      </c>
      <c r="I21" s="60">
        <v>0</v>
      </c>
      <c r="J21" s="60">
        <v>-3493.7429999999999</v>
      </c>
      <c r="K21" s="62">
        <v>0</v>
      </c>
      <c r="L21" s="62">
        <v>0</v>
      </c>
      <c r="M21" s="61">
        <v>0</v>
      </c>
      <c r="N21" s="60">
        <v>1769.954</v>
      </c>
      <c r="O21" s="60">
        <v>24.827999999999999</v>
      </c>
      <c r="P21" s="63">
        <v>396.303</v>
      </c>
      <c r="Q21" s="64">
        <f t="shared" si="2"/>
        <v>3069.2760000000003</v>
      </c>
      <c r="R21" s="65"/>
    </row>
    <row r="22" spans="1:18" s="57" customFormat="1" ht="17.25" customHeight="1" x14ac:dyDescent="0.2">
      <c r="A22" s="58" t="s">
        <v>20</v>
      </c>
      <c r="B22" s="60">
        <v>0</v>
      </c>
      <c r="C22" s="60">
        <v>7613</v>
      </c>
      <c r="D22" s="60">
        <v>0</v>
      </c>
      <c r="E22" s="60">
        <v>0</v>
      </c>
      <c r="F22" s="60">
        <v>0</v>
      </c>
      <c r="G22" s="60">
        <v>262.5</v>
      </c>
      <c r="H22" s="60">
        <v>5022.3969999999999</v>
      </c>
      <c r="I22" s="60">
        <v>219.42699999999999</v>
      </c>
      <c r="J22" s="60">
        <v>63.75</v>
      </c>
      <c r="K22" s="62">
        <v>347.84199999999998</v>
      </c>
      <c r="L22" s="62">
        <v>17.25</v>
      </c>
      <c r="M22" s="61">
        <v>0</v>
      </c>
      <c r="N22" s="60">
        <v>5491.018</v>
      </c>
      <c r="O22" s="60">
        <v>217.52099999999999</v>
      </c>
      <c r="P22" s="63">
        <v>12170.86</v>
      </c>
      <c r="Q22" s="64">
        <f t="shared" si="2"/>
        <v>31425.565000000002</v>
      </c>
      <c r="R22" s="65"/>
    </row>
    <row r="23" spans="1:18" s="57" customFormat="1" ht="17.25" customHeight="1" x14ac:dyDescent="0.2">
      <c r="A23" s="58" t="s">
        <v>21</v>
      </c>
      <c r="B23" s="60">
        <v>0</v>
      </c>
      <c r="C23" s="60">
        <v>127</v>
      </c>
      <c r="D23" s="60">
        <v>0</v>
      </c>
      <c r="E23" s="60">
        <v>7586.4269999999997</v>
      </c>
      <c r="F23" s="60">
        <v>2689.9949999999999</v>
      </c>
      <c r="G23" s="60">
        <v>1890.384</v>
      </c>
      <c r="H23" s="60">
        <v>4491.3310000000001</v>
      </c>
      <c r="I23" s="60">
        <v>6554.8370000000004</v>
      </c>
      <c r="J23" s="60">
        <v>1001.759</v>
      </c>
      <c r="K23" s="62">
        <v>1847.2159999999999</v>
      </c>
      <c r="L23" s="62">
        <v>27852.973999999998</v>
      </c>
      <c r="M23" s="61">
        <v>15624.521000000001</v>
      </c>
      <c r="N23" s="60">
        <v>68143.959000000003</v>
      </c>
      <c r="O23" s="60">
        <v>2418.0189999999998</v>
      </c>
      <c r="P23" s="63">
        <v>2007.319</v>
      </c>
      <c r="Q23" s="64">
        <f t="shared" si="2"/>
        <v>142235.74099999998</v>
      </c>
      <c r="R23" s="65"/>
    </row>
    <row r="24" spans="1:18" s="57" customFormat="1" ht="17.25" customHeight="1" x14ac:dyDescent="0.2">
      <c r="A24" s="58" t="s">
        <v>22</v>
      </c>
      <c r="B24" s="60">
        <v>0</v>
      </c>
      <c r="C24" s="61">
        <v>39357</v>
      </c>
      <c r="D24" s="61">
        <v>0</v>
      </c>
      <c r="E24" s="61">
        <v>0</v>
      </c>
      <c r="F24" s="61">
        <v>23.523</v>
      </c>
      <c r="G24" s="61">
        <v>0</v>
      </c>
      <c r="H24" s="61">
        <v>11196.985000000001</v>
      </c>
      <c r="I24" s="61">
        <v>2648.1480000000001</v>
      </c>
      <c r="J24" s="61">
        <v>10032.109</v>
      </c>
      <c r="K24" s="66">
        <v>24322.386999999999</v>
      </c>
      <c r="L24" s="66">
        <v>3957.0610000000001</v>
      </c>
      <c r="M24" s="61">
        <v>1079.586</v>
      </c>
      <c r="N24" s="61">
        <v>186012.894</v>
      </c>
      <c r="O24" s="61">
        <v>141.61600000000001</v>
      </c>
      <c r="P24" s="63">
        <v>22602.483</v>
      </c>
      <c r="Q24" s="64">
        <f t="shared" si="2"/>
        <v>301373.79199999996</v>
      </c>
      <c r="R24" s="65"/>
    </row>
    <row r="25" spans="1:18" s="57" customFormat="1" ht="20.25" customHeight="1" x14ac:dyDescent="0.2">
      <c r="A25" s="67" t="s">
        <v>23</v>
      </c>
      <c r="B25" s="60">
        <v>0</v>
      </c>
      <c r="C25" s="68">
        <v>2777</v>
      </c>
      <c r="D25" s="68">
        <v>0</v>
      </c>
      <c r="E25" s="68">
        <v>0</v>
      </c>
      <c r="F25" s="68">
        <v>0</v>
      </c>
      <c r="G25" s="68">
        <v>409.56599999999997</v>
      </c>
      <c r="H25" s="68">
        <v>1396.14</v>
      </c>
      <c r="I25" s="68">
        <v>356.43</v>
      </c>
      <c r="J25" s="68">
        <v>3471.8009999999999</v>
      </c>
      <c r="K25" s="69">
        <v>37.561999999999998</v>
      </c>
      <c r="L25" s="69">
        <v>119.65600000000001</v>
      </c>
      <c r="M25" s="70">
        <v>0</v>
      </c>
      <c r="N25" s="68">
        <v>5957.2179999999998</v>
      </c>
      <c r="O25" s="68">
        <v>14.930999999999999</v>
      </c>
      <c r="P25" s="71">
        <v>2253.8760000000002</v>
      </c>
      <c r="Q25" s="72">
        <f t="shared" si="2"/>
        <v>16794.18</v>
      </c>
      <c r="R25" s="65"/>
    </row>
    <row r="26" spans="1:18" s="77" customFormat="1" ht="17.25" customHeight="1" x14ac:dyDescent="0.2">
      <c r="A26" s="73" t="s">
        <v>24</v>
      </c>
      <c r="B26" s="74">
        <f t="shared" ref="B26:J26" si="3">SUM(B18:B25)</f>
        <v>9627.2630000000008</v>
      </c>
      <c r="C26" s="75">
        <f t="shared" si="3"/>
        <v>104317</v>
      </c>
      <c r="D26" s="75">
        <f>SUM(D18:D25)</f>
        <v>0</v>
      </c>
      <c r="E26" s="75">
        <f t="shared" si="3"/>
        <v>7586.4269999999997</v>
      </c>
      <c r="F26" s="75">
        <f t="shared" si="3"/>
        <v>2779.11</v>
      </c>
      <c r="G26" s="74">
        <f t="shared" si="3"/>
        <v>2562.4499999999998</v>
      </c>
      <c r="H26" s="74">
        <f>SUM(H18:H25)</f>
        <v>37136.786</v>
      </c>
      <c r="I26" s="74">
        <f t="shared" si="3"/>
        <v>9830.1930000000011</v>
      </c>
      <c r="J26" s="74">
        <f t="shared" si="3"/>
        <v>16624.391</v>
      </c>
      <c r="K26" s="75">
        <f>SUM(K18:K25)</f>
        <v>34558.15</v>
      </c>
      <c r="L26" s="75">
        <v>31971.940999999999</v>
      </c>
      <c r="M26" s="85">
        <f>SUM(M18:M25)</f>
        <v>17358.167000000001</v>
      </c>
      <c r="N26" s="74">
        <f>SUM(N18:N25)</f>
        <v>282487.86599999998</v>
      </c>
      <c r="O26" s="74">
        <v>4493.2860000000001</v>
      </c>
      <c r="P26" s="86">
        <v>262132.80499999999</v>
      </c>
      <c r="Q26" s="76">
        <f>SUM(Q18:Q25)</f>
        <v>823465.83499999996</v>
      </c>
      <c r="R26" s="65"/>
    </row>
    <row r="27" spans="1:18" s="57" customFormat="1" ht="17.25" customHeight="1" x14ac:dyDescent="0.2">
      <c r="A27" s="78"/>
      <c r="B27" s="50"/>
      <c r="C27" s="79"/>
      <c r="D27" s="79"/>
      <c r="E27" s="61"/>
      <c r="F27" s="79"/>
      <c r="G27" s="79"/>
      <c r="H27" s="79"/>
      <c r="I27" s="79"/>
      <c r="J27" s="79"/>
      <c r="K27" s="80"/>
      <c r="L27" s="80"/>
      <c r="M27" s="81"/>
      <c r="N27" s="79"/>
      <c r="O27" s="79"/>
      <c r="P27" s="82"/>
      <c r="Q27" s="83"/>
      <c r="R27" s="65"/>
    </row>
    <row r="28" spans="1:18" s="57" customFormat="1" ht="24.75" customHeight="1" x14ac:dyDescent="0.2">
      <c r="A28" s="84" t="s">
        <v>26</v>
      </c>
      <c r="B28" s="50"/>
      <c r="C28" s="60"/>
      <c r="D28" s="60"/>
      <c r="E28" s="61"/>
      <c r="F28" s="60"/>
      <c r="G28" s="60"/>
      <c r="H28" s="60"/>
      <c r="I28" s="60"/>
      <c r="J28" s="60"/>
      <c r="K28" s="62"/>
      <c r="L28" s="62"/>
      <c r="M28" s="61"/>
      <c r="N28" s="61"/>
      <c r="O28" s="61"/>
      <c r="P28" s="63"/>
      <c r="Q28" s="64"/>
      <c r="R28" s="65"/>
    </row>
    <row r="29" spans="1:18" s="57" customFormat="1" ht="17.25" customHeight="1" x14ac:dyDescent="0.2">
      <c r="A29" s="58" t="s">
        <v>16</v>
      </c>
      <c r="B29" s="59">
        <f>B7-B18</f>
        <v>52626.722000000002</v>
      </c>
      <c r="C29" s="60">
        <f>C7-C18</f>
        <v>43194</v>
      </c>
      <c r="D29" s="60">
        <v>0</v>
      </c>
      <c r="E29" s="61">
        <f>E7-E18</f>
        <v>0</v>
      </c>
      <c r="F29" s="87">
        <v>-5.2169999999999996</v>
      </c>
      <c r="G29" s="60">
        <f>G7-G18</f>
        <v>0</v>
      </c>
      <c r="H29" s="60">
        <f>H7-H18</f>
        <v>138481.56899999999</v>
      </c>
      <c r="I29" s="60">
        <v>0.57099999999999995</v>
      </c>
      <c r="J29" s="60">
        <v>4937.1729999999998</v>
      </c>
      <c r="K29" s="62">
        <f t="shared" ref="K29:P36" si="4">K7-K18</f>
        <v>121557.798</v>
      </c>
      <c r="L29" s="62">
        <f t="shared" si="4"/>
        <v>25.370999999999999</v>
      </c>
      <c r="M29" s="61">
        <f t="shared" si="4"/>
        <v>0</v>
      </c>
      <c r="N29" s="60">
        <f t="shared" si="4"/>
        <v>26588.066999999999</v>
      </c>
      <c r="O29" s="60">
        <f t="shared" si="4"/>
        <v>10.881</v>
      </c>
      <c r="P29" s="60">
        <f t="shared" si="4"/>
        <v>72854.485000000015</v>
      </c>
      <c r="Q29" s="64">
        <f t="shared" ref="Q29:Q36" si="5">SUM(B29:P29)</f>
        <v>460271.41999999993</v>
      </c>
      <c r="R29" s="65"/>
    </row>
    <row r="30" spans="1:18" s="57" customFormat="1" ht="17.25" customHeight="1" x14ac:dyDescent="0.2">
      <c r="A30" s="58" t="s">
        <v>17</v>
      </c>
      <c r="B30" s="60"/>
      <c r="C30" s="60">
        <f t="shared" ref="C30:E36" si="6">C8-C19</f>
        <v>1484</v>
      </c>
      <c r="D30" s="60">
        <v>0</v>
      </c>
      <c r="E30" s="61">
        <f t="shared" si="6"/>
        <v>0</v>
      </c>
      <c r="F30" s="60">
        <v>2.7130000000000001</v>
      </c>
      <c r="G30" s="60">
        <f t="shared" ref="G30:H36" si="7">G8-G19</f>
        <v>0</v>
      </c>
      <c r="H30" s="60">
        <f t="shared" si="7"/>
        <v>774.76199999999972</v>
      </c>
      <c r="I30" s="60">
        <v>0.16200000000000001</v>
      </c>
      <c r="J30" s="60">
        <v>720.75099999999998</v>
      </c>
      <c r="K30" s="62">
        <f t="shared" si="4"/>
        <v>4609.902</v>
      </c>
      <c r="L30" s="62">
        <f t="shared" si="4"/>
        <v>1117.9659999999999</v>
      </c>
      <c r="M30" s="61">
        <f t="shared" si="4"/>
        <v>212.61200000000008</v>
      </c>
      <c r="N30" s="60">
        <f t="shared" si="4"/>
        <v>1272.0299999999997</v>
      </c>
      <c r="O30" s="87">
        <f t="shared" si="4"/>
        <v>-389.14200000000005</v>
      </c>
      <c r="P30" s="60">
        <f t="shared" si="4"/>
        <v>720.9419999999991</v>
      </c>
      <c r="Q30" s="64">
        <f t="shared" si="5"/>
        <v>10526.697999999997</v>
      </c>
      <c r="R30" s="65"/>
    </row>
    <row r="31" spans="1:18" s="57" customFormat="1" ht="17.25" customHeight="1" x14ac:dyDescent="0.2">
      <c r="A31" s="58" t="s">
        <v>18</v>
      </c>
      <c r="B31" s="60"/>
      <c r="C31" s="60">
        <f t="shared" si="6"/>
        <v>0</v>
      </c>
      <c r="D31" s="60">
        <v>0</v>
      </c>
      <c r="E31" s="61">
        <f t="shared" si="6"/>
        <v>0</v>
      </c>
      <c r="F31" s="60">
        <v>0</v>
      </c>
      <c r="G31" s="60">
        <f t="shared" si="7"/>
        <v>0</v>
      </c>
      <c r="H31" s="60">
        <f t="shared" si="7"/>
        <v>0</v>
      </c>
      <c r="I31" s="60">
        <v>0</v>
      </c>
      <c r="J31" s="60">
        <v>0</v>
      </c>
      <c r="K31" s="62">
        <f t="shared" si="4"/>
        <v>0</v>
      </c>
      <c r="L31" s="62">
        <f t="shared" si="4"/>
        <v>0</v>
      </c>
      <c r="M31" s="61"/>
      <c r="N31" s="60">
        <f t="shared" si="4"/>
        <v>0</v>
      </c>
      <c r="O31" s="60">
        <f t="shared" si="4"/>
        <v>0</v>
      </c>
      <c r="P31" s="60">
        <f t="shared" si="4"/>
        <v>0</v>
      </c>
      <c r="Q31" s="64">
        <f t="shared" si="5"/>
        <v>0</v>
      </c>
      <c r="R31" s="65"/>
    </row>
    <row r="32" spans="1:18" s="57" customFormat="1" ht="17.25" customHeight="1" x14ac:dyDescent="0.2">
      <c r="A32" s="58" t="s">
        <v>19</v>
      </c>
      <c r="B32" s="60"/>
      <c r="C32" s="60">
        <f t="shared" si="6"/>
        <v>3849</v>
      </c>
      <c r="D32" s="60">
        <v>0</v>
      </c>
      <c r="E32" s="61">
        <f t="shared" si="6"/>
        <v>0</v>
      </c>
      <c r="F32" s="60">
        <v>134.238</v>
      </c>
      <c r="G32" s="60">
        <f t="shared" si="7"/>
        <v>0</v>
      </c>
      <c r="H32" s="60">
        <f t="shared" si="7"/>
        <v>2053.7950000000001</v>
      </c>
      <c r="I32" s="60">
        <v>23.114000000000001</v>
      </c>
      <c r="J32" s="60">
        <v>5968.5079999999998</v>
      </c>
      <c r="K32" s="62">
        <f t="shared" si="4"/>
        <v>6927.61</v>
      </c>
      <c r="L32" s="62">
        <f t="shared" si="4"/>
        <v>717.76800000000003</v>
      </c>
      <c r="M32" s="61"/>
      <c r="N32" s="60">
        <f t="shared" si="4"/>
        <v>7995.1830000000009</v>
      </c>
      <c r="O32" s="60">
        <f t="shared" si="4"/>
        <v>921.39800000000002</v>
      </c>
      <c r="P32" s="60">
        <f t="shared" si="4"/>
        <v>7842.8670000000002</v>
      </c>
      <c r="Q32" s="64">
        <f t="shared" si="5"/>
        <v>36433.481</v>
      </c>
      <c r="R32" s="65"/>
    </row>
    <row r="33" spans="1:19" s="57" customFormat="1" ht="17.25" customHeight="1" x14ac:dyDescent="0.2">
      <c r="A33" s="58" t="s">
        <v>20</v>
      </c>
      <c r="B33" s="60"/>
      <c r="C33" s="60">
        <f t="shared" si="6"/>
        <v>1830</v>
      </c>
      <c r="D33" s="60">
        <v>0</v>
      </c>
      <c r="E33" s="61">
        <f t="shared" si="6"/>
        <v>20.350000000000001</v>
      </c>
      <c r="F33" s="60">
        <v>93.86</v>
      </c>
      <c r="G33" s="60">
        <f t="shared" si="7"/>
        <v>112.5</v>
      </c>
      <c r="H33" s="60">
        <f t="shared" si="7"/>
        <v>2050.2349999999997</v>
      </c>
      <c r="I33" s="60">
        <v>177.99199999999999</v>
      </c>
      <c r="J33" s="60">
        <v>128.86600000000001</v>
      </c>
      <c r="K33" s="62">
        <f t="shared" si="4"/>
        <v>6207.2170000000006</v>
      </c>
      <c r="L33" s="62">
        <f t="shared" si="4"/>
        <v>1113.7460000000001</v>
      </c>
      <c r="M33" s="61"/>
      <c r="N33" s="60">
        <f t="shared" si="4"/>
        <v>490.71100000000024</v>
      </c>
      <c r="O33" s="60">
        <f t="shared" si="4"/>
        <v>475.88800000000003</v>
      </c>
      <c r="P33" s="60">
        <f t="shared" si="4"/>
        <v>5903.3289999999979</v>
      </c>
      <c r="Q33" s="64">
        <f t="shared" si="5"/>
        <v>18604.693999999996</v>
      </c>
      <c r="R33" s="65"/>
    </row>
    <row r="34" spans="1:19" s="57" customFormat="1" ht="17.25" customHeight="1" x14ac:dyDescent="0.2">
      <c r="A34" s="58" t="s">
        <v>21</v>
      </c>
      <c r="B34" s="60"/>
      <c r="C34" s="60">
        <f t="shared" si="6"/>
        <v>82600</v>
      </c>
      <c r="D34" s="60">
        <v>0</v>
      </c>
      <c r="E34" s="61">
        <f t="shared" si="6"/>
        <v>47566.671000000002</v>
      </c>
      <c r="F34" s="60">
        <v>24377.905999999999</v>
      </c>
      <c r="G34" s="60">
        <f t="shared" si="7"/>
        <v>834.99699999999984</v>
      </c>
      <c r="H34" s="60">
        <f t="shared" si="7"/>
        <v>59973.664000000004</v>
      </c>
      <c r="I34" s="60">
        <v>76888.385999999999</v>
      </c>
      <c r="J34" s="60">
        <v>51485.66</v>
      </c>
      <c r="K34" s="62">
        <f t="shared" si="4"/>
        <v>247535.32400000002</v>
      </c>
      <c r="L34" s="62">
        <f t="shared" si="4"/>
        <v>112231.44299999998</v>
      </c>
      <c r="M34" s="61">
        <f t="shared" si="4"/>
        <v>96969.752000000008</v>
      </c>
      <c r="N34" s="60">
        <f t="shared" si="4"/>
        <v>145998.04199999999</v>
      </c>
      <c r="O34" s="60">
        <f t="shared" si="4"/>
        <v>72324.264999999999</v>
      </c>
      <c r="P34" s="60">
        <f t="shared" si="4"/>
        <v>126932.13399999999</v>
      </c>
      <c r="Q34" s="64">
        <f t="shared" si="5"/>
        <v>1145718.2439999999</v>
      </c>
      <c r="R34" s="65"/>
    </row>
    <row r="35" spans="1:19" s="57" customFormat="1" ht="17.25" customHeight="1" x14ac:dyDescent="0.2">
      <c r="A35" s="58" t="s">
        <v>22</v>
      </c>
      <c r="B35" s="60"/>
      <c r="C35" s="60">
        <f t="shared" si="6"/>
        <v>5870</v>
      </c>
      <c r="D35" s="60">
        <v>0</v>
      </c>
      <c r="E35" s="61">
        <f t="shared" si="6"/>
        <v>100</v>
      </c>
      <c r="F35" s="61">
        <v>0.73199999999999998</v>
      </c>
      <c r="G35" s="60">
        <f t="shared" si="7"/>
        <v>0</v>
      </c>
      <c r="H35" s="60">
        <f t="shared" si="7"/>
        <v>-5201.5160000000005</v>
      </c>
      <c r="I35" s="61">
        <v>390.76499999999999</v>
      </c>
      <c r="J35" s="61">
        <v>2325.9589999999998</v>
      </c>
      <c r="K35" s="62">
        <f t="shared" si="4"/>
        <v>9646.2270000000026</v>
      </c>
      <c r="L35" s="62">
        <f t="shared" si="4"/>
        <v>2519.3089999999997</v>
      </c>
      <c r="M35" s="87">
        <f t="shared" si="4"/>
        <v>-600.18600000000004</v>
      </c>
      <c r="N35" s="60">
        <f t="shared" si="4"/>
        <v>4810.0750000000116</v>
      </c>
      <c r="O35" s="60">
        <f t="shared" si="4"/>
        <v>81.871999999999986</v>
      </c>
      <c r="P35" s="60">
        <f t="shared" si="4"/>
        <v>11682.084000000003</v>
      </c>
      <c r="Q35" s="64">
        <f t="shared" si="5"/>
        <v>31625.321000000014</v>
      </c>
      <c r="R35" s="65"/>
    </row>
    <row r="36" spans="1:19" s="57" customFormat="1" ht="20.25" customHeight="1" x14ac:dyDescent="0.2">
      <c r="A36" s="67" t="s">
        <v>23</v>
      </c>
      <c r="B36" s="60"/>
      <c r="C36" s="68">
        <f t="shared" si="6"/>
        <v>7424</v>
      </c>
      <c r="D36" s="68">
        <v>0</v>
      </c>
      <c r="E36" s="61">
        <f t="shared" si="6"/>
        <v>0</v>
      </c>
      <c r="F36" s="68">
        <v>0</v>
      </c>
      <c r="G36" s="68">
        <f t="shared" si="7"/>
        <v>50.984000000000037</v>
      </c>
      <c r="H36" s="68">
        <f t="shared" si="7"/>
        <v>2258.1459999999997</v>
      </c>
      <c r="I36" s="68">
        <v>61.265000000000001</v>
      </c>
      <c r="J36" s="68">
        <v>9067.59</v>
      </c>
      <c r="K36" s="69">
        <f t="shared" si="4"/>
        <v>5978.9620000000004</v>
      </c>
      <c r="L36" s="69">
        <f t="shared" si="4"/>
        <v>233.92000000000002</v>
      </c>
      <c r="M36" s="70"/>
      <c r="N36" s="68">
        <f t="shared" si="4"/>
        <v>517.17799999999988</v>
      </c>
      <c r="O36" s="60">
        <f t="shared" si="4"/>
        <v>1.9390000000000018</v>
      </c>
      <c r="P36" s="68">
        <f t="shared" si="4"/>
        <v>8932.7260000000006</v>
      </c>
      <c r="Q36" s="72">
        <f t="shared" si="5"/>
        <v>34526.71</v>
      </c>
      <c r="R36" s="65"/>
    </row>
    <row r="37" spans="1:19" s="77" customFormat="1" ht="17.25" customHeight="1" x14ac:dyDescent="0.2">
      <c r="A37" s="73" t="s">
        <v>24</v>
      </c>
      <c r="B37" s="74">
        <f t="shared" ref="B37:J37" si="8">SUM(B29:B36)</f>
        <v>52626.722000000002</v>
      </c>
      <c r="C37" s="75">
        <f t="shared" si="8"/>
        <v>146251</v>
      </c>
      <c r="D37" s="75">
        <f>SUM(D29:D36)</f>
        <v>0</v>
      </c>
      <c r="E37" s="75">
        <f t="shared" si="8"/>
        <v>47687.021000000001</v>
      </c>
      <c r="F37" s="75">
        <f t="shared" si="8"/>
        <v>24604.232</v>
      </c>
      <c r="G37" s="74">
        <f t="shared" si="8"/>
        <v>998.48099999999988</v>
      </c>
      <c r="H37" s="74">
        <f>SUM(H29:H36)</f>
        <v>200390.65499999997</v>
      </c>
      <c r="I37" s="74">
        <f t="shared" si="8"/>
        <v>77542.255000000005</v>
      </c>
      <c r="J37" s="74">
        <f t="shared" si="8"/>
        <v>74634.506999999998</v>
      </c>
      <c r="K37" s="75">
        <f>SUM(K29:K36)</f>
        <v>402463.04000000004</v>
      </c>
      <c r="L37" s="75">
        <f t="shared" ref="L37:Q37" si="9">SUM(L29:L36)</f>
        <v>117959.52299999997</v>
      </c>
      <c r="M37" s="75">
        <f t="shared" si="9"/>
        <v>96582.178</v>
      </c>
      <c r="N37" s="74">
        <f t="shared" si="9"/>
        <v>187671.28600000002</v>
      </c>
      <c r="O37" s="74">
        <f t="shared" si="9"/>
        <v>73427.100999999995</v>
      </c>
      <c r="P37" s="74">
        <f t="shared" si="9"/>
        <v>234868.56699999998</v>
      </c>
      <c r="Q37" s="76">
        <f t="shared" si="9"/>
        <v>1737706.568</v>
      </c>
      <c r="R37" s="65"/>
    </row>
    <row r="38" spans="1:19" x14ac:dyDescent="0.2">
      <c r="A38" s="88"/>
      <c r="B38" s="89"/>
      <c r="C38" s="90"/>
      <c r="D38" s="90"/>
      <c r="E38" s="61"/>
      <c r="F38" s="90"/>
      <c r="G38" s="90"/>
      <c r="H38" s="90"/>
      <c r="I38" s="90"/>
      <c r="J38" s="90"/>
      <c r="K38" s="90"/>
      <c r="L38" s="90"/>
      <c r="M38" s="81"/>
      <c r="N38" s="90"/>
      <c r="O38" s="90"/>
      <c r="P38" s="91"/>
      <c r="Q38" s="92"/>
      <c r="R38" s="65"/>
      <c r="S38" s="93"/>
    </row>
    <row r="39" spans="1:19" s="57" customFormat="1" ht="21" customHeight="1" x14ac:dyDescent="0.2">
      <c r="A39" s="84" t="s">
        <v>27</v>
      </c>
      <c r="B39" s="50"/>
      <c r="C39" s="60"/>
      <c r="D39" s="60"/>
      <c r="E39" s="61"/>
      <c r="F39" s="60"/>
      <c r="G39" s="60"/>
      <c r="H39" s="60"/>
      <c r="I39" s="60"/>
      <c r="J39" s="60"/>
      <c r="K39" s="62"/>
      <c r="L39" s="62"/>
      <c r="M39" s="61"/>
      <c r="N39" s="61"/>
      <c r="O39" s="61"/>
      <c r="P39" s="63"/>
      <c r="Q39" s="64"/>
      <c r="R39" s="65"/>
    </row>
    <row r="40" spans="1:19" s="57" customFormat="1" ht="17.25" customHeight="1" x14ac:dyDescent="0.2">
      <c r="A40" s="58" t="s">
        <v>16</v>
      </c>
      <c r="B40" s="59">
        <v>52599.069000000003</v>
      </c>
      <c r="C40" s="61">
        <v>39679</v>
      </c>
      <c r="D40" s="61">
        <v>0</v>
      </c>
      <c r="E40" s="61">
        <v>-5</v>
      </c>
      <c r="F40" s="87">
        <v>-5.2169999999999996</v>
      </c>
      <c r="G40" s="61">
        <v>0</v>
      </c>
      <c r="H40" s="61">
        <v>145891.766</v>
      </c>
      <c r="I40" s="87">
        <v>-7.3999999999999996E-2</v>
      </c>
      <c r="J40" s="87">
        <v>2963.6390000000001</v>
      </c>
      <c r="K40" s="66">
        <v>131064.20299999999</v>
      </c>
      <c r="L40" s="66">
        <v>44.408000000000001</v>
      </c>
      <c r="M40" s="66">
        <v>0</v>
      </c>
      <c r="N40" s="61">
        <v>29234.384999999998</v>
      </c>
      <c r="O40" s="61">
        <v>3.8730000000000002</v>
      </c>
      <c r="P40" s="63">
        <v>74765.290999999997</v>
      </c>
      <c r="Q40" s="64">
        <f t="shared" ref="Q40:Q47" si="10">SUM(B40:P40)</f>
        <v>476235.34299999999</v>
      </c>
      <c r="R40" s="65"/>
    </row>
    <row r="41" spans="1:19" s="57" customFormat="1" ht="17.25" customHeight="1" x14ac:dyDescent="0.2">
      <c r="A41" s="58" t="s">
        <v>17</v>
      </c>
      <c r="B41" s="60"/>
      <c r="C41" s="61">
        <v>1506</v>
      </c>
      <c r="D41" s="61">
        <v>0</v>
      </c>
      <c r="E41" s="61">
        <v>0</v>
      </c>
      <c r="F41" s="61">
        <v>3.8370000000000002</v>
      </c>
      <c r="G41" s="61">
        <v>0.33600000000000002</v>
      </c>
      <c r="H41" s="61">
        <v>1338.1030000000001</v>
      </c>
      <c r="I41" s="61">
        <v>14.321999999999999</v>
      </c>
      <c r="J41" s="61">
        <v>713.39</v>
      </c>
      <c r="K41" s="87">
        <v>5676.7650000000003</v>
      </c>
      <c r="L41" s="87">
        <v>-2819.721</v>
      </c>
      <c r="M41" s="61">
        <v>212.61199999999999</v>
      </c>
      <c r="N41" s="61">
        <v>3196.4989999999998</v>
      </c>
      <c r="O41" s="87">
        <v>-396.14400000000001</v>
      </c>
      <c r="P41" s="63">
        <v>617.30399999999997</v>
      </c>
      <c r="Q41" s="64">
        <f t="shared" si="10"/>
        <v>10063.303</v>
      </c>
      <c r="R41" s="65"/>
    </row>
    <row r="42" spans="1:19" s="57" customFormat="1" ht="17.25" customHeight="1" x14ac:dyDescent="0.2">
      <c r="A42" s="58" t="s">
        <v>18</v>
      </c>
      <c r="B42" s="60"/>
      <c r="C42" s="61">
        <v>0</v>
      </c>
      <c r="D42" s="61">
        <v>0</v>
      </c>
      <c r="E42" s="61">
        <v>0</v>
      </c>
      <c r="F42" s="87">
        <v>-71</v>
      </c>
      <c r="G42" s="61">
        <v>0</v>
      </c>
      <c r="H42" s="61">
        <v>0</v>
      </c>
      <c r="I42" s="61">
        <v>0</v>
      </c>
      <c r="J42" s="61">
        <v>0</v>
      </c>
      <c r="K42" s="66">
        <v>0</v>
      </c>
      <c r="L42" s="66">
        <v>0</v>
      </c>
      <c r="M42" s="66">
        <v>0</v>
      </c>
      <c r="N42" s="87">
        <v>-17.437999999999999</v>
      </c>
      <c r="O42" s="61">
        <v>0</v>
      </c>
      <c r="P42" s="63">
        <v>0</v>
      </c>
      <c r="Q42" s="64">
        <f t="shared" si="10"/>
        <v>-88.438000000000002</v>
      </c>
      <c r="R42" s="65"/>
    </row>
    <row r="43" spans="1:19" s="57" customFormat="1" ht="17.25" customHeight="1" x14ac:dyDescent="0.2">
      <c r="A43" s="58" t="s">
        <v>19</v>
      </c>
      <c r="B43" s="60"/>
      <c r="C43" s="61">
        <v>3293</v>
      </c>
      <c r="D43" s="61">
        <v>0</v>
      </c>
      <c r="E43" s="61">
        <v>-831</v>
      </c>
      <c r="F43" s="61">
        <v>344.71100000000001</v>
      </c>
      <c r="G43" s="61">
        <v>0</v>
      </c>
      <c r="H43" s="61">
        <v>3223.4290000000001</v>
      </c>
      <c r="I43" s="61">
        <v>516.26400000000001</v>
      </c>
      <c r="J43" s="61">
        <v>10263.192999999999</v>
      </c>
      <c r="K43" s="87">
        <v>8537.6839999999993</v>
      </c>
      <c r="L43" s="87">
        <v>-643.93200000000002</v>
      </c>
      <c r="M43" s="66">
        <v>0</v>
      </c>
      <c r="N43" s="61">
        <v>12157.822</v>
      </c>
      <c r="O43" s="61">
        <v>948.78800000000001</v>
      </c>
      <c r="P43" s="63">
        <v>11739.76</v>
      </c>
      <c r="Q43" s="64">
        <f t="shared" si="10"/>
        <v>49549.719000000005</v>
      </c>
      <c r="R43" s="65"/>
    </row>
    <row r="44" spans="1:19" s="57" customFormat="1" ht="17.25" customHeight="1" x14ac:dyDescent="0.2">
      <c r="A44" s="58" t="s">
        <v>20</v>
      </c>
      <c r="B44" s="60"/>
      <c r="C44" s="61">
        <v>3732</v>
      </c>
      <c r="D44" s="61">
        <v>0</v>
      </c>
      <c r="E44" s="61">
        <v>20.350000000000001</v>
      </c>
      <c r="F44" s="61">
        <v>198.85300000000001</v>
      </c>
      <c r="G44" s="61">
        <v>46.164999999999999</v>
      </c>
      <c r="H44" s="61">
        <v>2767.6790000000001</v>
      </c>
      <c r="I44" s="61">
        <v>401.05700000000002</v>
      </c>
      <c r="J44" s="61">
        <v>-376.721</v>
      </c>
      <c r="K44" s="87">
        <v>209586.33499999999</v>
      </c>
      <c r="L44" s="87">
        <v>-367.351</v>
      </c>
      <c r="M44" s="66">
        <v>0</v>
      </c>
      <c r="N44" s="61">
        <v>708.75099999999998</v>
      </c>
      <c r="O44" s="61">
        <v>494.78899999999999</v>
      </c>
      <c r="P44" s="63">
        <v>4854.7849999999999</v>
      </c>
      <c r="Q44" s="64">
        <f t="shared" si="10"/>
        <v>222066.69199999998</v>
      </c>
      <c r="R44" s="65"/>
    </row>
    <row r="45" spans="1:19" s="57" customFormat="1" ht="17.25" customHeight="1" x14ac:dyDescent="0.2">
      <c r="A45" s="58" t="s">
        <v>21</v>
      </c>
      <c r="B45" s="60"/>
      <c r="C45" s="61">
        <v>89439</v>
      </c>
      <c r="D45" s="61">
        <v>0</v>
      </c>
      <c r="E45" s="61">
        <v>79367.532000000007</v>
      </c>
      <c r="F45" s="61">
        <v>34822.959000000003</v>
      </c>
      <c r="G45" s="61">
        <v>89.006</v>
      </c>
      <c r="H45" s="61">
        <v>58486.718999999997</v>
      </c>
      <c r="I45" s="61">
        <v>83062.620999999999</v>
      </c>
      <c r="J45" s="61">
        <v>52830.94</v>
      </c>
      <c r="K45" s="66">
        <v>299293.54300000001</v>
      </c>
      <c r="L45" s="66">
        <v>151202.90400000001</v>
      </c>
      <c r="M45" s="61">
        <v>84729.282999999996</v>
      </c>
      <c r="N45" s="61">
        <v>173843.91099999999</v>
      </c>
      <c r="O45" s="61">
        <v>79873.259999999995</v>
      </c>
      <c r="P45" s="63">
        <v>128652.21</v>
      </c>
      <c r="Q45" s="64">
        <f t="shared" si="10"/>
        <v>1315693.888</v>
      </c>
      <c r="R45" s="65"/>
    </row>
    <row r="46" spans="1:19" s="57" customFormat="1" ht="17.25" customHeight="1" x14ac:dyDescent="0.2">
      <c r="A46" s="58" t="s">
        <v>22</v>
      </c>
      <c r="B46" s="60"/>
      <c r="C46" s="61">
        <v>5203</v>
      </c>
      <c r="D46" s="61">
        <v>0</v>
      </c>
      <c r="E46" s="61">
        <v>25.68</v>
      </c>
      <c r="F46" s="61">
        <v>834.31600000000003</v>
      </c>
      <c r="G46" s="61">
        <v>0</v>
      </c>
      <c r="H46" s="61">
        <v>6189.8109999999997</v>
      </c>
      <c r="I46" s="61">
        <v>943.86900000000003</v>
      </c>
      <c r="J46" s="61">
        <v>334.99</v>
      </c>
      <c r="K46" s="66">
        <v>11422.217000000001</v>
      </c>
      <c r="L46" s="66">
        <v>2866.5520000000001</v>
      </c>
      <c r="M46" s="87">
        <v>-333.58600000000001</v>
      </c>
      <c r="N46" s="61">
        <v>4593.3860000000004</v>
      </c>
      <c r="O46" s="61">
        <v>102.16800000000001</v>
      </c>
      <c r="P46" s="63">
        <v>11114.824000000001</v>
      </c>
      <c r="Q46" s="64">
        <f t="shared" si="10"/>
        <v>43297.226999999999</v>
      </c>
      <c r="R46" s="65"/>
    </row>
    <row r="47" spans="1:19" s="57" customFormat="1" ht="20.25" customHeight="1" x14ac:dyDescent="0.2">
      <c r="A47" s="67" t="s">
        <v>23</v>
      </c>
      <c r="B47" s="60"/>
      <c r="C47" s="68">
        <v>4609</v>
      </c>
      <c r="D47" s="68">
        <v>0</v>
      </c>
      <c r="E47" s="61">
        <v>0</v>
      </c>
      <c r="F47" s="68">
        <v>0</v>
      </c>
      <c r="G47" s="87">
        <v>-101.229</v>
      </c>
      <c r="H47" s="87">
        <v>2146.835</v>
      </c>
      <c r="I47" s="68">
        <v>40.39</v>
      </c>
      <c r="J47" s="68">
        <v>9067.59</v>
      </c>
      <c r="K47" s="69">
        <v>6301.4080000000004</v>
      </c>
      <c r="L47" s="69">
        <v>1663.9190000000001</v>
      </c>
      <c r="M47" s="94">
        <v>0</v>
      </c>
      <c r="N47" s="68">
        <v>-2685.5010000000002</v>
      </c>
      <c r="O47" s="87">
        <v>-1.51</v>
      </c>
      <c r="P47" s="71">
        <v>12490.126</v>
      </c>
      <c r="Q47" s="72">
        <f t="shared" si="10"/>
        <v>33531.028000000006</v>
      </c>
      <c r="R47" s="65"/>
    </row>
    <row r="48" spans="1:19" s="77" customFormat="1" ht="17.25" customHeight="1" x14ac:dyDescent="0.2">
      <c r="A48" s="95" t="s">
        <v>24</v>
      </c>
      <c r="B48" s="74">
        <f t="shared" ref="B48:K48" si="11">SUM(B40:B47)</f>
        <v>52599.069000000003</v>
      </c>
      <c r="C48" s="75">
        <f t="shared" si="11"/>
        <v>147461</v>
      </c>
      <c r="D48" s="75">
        <f>SUM(D40:D47)</f>
        <v>0</v>
      </c>
      <c r="E48" s="74">
        <f t="shared" si="11"/>
        <v>78577.562000000005</v>
      </c>
      <c r="F48" s="75">
        <f t="shared" si="11"/>
        <v>36128.459000000003</v>
      </c>
      <c r="G48" s="74">
        <f t="shared" si="11"/>
        <v>34.278000000000006</v>
      </c>
      <c r="H48" s="74">
        <f>SUM(H40:H47)</f>
        <v>220044.34199999998</v>
      </c>
      <c r="I48" s="74">
        <f t="shared" si="11"/>
        <v>84978.449000000008</v>
      </c>
      <c r="J48" s="74">
        <f t="shared" si="11"/>
        <v>75797.021000000008</v>
      </c>
      <c r="K48" s="74">
        <f t="shared" si="11"/>
        <v>671882.15500000003</v>
      </c>
      <c r="L48" s="75">
        <f>SUM(L40:L47)</f>
        <v>151946.77900000001</v>
      </c>
      <c r="M48" s="74">
        <f>SUM(M40:M47)</f>
        <v>84608.308999999994</v>
      </c>
      <c r="N48" s="74">
        <f>SUM(N40:N47)</f>
        <v>221031.815</v>
      </c>
      <c r="O48" s="74">
        <v>81025.224000000002</v>
      </c>
      <c r="P48" s="74">
        <f>SUM(P40:P47)</f>
        <v>244234.3</v>
      </c>
      <c r="Q48" s="76">
        <f>SUM(Q40:Q47)</f>
        <v>2150348.7620000001</v>
      </c>
      <c r="R48" s="65"/>
    </row>
    <row r="49" spans="1:19" ht="16.5" customHeight="1" x14ac:dyDescent="0.2">
      <c r="B49" s="42"/>
      <c r="C49" s="96"/>
      <c r="D49" s="96"/>
      <c r="E49" s="97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44"/>
      <c r="Q49" s="42"/>
      <c r="R49" s="98"/>
      <c r="S49" s="93"/>
    </row>
    <row r="50" spans="1:19" x14ac:dyDescent="0.2">
      <c r="A50" s="255" t="s">
        <v>83</v>
      </c>
      <c r="B50" s="43"/>
      <c r="C50" s="20"/>
      <c r="D50" s="43"/>
      <c r="E50" s="43"/>
      <c r="F50" s="20"/>
      <c r="G50" s="20"/>
      <c r="H50" s="99"/>
      <c r="I50" s="20"/>
      <c r="J50" s="20"/>
      <c r="K50" s="99"/>
      <c r="L50" s="100"/>
      <c r="M50" s="100"/>
      <c r="N50" s="20"/>
      <c r="O50" s="20"/>
      <c r="P50" s="20"/>
      <c r="Q50" s="20"/>
      <c r="R50" s="20"/>
      <c r="S50" s="93"/>
    </row>
    <row r="51" spans="1:19" x14ac:dyDescent="0.2">
      <c r="I51" s="101"/>
      <c r="J51" s="101"/>
      <c r="K51" s="101"/>
    </row>
  </sheetData>
  <mergeCells count="2">
    <mergeCell ref="A2:Q2"/>
    <mergeCell ref="A3:Q3"/>
  </mergeCells>
  <printOptions horizontalCentered="1"/>
  <pageMargins left="0.5" right="0.5" top="0.5" bottom="0.5" header="0.25" footer="0.25"/>
  <pageSetup paperSize="9" scale="5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showGridLines="0" workbookViewId="0">
      <pane xSplit="1" ySplit="4" topLeftCell="E47" activePane="bottomRight" state="frozen"/>
      <selection pane="topRight" activeCell="B1" sqref="B1"/>
      <selection pane="bottomLeft" activeCell="A5" sqref="A5"/>
      <selection pane="bottomRight" activeCell="A49" sqref="A49"/>
    </sheetView>
  </sheetViews>
  <sheetFormatPr defaultRowHeight="12.75" x14ac:dyDescent="0.2"/>
  <cols>
    <col min="1" max="1" width="40.28515625" style="1" bestFit="1" customWidth="1"/>
    <col min="2" max="2" width="12.28515625" style="18" customWidth="1"/>
    <col min="3" max="4" width="11.28515625" style="18" customWidth="1"/>
    <col min="5" max="5" width="10.7109375" style="18" customWidth="1"/>
    <col min="6" max="6" width="11.28515625" style="18" bestFit="1" customWidth="1"/>
    <col min="7" max="7" width="13.5703125" style="18" customWidth="1"/>
    <col min="8" max="10" width="10.28515625" style="18" customWidth="1"/>
    <col min="11" max="12" width="12.28515625" style="18" bestFit="1" customWidth="1"/>
    <col min="13" max="13" width="10.28515625" style="1" customWidth="1"/>
    <col min="14" max="14" width="10.28515625" style="18" customWidth="1"/>
    <col min="15" max="15" width="15.42578125" style="16" customWidth="1"/>
    <col min="16" max="16" width="8.7109375" style="1" bestFit="1" customWidth="1"/>
    <col min="17" max="16384" width="9.140625" style="1"/>
  </cols>
  <sheetData>
    <row r="1" spans="1:16" ht="16.5" customHeight="1" x14ac:dyDescent="0.25">
      <c r="A1" s="288" t="s">
        <v>0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</row>
    <row r="2" spans="1:16" ht="16.5" customHeight="1" x14ac:dyDescent="0.25">
      <c r="A2" s="288" t="s">
        <v>28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</row>
    <row r="3" spans="1:16" ht="16.5" customHeight="1" x14ac:dyDescent="0.25">
      <c r="A3" s="2"/>
      <c r="B3" s="23"/>
      <c r="C3" s="23"/>
      <c r="D3" s="23"/>
      <c r="E3" s="23"/>
      <c r="F3" s="23"/>
      <c r="G3" s="2"/>
      <c r="H3" s="23"/>
      <c r="I3" s="23"/>
      <c r="J3" s="23"/>
      <c r="K3" s="23"/>
      <c r="L3" s="23"/>
      <c r="M3" s="23"/>
      <c r="N3" s="23"/>
      <c r="O3" s="45" t="s">
        <v>29</v>
      </c>
    </row>
    <row r="4" spans="1:16" s="3" customFormat="1" ht="30" customHeight="1" x14ac:dyDescent="0.2">
      <c r="A4" s="46"/>
      <c r="B4" s="46" t="s">
        <v>1</v>
      </c>
      <c r="C4" s="46" t="s">
        <v>2</v>
      </c>
      <c r="D4" s="46" t="s">
        <v>30</v>
      </c>
      <c r="E4" s="46" t="s">
        <v>3</v>
      </c>
      <c r="F4" s="46" t="s">
        <v>4</v>
      </c>
      <c r="G4" s="46" t="s">
        <v>6</v>
      </c>
      <c r="H4" s="46" t="s">
        <v>7</v>
      </c>
      <c r="I4" s="46" t="s">
        <v>8</v>
      </c>
      <c r="J4" s="46" t="s">
        <v>9</v>
      </c>
      <c r="K4" s="46" t="s">
        <v>10</v>
      </c>
      <c r="L4" s="46" t="s">
        <v>11</v>
      </c>
      <c r="M4" s="46" t="s">
        <v>12</v>
      </c>
      <c r="N4" s="46" t="s">
        <v>13</v>
      </c>
      <c r="O4" s="47" t="s">
        <v>14</v>
      </c>
    </row>
    <row r="5" spans="1:16" s="6" customFormat="1" ht="21.75" customHeight="1" x14ac:dyDescent="0.2">
      <c r="A5" s="49" t="s">
        <v>15</v>
      </c>
      <c r="B5" s="4"/>
      <c r="C5" s="4"/>
      <c r="D5" s="4"/>
      <c r="E5" s="4"/>
      <c r="F5" s="4"/>
      <c r="G5" s="4"/>
      <c r="H5" s="4"/>
      <c r="I5" s="4"/>
      <c r="J5" s="4"/>
      <c r="K5" s="24"/>
      <c r="L5" s="4"/>
      <c r="M5" s="4"/>
      <c r="N5" s="4"/>
      <c r="O5" s="5"/>
    </row>
    <row r="6" spans="1:16" s="6" customFormat="1" ht="17.25" customHeight="1" x14ac:dyDescent="0.2">
      <c r="A6" s="58" t="s">
        <v>16</v>
      </c>
      <c r="B6" s="25">
        <v>85099</v>
      </c>
      <c r="C6" s="25">
        <v>18904.441999999999</v>
      </c>
      <c r="D6" s="25">
        <v>0</v>
      </c>
      <c r="E6" s="26">
        <v>0</v>
      </c>
      <c r="F6" s="25">
        <v>0</v>
      </c>
      <c r="G6" s="25">
        <v>47.555</v>
      </c>
      <c r="H6" s="25">
        <v>126510</v>
      </c>
      <c r="I6" s="25">
        <v>20776.834999999999</v>
      </c>
      <c r="J6" s="25">
        <v>108619</v>
      </c>
      <c r="K6" s="25">
        <v>109.529</v>
      </c>
      <c r="L6" s="25">
        <v>55718.419000000002</v>
      </c>
      <c r="M6" s="25">
        <v>811.8</v>
      </c>
      <c r="N6" s="26">
        <v>210835.04</v>
      </c>
      <c r="O6" s="15">
        <f t="shared" ref="O6:O13" si="0">SUM(B6:N6)</f>
        <v>627431.61999999988</v>
      </c>
      <c r="P6" s="27"/>
    </row>
    <row r="7" spans="1:16" s="6" customFormat="1" ht="21" customHeight="1" x14ac:dyDescent="0.2">
      <c r="A7" s="58" t="s">
        <v>17</v>
      </c>
      <c r="B7" s="28">
        <v>3227</v>
      </c>
      <c r="C7" s="28">
        <v>0</v>
      </c>
      <c r="D7" s="28">
        <v>0</v>
      </c>
      <c r="E7" s="29">
        <v>0</v>
      </c>
      <c r="F7" s="28">
        <v>1196.4110000000001</v>
      </c>
      <c r="G7" s="28">
        <v>11844.436</v>
      </c>
      <c r="H7" s="28">
        <v>4840</v>
      </c>
      <c r="I7" s="28">
        <v>6046.0360000000001</v>
      </c>
      <c r="J7" s="28">
        <v>7261</v>
      </c>
      <c r="K7" s="28">
        <v>5338.6329999999998</v>
      </c>
      <c r="L7" s="28">
        <v>27255.726999999999</v>
      </c>
      <c r="M7" s="28">
        <v>38513.4</v>
      </c>
      <c r="N7" s="29">
        <v>41460.004999999997</v>
      </c>
      <c r="O7" s="30">
        <f t="shared" si="0"/>
        <v>146982.64800000002</v>
      </c>
    </row>
    <row r="8" spans="1:16" s="6" customFormat="1" ht="21" customHeight="1" x14ac:dyDescent="0.2">
      <c r="A8" s="58" t="s">
        <v>18</v>
      </c>
      <c r="B8" s="28">
        <v>0</v>
      </c>
      <c r="C8" s="28">
        <v>0</v>
      </c>
      <c r="D8" s="28">
        <v>0</v>
      </c>
      <c r="E8" s="29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9">
        <v>1351.2</v>
      </c>
      <c r="O8" s="30">
        <f t="shared" si="0"/>
        <v>1351.2</v>
      </c>
    </row>
    <row r="9" spans="1:16" s="6" customFormat="1" ht="21" customHeight="1" x14ac:dyDescent="0.2">
      <c r="A9" s="58" t="s">
        <v>19</v>
      </c>
      <c r="B9" s="28">
        <v>4303</v>
      </c>
      <c r="C9" s="28">
        <v>0</v>
      </c>
      <c r="D9" s="28">
        <v>0</v>
      </c>
      <c r="E9" s="29">
        <v>0</v>
      </c>
      <c r="F9" s="28">
        <v>5.8</v>
      </c>
      <c r="G9" s="28">
        <v>18.61</v>
      </c>
      <c r="H9" s="28">
        <v>7266</v>
      </c>
      <c r="I9" s="28">
        <v>1920.4</v>
      </c>
      <c r="J9" s="28">
        <v>8324.2999999999993</v>
      </c>
      <c r="K9" s="28">
        <v>764.33900000000006</v>
      </c>
      <c r="L9" s="28">
        <v>6858.7</v>
      </c>
      <c r="M9" s="28">
        <v>937.7</v>
      </c>
      <c r="N9" s="29">
        <v>5648</v>
      </c>
      <c r="O9" s="30">
        <f t="shared" si="0"/>
        <v>36046.849000000002</v>
      </c>
    </row>
    <row r="10" spans="1:16" s="6" customFormat="1" ht="17.25" customHeight="1" x14ac:dyDescent="0.2">
      <c r="A10" s="58" t="s">
        <v>20</v>
      </c>
      <c r="B10" s="28">
        <v>13817</v>
      </c>
      <c r="C10" s="28">
        <v>0</v>
      </c>
      <c r="D10" s="28">
        <v>0</v>
      </c>
      <c r="E10" s="29">
        <v>0</v>
      </c>
      <c r="F10" s="28">
        <v>195.8</v>
      </c>
      <c r="G10" s="28">
        <v>224.99199999999999</v>
      </c>
      <c r="H10" s="28">
        <v>7552</v>
      </c>
      <c r="I10" s="28">
        <v>493.64800000000002</v>
      </c>
      <c r="J10" s="6">
        <v>3565</v>
      </c>
      <c r="K10" s="28">
        <v>3787.5410000000002</v>
      </c>
      <c r="L10" s="28">
        <v>3245.0410000000002</v>
      </c>
      <c r="M10" s="28">
        <v>91</v>
      </c>
      <c r="N10" s="29">
        <v>8719</v>
      </c>
      <c r="O10" s="30">
        <f t="shared" si="0"/>
        <v>41691.022000000004</v>
      </c>
    </row>
    <row r="11" spans="1:16" s="6" customFormat="1" ht="17.25" customHeight="1" x14ac:dyDescent="0.2">
      <c r="A11" s="58" t="s">
        <v>21</v>
      </c>
      <c r="B11" s="28">
        <v>75400</v>
      </c>
      <c r="C11" s="28">
        <v>0</v>
      </c>
      <c r="D11" s="28">
        <v>92119.3</v>
      </c>
      <c r="E11" s="29">
        <v>36987.116999999998</v>
      </c>
      <c r="F11" s="28">
        <v>26570.51</v>
      </c>
      <c r="G11" s="28">
        <v>81099.612999999998</v>
      </c>
      <c r="H11" s="28">
        <v>101610.4</v>
      </c>
      <c r="I11" s="28">
        <v>121092.12699999999</v>
      </c>
      <c r="J11" s="28">
        <v>232572.3</v>
      </c>
      <c r="K11" s="28">
        <v>125264.101</v>
      </c>
      <c r="L11" s="28">
        <v>205907.625</v>
      </c>
      <c r="M11" s="28">
        <v>66987.3</v>
      </c>
      <c r="N11" s="29">
        <v>119552.13499999999</v>
      </c>
      <c r="O11" s="30">
        <f t="shared" si="0"/>
        <v>1285162.5279999999</v>
      </c>
    </row>
    <row r="12" spans="1:16" s="6" customFormat="1" ht="17.25" customHeight="1" x14ac:dyDescent="0.2">
      <c r="A12" s="58" t="s">
        <v>22</v>
      </c>
      <c r="B12" s="31">
        <v>15733.3</v>
      </c>
      <c r="C12" s="31">
        <v>0</v>
      </c>
      <c r="D12" s="31">
        <v>3297.5</v>
      </c>
      <c r="E12" s="32">
        <v>45.2</v>
      </c>
      <c r="F12" s="31">
        <v>227.4</v>
      </c>
      <c r="G12" s="31">
        <v>366.63</v>
      </c>
      <c r="H12" s="31">
        <v>5727.3</v>
      </c>
      <c r="I12" s="31">
        <v>32167.1</v>
      </c>
      <c r="J12" s="31">
        <v>50523</v>
      </c>
      <c r="K12" s="31">
        <v>1547.76</v>
      </c>
      <c r="L12" s="31">
        <v>7739.1</v>
      </c>
      <c r="M12" s="31">
        <v>6471.1</v>
      </c>
      <c r="N12" s="32">
        <v>32153.223999999998</v>
      </c>
      <c r="O12" s="30">
        <f t="shared" si="0"/>
        <v>155998.614</v>
      </c>
      <c r="P12" s="33"/>
    </row>
    <row r="13" spans="1:16" s="6" customFormat="1" ht="20.25" customHeight="1" x14ac:dyDescent="0.2">
      <c r="A13" s="67" t="s">
        <v>23</v>
      </c>
      <c r="B13" s="34">
        <v>3363</v>
      </c>
      <c r="C13" s="34">
        <v>0</v>
      </c>
      <c r="D13" s="34">
        <v>0</v>
      </c>
      <c r="E13" s="35">
        <v>0</v>
      </c>
      <c r="F13" s="34">
        <v>0</v>
      </c>
      <c r="G13" s="34">
        <v>185.215</v>
      </c>
      <c r="H13" s="34">
        <v>8832</v>
      </c>
      <c r="I13" s="34">
        <v>52404.328000000001</v>
      </c>
      <c r="J13" s="34">
        <v>5021</v>
      </c>
      <c r="K13" s="34">
        <v>381</v>
      </c>
      <c r="L13" s="34">
        <v>2208.1419999999998</v>
      </c>
      <c r="M13" s="34">
        <v>129.4</v>
      </c>
      <c r="N13" s="35">
        <v>13794.2</v>
      </c>
      <c r="O13" s="36">
        <f t="shared" si="0"/>
        <v>86318.284999999989</v>
      </c>
      <c r="P13" s="37"/>
    </row>
    <row r="14" spans="1:16" s="14" customFormat="1" ht="17.25" customHeight="1" x14ac:dyDescent="0.2">
      <c r="A14" s="73" t="s">
        <v>24</v>
      </c>
      <c r="B14" s="38">
        <f>SUM(B6:B13)</f>
        <v>200942.3</v>
      </c>
      <c r="C14" s="38">
        <f>SUM(C6:C13)</f>
        <v>18904.441999999999</v>
      </c>
      <c r="D14" s="38">
        <f>SUM(D6:D13)</f>
        <v>95416.8</v>
      </c>
      <c r="E14" s="39">
        <f>SUM(E6:E13)</f>
        <v>37032.316999999995</v>
      </c>
      <c r="F14" s="38">
        <v>28195.87</v>
      </c>
      <c r="G14" s="38">
        <f>SUM(G6:G13)</f>
        <v>93787.051000000007</v>
      </c>
      <c r="H14" s="38">
        <f>SUM(H6:H13)</f>
        <v>262337.69999999995</v>
      </c>
      <c r="I14" s="38">
        <f>SUM(I6:I13)</f>
        <v>234900.47400000002</v>
      </c>
      <c r="J14" s="38">
        <f>SUM(J6:J13)</f>
        <v>415885.6</v>
      </c>
      <c r="K14" s="38">
        <v>137192.74299999999</v>
      </c>
      <c r="L14" s="38">
        <v>308932.72499999998</v>
      </c>
      <c r="M14" s="38">
        <f>SUM(M6:M13)</f>
        <v>113941.70000000001</v>
      </c>
      <c r="N14" s="39">
        <f>SUM(N6:N13)</f>
        <v>433512.804</v>
      </c>
      <c r="O14" s="40">
        <f>SUM(O6:O13)</f>
        <v>2380982.7659999998</v>
      </c>
    </row>
    <row r="15" spans="1:16" s="6" customFormat="1" ht="17.25" customHeight="1" x14ac:dyDescent="0.2">
      <c r="A15" s="78"/>
      <c r="B15" s="25"/>
      <c r="C15" s="25"/>
      <c r="D15" s="25"/>
      <c r="E15" s="26"/>
      <c r="F15" s="25"/>
      <c r="G15" s="25"/>
      <c r="H15" s="25"/>
      <c r="I15" s="25"/>
      <c r="J15" s="25"/>
      <c r="K15" s="25"/>
      <c r="L15" s="25"/>
      <c r="M15" s="25"/>
      <c r="N15" s="26"/>
      <c r="O15" s="15"/>
    </row>
    <row r="16" spans="1:16" s="6" customFormat="1" ht="21" customHeight="1" x14ac:dyDescent="0.2">
      <c r="A16" s="84" t="s">
        <v>25</v>
      </c>
      <c r="B16" s="41"/>
      <c r="C16" s="25"/>
      <c r="D16" s="25"/>
      <c r="E16" s="26"/>
      <c r="F16" s="41"/>
      <c r="G16" s="25"/>
      <c r="H16" s="25"/>
      <c r="I16" s="25"/>
      <c r="J16" s="25"/>
      <c r="K16" s="25"/>
      <c r="L16" s="25"/>
      <c r="M16" s="28"/>
      <c r="N16" s="26"/>
      <c r="O16" s="15"/>
    </row>
    <row r="17" spans="1:16" s="6" customFormat="1" ht="17.25" customHeight="1" x14ac:dyDescent="0.2">
      <c r="A17" s="58" t="s">
        <v>16</v>
      </c>
      <c r="B17" s="28">
        <v>39302</v>
      </c>
      <c r="C17" s="28">
        <v>2220.5680000000002</v>
      </c>
      <c r="D17" s="28">
        <v>0</v>
      </c>
      <c r="E17" s="29">
        <v>0</v>
      </c>
      <c r="F17" s="28">
        <v>0</v>
      </c>
      <c r="G17" s="28">
        <v>25.87</v>
      </c>
      <c r="H17" s="28">
        <v>2754.4</v>
      </c>
      <c r="I17" s="28">
        <v>10242.473</v>
      </c>
      <c r="J17" s="28">
        <v>1400</v>
      </c>
      <c r="K17" s="28">
        <v>0</v>
      </c>
      <c r="L17" s="28">
        <v>40253.67</v>
      </c>
      <c r="M17" s="28">
        <v>792</v>
      </c>
      <c r="N17" s="29">
        <v>154109.70300000001</v>
      </c>
      <c r="O17" s="15">
        <f t="shared" ref="O17:O24" si="1">SUM(B17:N17)</f>
        <v>251100.68400000001</v>
      </c>
    </row>
    <row r="18" spans="1:16" s="6" customFormat="1" ht="17.25" customHeight="1" x14ac:dyDescent="0.2">
      <c r="A18" s="58" t="s">
        <v>17</v>
      </c>
      <c r="B18" s="28">
        <v>1125</v>
      </c>
      <c r="C18" s="28">
        <v>0</v>
      </c>
      <c r="D18" s="28">
        <v>0</v>
      </c>
      <c r="E18" s="29">
        <v>0</v>
      </c>
      <c r="F18" s="28">
        <v>1178.4690000000001</v>
      </c>
      <c r="G18" s="28">
        <v>11744.119000000001</v>
      </c>
      <c r="H18" s="28">
        <v>2708</v>
      </c>
      <c r="I18" s="28">
        <v>4937.9570000000003</v>
      </c>
      <c r="J18" s="28">
        <v>3919</v>
      </c>
      <c r="K18" s="28">
        <v>0.77300000000000002</v>
      </c>
      <c r="L18" s="28">
        <v>23966.022000000001</v>
      </c>
      <c r="M18" s="28">
        <v>39352.9</v>
      </c>
      <c r="N18" s="29">
        <v>40568.578999999998</v>
      </c>
      <c r="O18" s="30">
        <f t="shared" si="1"/>
        <v>129500.81899999999</v>
      </c>
    </row>
    <row r="19" spans="1:16" s="6" customFormat="1" ht="17.25" customHeight="1" x14ac:dyDescent="0.2">
      <c r="A19" s="58" t="s">
        <v>18</v>
      </c>
      <c r="B19" s="28">
        <v>0</v>
      </c>
      <c r="C19" s="28">
        <v>0</v>
      </c>
      <c r="D19" s="28">
        <v>0</v>
      </c>
      <c r="E19" s="29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9">
        <v>1062.1690000000001</v>
      </c>
      <c r="O19" s="30">
        <f t="shared" si="1"/>
        <v>1062.1690000000001</v>
      </c>
    </row>
    <row r="20" spans="1:16" s="6" customFormat="1" ht="17.25" customHeight="1" x14ac:dyDescent="0.2">
      <c r="A20" s="58" t="s">
        <v>19</v>
      </c>
      <c r="B20" s="28">
        <v>1417</v>
      </c>
      <c r="C20" s="28">
        <v>0</v>
      </c>
      <c r="D20" s="28">
        <v>0</v>
      </c>
      <c r="E20" s="29">
        <v>0</v>
      </c>
      <c r="F20" s="28">
        <v>0</v>
      </c>
      <c r="G20" s="28">
        <v>0</v>
      </c>
      <c r="H20" s="28">
        <v>2009</v>
      </c>
      <c r="I20" s="28">
        <v>-394.346</v>
      </c>
      <c r="J20" s="28">
        <v>845.3</v>
      </c>
      <c r="K20" s="28">
        <v>0</v>
      </c>
      <c r="L20" s="28">
        <v>1381.8320000000001</v>
      </c>
      <c r="M20" s="28">
        <v>411.9</v>
      </c>
      <c r="N20" s="29">
        <v>803.78599999999994</v>
      </c>
      <c r="O20" s="30">
        <f t="shared" si="1"/>
        <v>6474.4719999999998</v>
      </c>
    </row>
    <row r="21" spans="1:16" s="6" customFormat="1" ht="17.25" customHeight="1" x14ac:dyDescent="0.2">
      <c r="A21" s="58" t="s">
        <v>20</v>
      </c>
      <c r="B21" s="28">
        <v>7618</v>
      </c>
      <c r="C21" s="28">
        <v>0</v>
      </c>
      <c r="D21" s="28">
        <v>0</v>
      </c>
      <c r="E21" s="29">
        <v>82.754999999999995</v>
      </c>
      <c r="F21" s="28">
        <v>56.027000000000001</v>
      </c>
      <c r="G21" s="28">
        <v>202.084</v>
      </c>
      <c r="H21" s="28">
        <v>6446</v>
      </c>
      <c r="I21" s="28">
        <v>0</v>
      </c>
      <c r="J21" s="28">
        <v>1880</v>
      </c>
      <c r="K21" s="28">
        <v>0</v>
      </c>
      <c r="L21" s="28">
        <v>2978.0540000000001</v>
      </c>
      <c r="M21" s="28">
        <v>145.4</v>
      </c>
      <c r="N21" s="29">
        <v>6389.9210000000003</v>
      </c>
      <c r="O21" s="30">
        <f t="shared" si="1"/>
        <v>25798.241000000002</v>
      </c>
    </row>
    <row r="22" spans="1:16" s="6" customFormat="1" ht="17.25" customHeight="1" x14ac:dyDescent="0.2">
      <c r="A22" s="58" t="s">
        <v>21</v>
      </c>
      <c r="B22" s="28">
        <v>3278</v>
      </c>
      <c r="C22" s="28">
        <v>0</v>
      </c>
      <c r="D22" s="28">
        <v>7259.1</v>
      </c>
      <c r="E22" s="29">
        <v>5205.6509999999998</v>
      </c>
      <c r="F22" s="28">
        <v>12718.451999999999</v>
      </c>
      <c r="G22" s="28">
        <v>5753.509</v>
      </c>
      <c r="H22" s="28">
        <v>11438</v>
      </c>
      <c r="I22" s="28">
        <v>23813.251</v>
      </c>
      <c r="J22" s="28">
        <v>5474.3</v>
      </c>
      <c r="K22" s="28">
        <v>24702.988000000001</v>
      </c>
      <c r="L22" s="28">
        <v>51161.010999999999</v>
      </c>
      <c r="M22" s="28">
        <v>1285.0999999999999</v>
      </c>
      <c r="N22" s="29">
        <v>3602.0210000000002</v>
      </c>
      <c r="O22" s="30">
        <f t="shared" si="1"/>
        <v>155691.383</v>
      </c>
    </row>
    <row r="23" spans="1:16" s="6" customFormat="1" ht="17.25" customHeight="1" x14ac:dyDescent="0.2">
      <c r="A23" s="58" t="s">
        <v>22</v>
      </c>
      <c r="B23" s="31">
        <v>10091</v>
      </c>
      <c r="C23" s="31">
        <v>0</v>
      </c>
      <c r="D23" s="31">
        <v>1916.9</v>
      </c>
      <c r="E23" s="32">
        <v>0</v>
      </c>
      <c r="F23" s="31">
        <v>265.36399999999998</v>
      </c>
      <c r="G23" s="31">
        <v>273.25200000000001</v>
      </c>
      <c r="H23" s="31">
        <v>4470</v>
      </c>
      <c r="I23" s="31">
        <v>20567.583999999999</v>
      </c>
      <c r="J23" s="31">
        <v>31319</v>
      </c>
      <c r="K23" s="31">
        <v>250.315</v>
      </c>
      <c r="L23" s="31">
        <v>5354.55</v>
      </c>
      <c r="M23" s="31">
        <v>5774.9</v>
      </c>
      <c r="N23" s="32">
        <v>21039.678</v>
      </c>
      <c r="O23" s="30">
        <f t="shared" si="1"/>
        <v>101322.54300000001</v>
      </c>
      <c r="P23" s="33"/>
    </row>
    <row r="24" spans="1:16" s="6" customFormat="1" ht="20.25" customHeight="1" x14ac:dyDescent="0.2">
      <c r="A24" s="67" t="s">
        <v>23</v>
      </c>
      <c r="B24" s="34">
        <v>3191</v>
      </c>
      <c r="C24" s="34">
        <v>0</v>
      </c>
      <c r="D24" s="34">
        <v>0</v>
      </c>
      <c r="E24" s="35">
        <v>0</v>
      </c>
      <c r="F24" s="34">
        <v>0</v>
      </c>
      <c r="G24" s="34">
        <v>100.10899999999999</v>
      </c>
      <c r="H24" s="34">
        <v>2383.1999999999998</v>
      </c>
      <c r="I24" s="34">
        <v>24699.893</v>
      </c>
      <c r="J24" s="34">
        <v>987</v>
      </c>
      <c r="K24" s="34">
        <v>0</v>
      </c>
      <c r="L24" s="34">
        <v>1552.2329999999999</v>
      </c>
      <c r="M24" s="34">
        <v>139.97</v>
      </c>
      <c r="N24" s="35">
        <v>4673.1559999999999</v>
      </c>
      <c r="O24" s="36">
        <f t="shared" si="1"/>
        <v>37726.561000000002</v>
      </c>
      <c r="P24" s="37"/>
    </row>
    <row r="25" spans="1:16" s="14" customFormat="1" ht="17.25" customHeight="1" x14ac:dyDescent="0.2">
      <c r="A25" s="73" t="s">
        <v>24</v>
      </c>
      <c r="B25" s="38">
        <f>SUM(B17:B24)</f>
        <v>66022</v>
      </c>
      <c r="C25" s="38">
        <f>SUM(C17:C24)</f>
        <v>2220.5680000000002</v>
      </c>
      <c r="D25" s="38">
        <f>SUM(D17:D24)</f>
        <v>9176</v>
      </c>
      <c r="E25" s="39">
        <f>SUM(E17:E24)</f>
        <v>5288.4059999999999</v>
      </c>
      <c r="F25" s="38">
        <v>14218.312</v>
      </c>
      <c r="G25" s="38">
        <f>SUM(G17:G24)</f>
        <v>18098.943000000003</v>
      </c>
      <c r="H25" s="38">
        <f>SUM(H17:H24)</f>
        <v>32208.600000000002</v>
      </c>
      <c r="I25" s="38">
        <f>SUM(I17:I24)</f>
        <v>83866.811999999991</v>
      </c>
      <c r="J25" s="38">
        <f>SUM(J17:J24)</f>
        <v>45824.6</v>
      </c>
      <c r="K25" s="38">
        <v>24954.076000000001</v>
      </c>
      <c r="L25" s="39">
        <f>SUM(L17:L24)</f>
        <v>126647.37199999999</v>
      </c>
      <c r="M25" s="39">
        <f>SUM(M17:M24)</f>
        <v>47902.170000000006</v>
      </c>
      <c r="N25" s="39">
        <f>SUM(N17:N24)</f>
        <v>232249.01300000001</v>
      </c>
      <c r="O25" s="40">
        <f>SUM(O17:O24)</f>
        <v>708676.87199999997</v>
      </c>
    </row>
    <row r="26" spans="1:16" s="6" customFormat="1" ht="17.25" customHeight="1" x14ac:dyDescent="0.2">
      <c r="A26" s="78"/>
      <c r="B26" s="25"/>
      <c r="C26" s="25"/>
      <c r="D26" s="25"/>
      <c r="E26" s="26"/>
      <c r="F26" s="25"/>
      <c r="G26" s="25"/>
      <c r="H26" s="25"/>
      <c r="I26" s="25"/>
      <c r="J26" s="25"/>
      <c r="K26" s="25"/>
      <c r="L26" s="25"/>
      <c r="M26" s="25"/>
      <c r="N26" s="26"/>
      <c r="O26" s="15"/>
    </row>
    <row r="27" spans="1:16" s="6" customFormat="1" ht="30" customHeight="1" x14ac:dyDescent="0.2">
      <c r="A27" s="84" t="s">
        <v>26</v>
      </c>
      <c r="B27" s="41"/>
      <c r="C27" s="25"/>
      <c r="D27" s="25"/>
      <c r="E27" s="26"/>
      <c r="F27" s="41"/>
      <c r="G27" s="25"/>
      <c r="H27" s="25"/>
      <c r="I27" s="25"/>
      <c r="J27" s="25"/>
      <c r="K27" s="25"/>
      <c r="L27" s="25"/>
      <c r="M27" s="25"/>
      <c r="N27" s="26"/>
      <c r="O27" s="15"/>
    </row>
    <row r="28" spans="1:16" s="6" customFormat="1" ht="17.25" customHeight="1" x14ac:dyDescent="0.2">
      <c r="A28" s="58" t="s">
        <v>16</v>
      </c>
      <c r="B28" s="28">
        <v>45797</v>
      </c>
      <c r="C28" s="28">
        <v>16683.874</v>
      </c>
      <c r="D28" s="28">
        <f t="shared" ref="D28:D35" si="2">D6-D17</f>
        <v>0</v>
      </c>
      <c r="E28" s="29">
        <v>0</v>
      </c>
      <c r="F28" s="28">
        <v>0</v>
      </c>
      <c r="G28" s="28">
        <v>21.585000000000001</v>
      </c>
      <c r="H28" s="28">
        <f t="shared" ref="H28:I35" si="3">H6-H17</f>
        <v>123755.6</v>
      </c>
      <c r="I28" s="28">
        <f t="shared" si="3"/>
        <v>10534.361999999999</v>
      </c>
      <c r="J28" s="28">
        <v>107219</v>
      </c>
      <c r="K28" s="28">
        <v>109.529</v>
      </c>
      <c r="L28" s="28">
        <v>15464.749</v>
      </c>
      <c r="M28" s="28">
        <f t="shared" ref="M28:N36" si="4">M6-M17</f>
        <v>19.799999999999955</v>
      </c>
      <c r="N28" s="28">
        <f t="shared" si="4"/>
        <v>56725.337</v>
      </c>
      <c r="O28" s="15">
        <f t="shared" ref="O28:O35" si="5">SUM(B28:N28)</f>
        <v>376330.83599999995</v>
      </c>
    </row>
    <row r="29" spans="1:16" s="6" customFormat="1" ht="17.25" customHeight="1" x14ac:dyDescent="0.2">
      <c r="A29" s="58" t="s">
        <v>17</v>
      </c>
      <c r="B29" s="28">
        <v>2102</v>
      </c>
      <c r="C29" s="28">
        <v>0</v>
      </c>
      <c r="D29" s="28">
        <f t="shared" si="2"/>
        <v>0</v>
      </c>
      <c r="E29" s="29">
        <v>0</v>
      </c>
      <c r="F29" s="28">
        <v>17.942</v>
      </c>
      <c r="G29" s="28">
        <v>100.31699999999999</v>
      </c>
      <c r="H29" s="28">
        <f t="shared" si="3"/>
        <v>2132</v>
      </c>
      <c r="I29" s="28">
        <f t="shared" si="3"/>
        <v>1108.0789999999997</v>
      </c>
      <c r="J29" s="28">
        <v>3342</v>
      </c>
      <c r="K29" s="28">
        <v>5337.86</v>
      </c>
      <c r="L29" s="28">
        <v>3289.7049999999999</v>
      </c>
      <c r="M29" s="28">
        <f t="shared" si="4"/>
        <v>-839.5</v>
      </c>
      <c r="N29" s="28">
        <f t="shared" si="4"/>
        <v>891.42599999999948</v>
      </c>
      <c r="O29" s="30">
        <f t="shared" si="5"/>
        <v>17481.828999999998</v>
      </c>
    </row>
    <row r="30" spans="1:16" s="6" customFormat="1" ht="17.25" customHeight="1" x14ac:dyDescent="0.2">
      <c r="A30" s="58" t="s">
        <v>18</v>
      </c>
      <c r="B30" s="28">
        <v>0</v>
      </c>
      <c r="C30" s="28">
        <v>0</v>
      </c>
      <c r="D30" s="28">
        <f t="shared" si="2"/>
        <v>0</v>
      </c>
      <c r="E30" s="29">
        <v>0</v>
      </c>
      <c r="F30" s="28">
        <v>0</v>
      </c>
      <c r="G30" s="28">
        <v>0</v>
      </c>
      <c r="H30" s="28">
        <f t="shared" si="3"/>
        <v>0</v>
      </c>
      <c r="I30" s="28">
        <f t="shared" si="3"/>
        <v>0</v>
      </c>
      <c r="J30" s="28">
        <v>0</v>
      </c>
      <c r="K30" s="28">
        <v>0</v>
      </c>
      <c r="L30" s="28">
        <v>0</v>
      </c>
      <c r="M30" s="28">
        <f t="shared" si="4"/>
        <v>0</v>
      </c>
      <c r="N30" s="28">
        <f t="shared" si="4"/>
        <v>289.03099999999995</v>
      </c>
      <c r="O30" s="30">
        <f t="shared" si="5"/>
        <v>289.03099999999995</v>
      </c>
    </row>
    <row r="31" spans="1:16" s="6" customFormat="1" ht="17.25" customHeight="1" x14ac:dyDescent="0.2">
      <c r="A31" s="58" t="s">
        <v>19</v>
      </c>
      <c r="B31" s="28">
        <v>2886</v>
      </c>
      <c r="C31" s="28">
        <v>0</v>
      </c>
      <c r="D31" s="28">
        <f t="shared" si="2"/>
        <v>0</v>
      </c>
      <c r="E31" s="29">
        <v>0</v>
      </c>
      <c r="F31" s="28">
        <v>5.75</v>
      </c>
      <c r="G31" s="28">
        <v>18.61</v>
      </c>
      <c r="H31" s="28">
        <f t="shared" si="3"/>
        <v>5257</v>
      </c>
      <c r="I31" s="28">
        <f t="shared" si="3"/>
        <v>2314.7460000000001</v>
      </c>
      <c r="J31" s="28">
        <v>7478</v>
      </c>
      <c r="K31" s="28">
        <v>764.33900000000006</v>
      </c>
      <c r="L31" s="28">
        <v>5476.85</v>
      </c>
      <c r="M31" s="28">
        <f t="shared" si="4"/>
        <v>525.80000000000007</v>
      </c>
      <c r="N31" s="28">
        <f t="shared" si="4"/>
        <v>4844.2139999999999</v>
      </c>
      <c r="O31" s="30">
        <f t="shared" si="5"/>
        <v>29571.308999999997</v>
      </c>
    </row>
    <row r="32" spans="1:16" s="6" customFormat="1" ht="17.25" customHeight="1" x14ac:dyDescent="0.2">
      <c r="A32" s="58" t="s">
        <v>20</v>
      </c>
      <c r="B32" s="28">
        <v>6199</v>
      </c>
      <c r="C32" s="28">
        <v>0</v>
      </c>
      <c r="D32" s="28">
        <f t="shared" si="2"/>
        <v>0</v>
      </c>
      <c r="E32" s="29">
        <v>-82.754999999999995</v>
      </c>
      <c r="F32" s="28">
        <v>139.77199999999999</v>
      </c>
      <c r="G32" s="28">
        <v>22.908000000000001</v>
      </c>
      <c r="H32" s="28">
        <f t="shared" si="3"/>
        <v>1106</v>
      </c>
      <c r="I32" s="28">
        <f t="shared" si="3"/>
        <v>493.64800000000002</v>
      </c>
      <c r="J32" s="7">
        <v>1686</v>
      </c>
      <c r="K32" s="28">
        <v>3787.5410000000002</v>
      </c>
      <c r="L32" s="28">
        <v>266.98700000000002</v>
      </c>
      <c r="M32" s="28">
        <f t="shared" si="4"/>
        <v>-54.400000000000006</v>
      </c>
      <c r="N32" s="28">
        <f t="shared" si="4"/>
        <v>2329.0789999999997</v>
      </c>
      <c r="O32" s="30">
        <f t="shared" si="5"/>
        <v>15893.78</v>
      </c>
    </row>
    <row r="33" spans="1:17" s="6" customFormat="1" ht="17.25" customHeight="1" x14ac:dyDescent="0.2">
      <c r="A33" s="58" t="s">
        <v>21</v>
      </c>
      <c r="B33" s="28">
        <v>72122</v>
      </c>
      <c r="C33" s="28">
        <v>0</v>
      </c>
      <c r="D33" s="28">
        <f t="shared" si="2"/>
        <v>84860.2</v>
      </c>
      <c r="E33" s="29">
        <v>31781.466</v>
      </c>
      <c r="F33" s="28">
        <v>13852.058000000001</v>
      </c>
      <c r="G33" s="28">
        <v>75346.104000000007</v>
      </c>
      <c r="H33" s="28">
        <f t="shared" si="3"/>
        <v>90172.4</v>
      </c>
      <c r="I33" s="28">
        <f t="shared" si="3"/>
        <v>97278.875999999989</v>
      </c>
      <c r="J33" s="28">
        <v>227098</v>
      </c>
      <c r="K33" s="28">
        <v>100561.114</v>
      </c>
      <c r="L33" s="28">
        <v>154746.614</v>
      </c>
      <c r="M33" s="28">
        <f t="shared" si="4"/>
        <v>65702.2</v>
      </c>
      <c r="N33" s="28">
        <f t="shared" si="4"/>
        <v>115950.114</v>
      </c>
      <c r="O33" s="30">
        <f t="shared" si="5"/>
        <v>1129471.1460000002</v>
      </c>
    </row>
    <row r="34" spans="1:17" s="6" customFormat="1" ht="17.25" customHeight="1" x14ac:dyDescent="0.2">
      <c r="A34" s="58" t="s">
        <v>22</v>
      </c>
      <c r="B34" s="31">
        <v>5642</v>
      </c>
      <c r="C34" s="31">
        <v>0</v>
      </c>
      <c r="D34" s="28">
        <f t="shared" si="2"/>
        <v>1380.6</v>
      </c>
      <c r="E34" s="32">
        <v>45.18</v>
      </c>
      <c r="F34" s="31">
        <v>-37.963999999999999</v>
      </c>
      <c r="G34" s="31">
        <v>93.378</v>
      </c>
      <c r="H34" s="28">
        <f t="shared" si="3"/>
        <v>1257.3000000000002</v>
      </c>
      <c r="I34" s="28">
        <f t="shared" si="3"/>
        <v>11599.516</v>
      </c>
      <c r="J34" s="31">
        <v>19204</v>
      </c>
      <c r="K34" s="31">
        <v>1297.4449999999999</v>
      </c>
      <c r="L34" s="31">
        <v>2384.5390000000002</v>
      </c>
      <c r="M34" s="31">
        <f t="shared" si="4"/>
        <v>696.20000000000073</v>
      </c>
      <c r="N34" s="31">
        <f t="shared" si="4"/>
        <v>11113.545999999998</v>
      </c>
      <c r="O34" s="30">
        <f t="shared" si="5"/>
        <v>54675.740000000005</v>
      </c>
      <c r="P34" s="33"/>
    </row>
    <row r="35" spans="1:17" s="6" customFormat="1" ht="20.25" customHeight="1" x14ac:dyDescent="0.2">
      <c r="A35" s="67" t="s">
        <v>23</v>
      </c>
      <c r="B35" s="34">
        <v>172</v>
      </c>
      <c r="C35" s="34">
        <v>0</v>
      </c>
      <c r="D35" s="28">
        <f t="shared" si="2"/>
        <v>0</v>
      </c>
      <c r="E35" s="35">
        <v>0</v>
      </c>
      <c r="F35" s="34">
        <v>0</v>
      </c>
      <c r="G35" s="34">
        <v>85.105999999999995</v>
      </c>
      <c r="H35" s="28">
        <f t="shared" si="3"/>
        <v>6448.8</v>
      </c>
      <c r="I35" s="28">
        <f t="shared" si="3"/>
        <v>27704.435000000001</v>
      </c>
      <c r="J35" s="34">
        <v>4034</v>
      </c>
      <c r="K35" s="34">
        <v>380.84</v>
      </c>
      <c r="L35" s="34">
        <v>655.90899999999999</v>
      </c>
      <c r="M35" s="34">
        <f t="shared" si="4"/>
        <v>-10.569999999999993</v>
      </c>
      <c r="N35" s="34">
        <f t="shared" si="4"/>
        <v>9121.0440000000017</v>
      </c>
      <c r="O35" s="36">
        <f t="shared" si="5"/>
        <v>48591.563999999998</v>
      </c>
      <c r="P35" s="37"/>
    </row>
    <row r="36" spans="1:17" s="14" customFormat="1" ht="17.25" customHeight="1" x14ac:dyDescent="0.2">
      <c r="A36" s="73" t="s">
        <v>24</v>
      </c>
      <c r="B36" s="38">
        <f>SUM(B28:B35)</f>
        <v>134920</v>
      </c>
      <c r="C36" s="38">
        <f>SUM(C28:C35)</f>
        <v>16683.874</v>
      </c>
      <c r="D36" s="38">
        <f>SUM(D28:D35)</f>
        <v>86240.8</v>
      </c>
      <c r="E36" s="39">
        <f>SUM(E28:E35)</f>
        <v>31743.891</v>
      </c>
      <c r="F36" s="38">
        <v>13977.558000000001</v>
      </c>
      <c r="G36" s="38">
        <f>SUM(G28:G35)</f>
        <v>75688.008000000002</v>
      </c>
      <c r="H36" s="38">
        <f>SUM(H28:H35)</f>
        <v>230129.09999999998</v>
      </c>
      <c r="I36" s="38">
        <f>SUM(I28:I35)</f>
        <v>151033.66199999998</v>
      </c>
      <c r="J36" s="38">
        <f>SUM(J28:J35)</f>
        <v>370061</v>
      </c>
      <c r="K36" s="38">
        <v>112238.66800000001</v>
      </c>
      <c r="L36" s="38">
        <f>L14-L25</f>
        <v>182285.353</v>
      </c>
      <c r="M36" s="38">
        <f t="shared" si="4"/>
        <v>66039.53</v>
      </c>
      <c r="N36" s="38">
        <f t="shared" si="4"/>
        <v>201263.791</v>
      </c>
      <c r="O36" s="30">
        <f>SUM(O28:O35)</f>
        <v>1672305.2350000001</v>
      </c>
    </row>
    <row r="37" spans="1:17" x14ac:dyDescent="0.2">
      <c r="A37" s="88"/>
      <c r="M37" s="25"/>
      <c r="O37" s="1"/>
      <c r="P37" s="18"/>
      <c r="Q37" s="16"/>
    </row>
    <row r="38" spans="1:17" s="6" customFormat="1" ht="21" customHeight="1" x14ac:dyDescent="0.2">
      <c r="A38" s="84" t="s">
        <v>27</v>
      </c>
      <c r="B38" s="41"/>
      <c r="C38" s="25"/>
      <c r="D38" s="25"/>
      <c r="E38" s="26"/>
      <c r="F38" s="41"/>
      <c r="G38" s="25"/>
      <c r="H38" s="25"/>
      <c r="I38" s="25"/>
      <c r="J38" s="25"/>
      <c r="K38" s="25"/>
      <c r="L38" s="25"/>
      <c r="M38" s="25"/>
      <c r="N38" s="26"/>
      <c r="O38" s="15"/>
    </row>
    <row r="39" spans="1:17" s="6" customFormat="1" ht="17.25" customHeight="1" x14ac:dyDescent="0.2">
      <c r="A39" s="58" t="s">
        <v>16</v>
      </c>
      <c r="B39" s="31">
        <v>55748</v>
      </c>
      <c r="C39" s="31">
        <v>17505.823</v>
      </c>
      <c r="D39" s="31">
        <v>0</v>
      </c>
      <c r="E39" s="29">
        <v>0</v>
      </c>
      <c r="F39" s="31">
        <v>0</v>
      </c>
      <c r="G39" s="31">
        <v>12.919</v>
      </c>
      <c r="H39" s="31">
        <v>139227</v>
      </c>
      <c r="I39" s="31">
        <v>10982.544</v>
      </c>
      <c r="J39" s="31">
        <v>112879</v>
      </c>
      <c r="K39" s="31">
        <v>144.79499999999999</v>
      </c>
      <c r="L39" s="31">
        <v>17166</v>
      </c>
      <c r="M39" s="25">
        <v>14.46</v>
      </c>
      <c r="N39" s="32">
        <v>54902.464999999997</v>
      </c>
      <c r="O39" s="30">
        <f t="shared" ref="O39:O46" si="6">SUM(B39:N39)</f>
        <v>408583.00599999994</v>
      </c>
      <c r="P39" s="33"/>
    </row>
    <row r="40" spans="1:17" s="6" customFormat="1" ht="17.25" customHeight="1" x14ac:dyDescent="0.2">
      <c r="A40" s="58" t="s">
        <v>17</v>
      </c>
      <c r="B40" s="31">
        <v>2334</v>
      </c>
      <c r="C40" s="31">
        <v>0</v>
      </c>
      <c r="D40" s="31">
        <v>0</v>
      </c>
      <c r="E40" s="29">
        <v>0</v>
      </c>
      <c r="F40" s="31">
        <v>57.701000000000001</v>
      </c>
      <c r="G40" s="31">
        <v>49.27</v>
      </c>
      <c r="H40" s="31">
        <v>2149</v>
      </c>
      <c r="I40" s="31">
        <v>108.295</v>
      </c>
      <c r="J40" s="31">
        <v>4554</v>
      </c>
      <c r="K40" s="31">
        <v>6903.2190000000001</v>
      </c>
      <c r="L40" s="31">
        <v>4784</v>
      </c>
      <c r="M40" s="25">
        <v>-791.49800000000005</v>
      </c>
      <c r="N40" s="32">
        <v>-403.60700000000003</v>
      </c>
      <c r="O40" s="30">
        <f t="shared" si="6"/>
        <v>19744.38</v>
      </c>
      <c r="P40" s="33"/>
    </row>
    <row r="41" spans="1:17" s="6" customFormat="1" ht="17.25" customHeight="1" x14ac:dyDescent="0.2">
      <c r="A41" s="58" t="s">
        <v>18</v>
      </c>
      <c r="B41" s="31">
        <v>0</v>
      </c>
      <c r="C41" s="31">
        <v>0</v>
      </c>
      <c r="D41" s="31">
        <v>0</v>
      </c>
      <c r="E41" s="29">
        <v>0</v>
      </c>
      <c r="F41" s="31">
        <v>0</v>
      </c>
      <c r="G41" s="31">
        <v>1</v>
      </c>
      <c r="H41" s="31">
        <v>0</v>
      </c>
      <c r="I41" s="31">
        <v>0</v>
      </c>
      <c r="J41" s="31">
        <v>0</v>
      </c>
      <c r="K41" s="31">
        <v>0</v>
      </c>
      <c r="L41" s="31">
        <v>-15</v>
      </c>
      <c r="M41" s="25">
        <v>0</v>
      </c>
      <c r="N41" s="32">
        <v>-90.882999999999996</v>
      </c>
      <c r="O41" s="30">
        <f t="shared" si="6"/>
        <v>-104.883</v>
      </c>
      <c r="P41" s="33"/>
    </row>
    <row r="42" spans="1:17" s="6" customFormat="1" ht="17.25" customHeight="1" x14ac:dyDescent="0.2">
      <c r="A42" s="58" t="s">
        <v>19</v>
      </c>
      <c r="B42" s="31">
        <v>3810</v>
      </c>
      <c r="C42" s="31">
        <v>0</v>
      </c>
      <c r="D42" s="31">
        <v>0</v>
      </c>
      <c r="E42" s="29">
        <v>0</v>
      </c>
      <c r="F42" s="31">
        <v>-90.85</v>
      </c>
      <c r="G42" s="31">
        <v>70.459999999999994</v>
      </c>
      <c r="H42" s="31">
        <v>5262</v>
      </c>
      <c r="I42" s="31">
        <v>2793.2640000000001</v>
      </c>
      <c r="J42" s="31">
        <v>13058</v>
      </c>
      <c r="K42" s="31">
        <v>1230.539</v>
      </c>
      <c r="L42" s="31">
        <v>5850</v>
      </c>
      <c r="M42" s="25">
        <v>1786</v>
      </c>
      <c r="N42" s="32">
        <v>4670.8180000000002</v>
      </c>
      <c r="O42" s="30">
        <f t="shared" si="6"/>
        <v>38440.231</v>
      </c>
      <c r="P42" s="33"/>
    </row>
    <row r="43" spans="1:17" s="6" customFormat="1" ht="17.25" customHeight="1" x14ac:dyDescent="0.2">
      <c r="A43" s="58" t="s">
        <v>20</v>
      </c>
      <c r="B43" s="31">
        <v>7672</v>
      </c>
      <c r="C43" s="31">
        <v>0</v>
      </c>
      <c r="D43" s="31">
        <v>0</v>
      </c>
      <c r="E43" s="29">
        <v>4977.2449999999999</v>
      </c>
      <c r="F43" s="31">
        <v>277.29399999999998</v>
      </c>
      <c r="G43" s="31">
        <v>-29.175000000000001</v>
      </c>
      <c r="H43" s="31">
        <v>567</v>
      </c>
      <c r="I43" s="31">
        <v>655.221</v>
      </c>
      <c r="J43" s="7">
        <v>-764</v>
      </c>
      <c r="K43" s="31">
        <v>2757.864</v>
      </c>
      <c r="L43" s="31">
        <v>446</v>
      </c>
      <c r="M43" s="25">
        <v>-2.1</v>
      </c>
      <c r="N43" s="32">
        <v>2866.9549999999999</v>
      </c>
      <c r="O43" s="30">
        <f t="shared" si="6"/>
        <v>19424.304000000004</v>
      </c>
      <c r="P43" s="33"/>
    </row>
    <row r="44" spans="1:17" s="6" customFormat="1" ht="17.25" customHeight="1" x14ac:dyDescent="0.2">
      <c r="A44" s="58" t="s">
        <v>21</v>
      </c>
      <c r="B44" s="31">
        <v>68865</v>
      </c>
      <c r="C44" s="31">
        <v>0</v>
      </c>
      <c r="D44" s="31">
        <v>75400</v>
      </c>
      <c r="E44" s="29">
        <v>51266.394999999997</v>
      </c>
      <c r="F44" s="31">
        <v>22301.043000000001</v>
      </c>
      <c r="G44" s="31">
        <v>93199.09</v>
      </c>
      <c r="H44" s="31">
        <v>75831</v>
      </c>
      <c r="I44" s="31">
        <v>111403.997</v>
      </c>
      <c r="J44" s="31">
        <v>248796</v>
      </c>
      <c r="K44" s="31">
        <v>133699.193</v>
      </c>
      <c r="L44" s="31">
        <v>179187</v>
      </c>
      <c r="M44" s="25">
        <v>91297.2</v>
      </c>
      <c r="N44" s="32">
        <v>129211.307</v>
      </c>
      <c r="O44" s="30">
        <f t="shared" si="6"/>
        <v>1280457.2249999999</v>
      </c>
      <c r="P44" s="33"/>
    </row>
    <row r="45" spans="1:17" s="6" customFormat="1" ht="17.25" customHeight="1" x14ac:dyDescent="0.2">
      <c r="A45" s="58" t="s">
        <v>22</v>
      </c>
      <c r="B45" s="31">
        <v>7200</v>
      </c>
      <c r="C45" s="31">
        <v>0</v>
      </c>
      <c r="D45" s="31">
        <v>1085.3</v>
      </c>
      <c r="E45" s="32">
        <v>79</v>
      </c>
      <c r="F45" s="31">
        <v>229.31299999999999</v>
      </c>
      <c r="G45" s="31">
        <v>158.04900000000001</v>
      </c>
      <c r="H45" s="31">
        <v>2092</v>
      </c>
      <c r="I45" s="31">
        <v>14541.707</v>
      </c>
      <c r="J45" s="31">
        <v>14588</v>
      </c>
      <c r="K45" s="31">
        <v>-2720.69</v>
      </c>
      <c r="L45" s="31">
        <v>3938</v>
      </c>
      <c r="M45" s="25">
        <v>616.20000000000005</v>
      </c>
      <c r="N45" s="32">
        <v>14180.791999999999</v>
      </c>
      <c r="O45" s="30">
        <f t="shared" si="6"/>
        <v>55987.670999999995</v>
      </c>
      <c r="P45" s="33"/>
    </row>
    <row r="46" spans="1:17" s="6" customFormat="1" ht="20.25" customHeight="1" x14ac:dyDescent="0.2">
      <c r="A46" s="67" t="s">
        <v>23</v>
      </c>
      <c r="B46" s="34">
        <v>101</v>
      </c>
      <c r="C46" s="34">
        <v>0</v>
      </c>
      <c r="D46" s="34">
        <v>0</v>
      </c>
      <c r="E46" s="35">
        <v>0</v>
      </c>
      <c r="F46" s="34">
        <v>0</v>
      </c>
      <c r="G46" s="34">
        <v>425.43</v>
      </c>
      <c r="H46" s="34">
        <v>5918</v>
      </c>
      <c r="I46" s="34">
        <v>27704.435000000001</v>
      </c>
      <c r="J46" s="34">
        <v>4946</v>
      </c>
      <c r="K46" s="34">
        <v>78.465999999999994</v>
      </c>
      <c r="L46" s="34">
        <v>3024</v>
      </c>
      <c r="M46" s="25">
        <v>-20.100000000000001</v>
      </c>
      <c r="N46" s="35">
        <v>7838.5190000000002</v>
      </c>
      <c r="O46" s="36">
        <f t="shared" si="6"/>
        <v>50015.750000000007</v>
      </c>
      <c r="P46" s="37"/>
    </row>
    <row r="47" spans="1:17" s="14" customFormat="1" ht="17.25" customHeight="1" x14ac:dyDescent="0.2">
      <c r="A47" s="95" t="s">
        <v>24</v>
      </c>
      <c r="B47" s="38">
        <f>SUM(B39:B46)</f>
        <v>145730</v>
      </c>
      <c r="C47" s="38">
        <f>SUM(C39:C46)</f>
        <v>17505.823</v>
      </c>
      <c r="D47" s="38">
        <f>SUM(D39:D46)</f>
        <v>76485.3</v>
      </c>
      <c r="E47" s="39">
        <f>SUM(E39:E46)</f>
        <v>56322.64</v>
      </c>
      <c r="F47" s="38">
        <v>22774.501</v>
      </c>
      <c r="G47" s="38">
        <f>SUM(G39:G46)</f>
        <v>93887.042999999991</v>
      </c>
      <c r="H47" s="38">
        <f>SUM(H39:H46)</f>
        <v>231046</v>
      </c>
      <c r="I47" s="38">
        <f>SUM(I39:I46)</f>
        <v>168189.46299999999</v>
      </c>
      <c r="J47" s="38">
        <f>SUM(J39:J46)</f>
        <v>398057</v>
      </c>
      <c r="K47" s="38">
        <v>142093.386</v>
      </c>
      <c r="L47" s="38">
        <f>SUM(L39:L46)</f>
        <v>214380</v>
      </c>
      <c r="M47" s="39">
        <f>SUM(M39:M46)</f>
        <v>92900.161999999982</v>
      </c>
      <c r="N47" s="39">
        <f>SUM(N39:N46)</f>
        <v>213176.36599999998</v>
      </c>
      <c r="O47" s="40">
        <f>SUM(O39:O46)</f>
        <v>1872547.6839999999</v>
      </c>
    </row>
    <row r="48" spans="1:17" x14ac:dyDescent="0.2">
      <c r="M48" s="18"/>
      <c r="O48" s="1"/>
      <c r="P48" s="18"/>
      <c r="Q48" s="16"/>
    </row>
    <row r="49" spans="1:17" x14ac:dyDescent="0.2">
      <c r="A49" s="255" t="s">
        <v>83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1"/>
      <c r="O49" s="21"/>
      <c r="P49" s="20"/>
      <c r="Q49" s="16"/>
    </row>
    <row r="50" spans="1:17" x14ac:dyDescent="0.2">
      <c r="B50" s="23"/>
      <c r="C50" s="23"/>
      <c r="D50" s="23"/>
      <c r="E50" s="23"/>
      <c r="F50" s="23"/>
      <c r="G50" s="22"/>
      <c r="H50" s="23"/>
      <c r="I50" s="23"/>
      <c r="J50" s="23"/>
      <c r="K50" s="23"/>
      <c r="L50" s="23"/>
      <c r="M50" s="23"/>
      <c r="N50" s="23"/>
    </row>
  </sheetData>
  <mergeCells count="2">
    <mergeCell ref="A1:O1"/>
    <mergeCell ref="A2:O2"/>
  </mergeCells>
  <phoneticPr fontId="2" type="noConversion"/>
  <printOptions horizontalCentered="1"/>
  <pageMargins left="0" right="0" top="0" bottom="0.5" header="0.5" footer="1"/>
  <pageSetup paperSize="9" scale="63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showGridLines="0" workbookViewId="0">
      <pane xSplit="1" ySplit="4" topLeftCell="G47" activePane="bottomRight" state="frozen"/>
      <selection pane="topRight" activeCell="B1" sqref="B1"/>
      <selection pane="bottomLeft" activeCell="A5" sqref="A5"/>
      <selection pane="bottomRight" activeCell="G65" sqref="G65"/>
    </sheetView>
  </sheetViews>
  <sheetFormatPr defaultRowHeight="12.75" x14ac:dyDescent="0.2"/>
  <cols>
    <col min="1" max="1" width="40.28515625" style="1" bestFit="1" customWidth="1"/>
    <col min="2" max="2" width="12.28515625" style="18" customWidth="1"/>
    <col min="3" max="3" width="10.140625" style="18" customWidth="1"/>
    <col min="4" max="4" width="11.28515625" style="18" customWidth="1"/>
    <col min="5" max="5" width="11.28515625" style="18" bestFit="1" customWidth="1"/>
    <col min="6" max="8" width="10.7109375" style="18" customWidth="1"/>
    <col min="9" max="9" width="13.5703125" style="18" customWidth="1"/>
    <col min="10" max="10" width="10.28515625" style="18" customWidth="1"/>
    <col min="11" max="11" width="12.28515625" style="18" bestFit="1" customWidth="1"/>
    <col min="12" max="12" width="10.28515625" style="18" customWidth="1"/>
    <col min="13" max="14" width="12.28515625" style="18" bestFit="1" customWidth="1"/>
    <col min="15" max="15" width="10.28515625" style="1" customWidth="1"/>
    <col min="16" max="16" width="11.42578125" style="18" bestFit="1" customWidth="1"/>
    <col min="17" max="17" width="15.42578125" style="93" customWidth="1"/>
    <col min="18" max="18" width="18.5703125" style="1" customWidth="1"/>
    <col min="19" max="19" width="10.28515625" style="1" bestFit="1" customWidth="1"/>
    <col min="20" max="16384" width="9.140625" style="1"/>
  </cols>
  <sheetData>
    <row r="1" spans="1:18" ht="16.5" customHeight="1" x14ac:dyDescent="0.25">
      <c r="A1" s="288" t="s">
        <v>0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</row>
    <row r="2" spans="1:18" ht="16.5" customHeight="1" x14ac:dyDescent="0.25">
      <c r="A2" s="288" t="s">
        <v>77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</row>
    <row r="3" spans="1:18" ht="16.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45" t="s">
        <v>29</v>
      </c>
    </row>
    <row r="4" spans="1:18" s="3" customFormat="1" ht="30" customHeight="1" x14ac:dyDescent="0.2">
      <c r="A4" s="256"/>
      <c r="B4" s="256" t="s">
        <v>1</v>
      </c>
      <c r="C4" s="256" t="s">
        <v>2</v>
      </c>
      <c r="D4" s="256" t="s">
        <v>78</v>
      </c>
      <c r="E4" s="256" t="s">
        <v>3</v>
      </c>
      <c r="F4" s="256" t="s">
        <v>4</v>
      </c>
      <c r="G4" s="256" t="s">
        <v>79</v>
      </c>
      <c r="H4" s="256" t="s">
        <v>5</v>
      </c>
      <c r="I4" s="256" t="s">
        <v>6</v>
      </c>
      <c r="J4" s="256" t="s">
        <v>7</v>
      </c>
      <c r="K4" s="256" t="s">
        <v>8</v>
      </c>
      <c r="L4" s="256" t="s">
        <v>9</v>
      </c>
      <c r="M4" s="256" t="s">
        <v>10</v>
      </c>
      <c r="N4" s="256" t="s">
        <v>11</v>
      </c>
      <c r="O4" s="256" t="s">
        <v>12</v>
      </c>
      <c r="P4" s="256" t="s">
        <v>13</v>
      </c>
      <c r="Q4" s="47" t="s">
        <v>14</v>
      </c>
    </row>
    <row r="5" spans="1:18" s="6" customFormat="1" ht="21.75" customHeight="1" x14ac:dyDescent="0.2">
      <c r="A5" s="49" t="s">
        <v>15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257"/>
      <c r="Q5" s="5"/>
    </row>
    <row r="6" spans="1:18" s="6" customFormat="1" ht="17.25" customHeight="1" x14ac:dyDescent="0.2">
      <c r="A6" s="58" t="s">
        <v>16</v>
      </c>
      <c r="B6" s="258">
        <v>81813</v>
      </c>
      <c r="C6" s="258">
        <v>9410</v>
      </c>
      <c r="D6" s="258">
        <v>0</v>
      </c>
      <c r="E6" s="258">
        <v>0</v>
      </c>
      <c r="F6" s="258">
        <v>0</v>
      </c>
      <c r="G6" s="258">
        <v>33967</v>
      </c>
      <c r="H6" s="258">
        <v>0</v>
      </c>
      <c r="I6" s="258">
        <v>89.558999999999997</v>
      </c>
      <c r="J6" s="258">
        <v>90070.054000000004</v>
      </c>
      <c r="K6" s="258">
        <v>20803</v>
      </c>
      <c r="L6" s="258">
        <v>47569.525000000001</v>
      </c>
      <c r="M6" s="258">
        <v>200</v>
      </c>
      <c r="N6" s="258">
        <v>19332.825000000001</v>
      </c>
      <c r="O6" s="258">
        <v>257.66300000000001</v>
      </c>
      <c r="P6" s="259">
        <v>170401.973</v>
      </c>
      <c r="Q6" s="260">
        <f t="shared" ref="Q6:Q14" si="0">SUM(B6:P6)</f>
        <v>473914.59900000005</v>
      </c>
      <c r="R6" s="7"/>
    </row>
    <row r="7" spans="1:18" s="6" customFormat="1" ht="21" customHeight="1" x14ac:dyDescent="0.2">
      <c r="A7" s="58" t="s">
        <v>17</v>
      </c>
      <c r="B7" s="8">
        <v>9092</v>
      </c>
      <c r="C7" s="8">
        <v>0</v>
      </c>
      <c r="D7" s="8">
        <v>0</v>
      </c>
      <c r="E7" s="8">
        <v>0</v>
      </c>
      <c r="F7" s="8">
        <v>1250.5440000000001</v>
      </c>
      <c r="G7" s="8">
        <v>1167</v>
      </c>
      <c r="H7" s="8">
        <v>0</v>
      </c>
      <c r="I7" s="8">
        <v>2360.9079999999999</v>
      </c>
      <c r="J7" s="8">
        <v>3228.998</v>
      </c>
      <c r="K7" s="8">
        <v>10380</v>
      </c>
      <c r="L7" s="8">
        <v>11442.709000000001</v>
      </c>
      <c r="M7" s="8">
        <v>2216</v>
      </c>
      <c r="N7" s="8">
        <v>5973.4350000000004</v>
      </c>
      <c r="O7" s="8">
        <v>7130.7460000000001</v>
      </c>
      <c r="P7" s="261">
        <v>33060.275000000001</v>
      </c>
      <c r="Q7" s="9">
        <f t="shared" si="0"/>
        <v>87302.614999999991</v>
      </c>
      <c r="R7" s="7"/>
    </row>
    <row r="8" spans="1:18" s="6" customFormat="1" ht="21" customHeight="1" x14ac:dyDescent="0.2">
      <c r="A8" s="58" t="s">
        <v>18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125.702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261">
        <v>1198.818</v>
      </c>
      <c r="Q8" s="9">
        <f t="shared" si="0"/>
        <v>1324.52</v>
      </c>
      <c r="R8" s="7"/>
    </row>
    <row r="9" spans="1:18" s="6" customFormat="1" ht="21" customHeight="1" x14ac:dyDescent="0.2">
      <c r="A9" s="58" t="s">
        <v>19</v>
      </c>
      <c r="B9" s="8">
        <v>8770</v>
      </c>
      <c r="C9" s="8">
        <v>0</v>
      </c>
      <c r="D9" s="8">
        <v>0</v>
      </c>
      <c r="E9" s="8">
        <v>0</v>
      </c>
      <c r="F9" s="8">
        <v>24.75</v>
      </c>
      <c r="G9" s="8">
        <v>7012</v>
      </c>
      <c r="H9" s="8">
        <v>0</v>
      </c>
      <c r="I9" s="8">
        <v>93.28</v>
      </c>
      <c r="J9" s="8">
        <v>821.31899999999996</v>
      </c>
      <c r="K9" s="8">
        <v>12501</v>
      </c>
      <c r="L9" s="8">
        <v>2503.0830000000001</v>
      </c>
      <c r="M9" s="8">
        <v>727</v>
      </c>
      <c r="N9" s="8">
        <v>6508.5559999999996</v>
      </c>
      <c r="O9" s="8">
        <v>640.55499999999995</v>
      </c>
      <c r="P9" s="261">
        <v>5398.3509999999997</v>
      </c>
      <c r="Q9" s="9">
        <f t="shared" si="0"/>
        <v>44999.894</v>
      </c>
      <c r="R9" s="7"/>
    </row>
    <row r="10" spans="1:18" s="6" customFormat="1" ht="17.25" customHeight="1" x14ac:dyDescent="0.2">
      <c r="A10" s="58" t="s">
        <v>20</v>
      </c>
      <c r="B10" s="8">
        <v>17439</v>
      </c>
      <c r="C10" s="8">
        <v>0</v>
      </c>
      <c r="D10" s="8">
        <v>0</v>
      </c>
      <c r="E10" s="8">
        <v>0</v>
      </c>
      <c r="F10" s="8">
        <v>116.569</v>
      </c>
      <c r="G10" s="8">
        <v>3539</v>
      </c>
      <c r="H10" s="8">
        <v>26</v>
      </c>
      <c r="I10" s="8">
        <v>102.901</v>
      </c>
      <c r="J10" s="8">
        <v>5909</v>
      </c>
      <c r="K10" s="8">
        <v>177</v>
      </c>
      <c r="L10" s="8">
        <v>12923.897999999999</v>
      </c>
      <c r="M10" s="8">
        <v>154</v>
      </c>
      <c r="N10" s="8">
        <v>3722.0810000000001</v>
      </c>
      <c r="O10" s="8">
        <v>-316.52999999999997</v>
      </c>
      <c r="P10" s="261">
        <v>12093.751</v>
      </c>
      <c r="Q10" s="9">
        <f t="shared" si="0"/>
        <v>55886.67</v>
      </c>
      <c r="R10" s="7"/>
    </row>
    <row r="11" spans="1:18" s="6" customFormat="1" ht="17.25" customHeight="1" x14ac:dyDescent="0.2">
      <c r="A11" s="58" t="s">
        <v>21</v>
      </c>
      <c r="B11" s="8">
        <v>117933</v>
      </c>
      <c r="C11" s="8">
        <v>0</v>
      </c>
      <c r="D11" s="8">
        <v>76283</v>
      </c>
      <c r="E11" s="8">
        <v>31966</v>
      </c>
      <c r="F11" s="8">
        <v>15717.856</v>
      </c>
      <c r="G11" s="8">
        <v>22240</v>
      </c>
      <c r="H11" s="8">
        <v>1360</v>
      </c>
      <c r="I11" s="8">
        <v>82764.245999999999</v>
      </c>
      <c r="J11" s="8">
        <v>96640.29</v>
      </c>
      <c r="K11" s="8">
        <v>100062</v>
      </c>
      <c r="L11" s="8">
        <v>225444.603</v>
      </c>
      <c r="M11" s="8">
        <v>104605</v>
      </c>
      <c r="N11" s="8">
        <v>192859.60500000001</v>
      </c>
      <c r="O11" s="8">
        <v>68454.03</v>
      </c>
      <c r="P11" s="261">
        <v>118807.538</v>
      </c>
      <c r="Q11" s="9">
        <f t="shared" si="0"/>
        <v>1255137.1680000001</v>
      </c>
      <c r="R11" s="7"/>
    </row>
    <row r="12" spans="1:18" s="6" customFormat="1" ht="17.25" customHeight="1" x14ac:dyDescent="0.2">
      <c r="A12" s="58" t="s">
        <v>22</v>
      </c>
      <c r="B12" s="10">
        <v>50808</v>
      </c>
      <c r="C12" s="8">
        <v>0</v>
      </c>
      <c r="D12" s="10">
        <v>2362</v>
      </c>
      <c r="E12" s="10">
        <v>588</v>
      </c>
      <c r="F12" s="8">
        <v>581.02499999999998</v>
      </c>
      <c r="G12" s="10">
        <v>1510</v>
      </c>
      <c r="H12" s="10">
        <v>47302</v>
      </c>
      <c r="I12" s="10">
        <v>2263.0450000000001</v>
      </c>
      <c r="J12" s="10">
        <v>12770.263000000001</v>
      </c>
      <c r="K12" s="10">
        <v>45691</v>
      </c>
      <c r="L12" s="10">
        <v>11238.615</v>
      </c>
      <c r="M12" s="10">
        <v>3321</v>
      </c>
      <c r="N12" s="10">
        <v>8881.643</v>
      </c>
      <c r="O12" s="10">
        <v>2021.0409999999999</v>
      </c>
      <c r="P12" s="261">
        <v>168274.087</v>
      </c>
      <c r="Q12" s="9">
        <f t="shared" si="0"/>
        <v>357611.71899999998</v>
      </c>
      <c r="R12" s="7"/>
    </row>
    <row r="13" spans="1:18" s="6" customFormat="1" ht="20.25" customHeight="1" x14ac:dyDescent="0.2">
      <c r="A13" s="67" t="s">
        <v>23</v>
      </c>
      <c r="B13" s="11">
        <v>15913</v>
      </c>
      <c r="C13" s="11">
        <v>0</v>
      </c>
      <c r="D13" s="11">
        <v>0</v>
      </c>
      <c r="E13" s="11">
        <v>7</v>
      </c>
      <c r="F13" s="11">
        <v>0</v>
      </c>
      <c r="G13" s="11">
        <v>2828</v>
      </c>
      <c r="H13" s="11">
        <v>0</v>
      </c>
      <c r="I13" s="11">
        <v>1020.8</v>
      </c>
      <c r="J13" s="11">
        <v>3371.3780000000002</v>
      </c>
      <c r="K13" s="11">
        <v>21659</v>
      </c>
      <c r="L13" s="11">
        <v>9373.1830000000009</v>
      </c>
      <c r="M13" s="11">
        <v>569</v>
      </c>
      <c r="N13" s="11">
        <v>1579.64</v>
      </c>
      <c r="O13" s="11">
        <v>573.74099999999999</v>
      </c>
      <c r="P13" s="262">
        <v>17915.712</v>
      </c>
      <c r="Q13" s="12">
        <f t="shared" si="0"/>
        <v>74810.453999999998</v>
      </c>
      <c r="R13" s="7"/>
    </row>
    <row r="14" spans="1:18" s="77" customFormat="1" ht="17.25" customHeight="1" x14ac:dyDescent="0.2">
      <c r="A14" s="73" t="s">
        <v>24</v>
      </c>
      <c r="B14" s="118">
        <f t="shared" ref="B14:P14" si="1">SUM(B6:B13)</f>
        <v>301768</v>
      </c>
      <c r="C14" s="118">
        <f t="shared" si="1"/>
        <v>9410</v>
      </c>
      <c r="D14" s="118">
        <f t="shared" si="1"/>
        <v>78645</v>
      </c>
      <c r="E14" s="118">
        <f t="shared" si="1"/>
        <v>32561</v>
      </c>
      <c r="F14" s="263">
        <f t="shared" si="1"/>
        <v>17690.744000000002</v>
      </c>
      <c r="G14" s="118">
        <f t="shared" si="1"/>
        <v>72263</v>
      </c>
      <c r="H14" s="118">
        <f t="shared" si="1"/>
        <v>48688</v>
      </c>
      <c r="I14" s="118">
        <f t="shared" si="1"/>
        <v>88820.441000000006</v>
      </c>
      <c r="J14" s="118">
        <f t="shared" si="1"/>
        <v>212811.30200000003</v>
      </c>
      <c r="K14" s="118">
        <f t="shared" si="1"/>
        <v>211273</v>
      </c>
      <c r="L14" s="118">
        <f t="shared" si="1"/>
        <v>320495.61599999998</v>
      </c>
      <c r="M14" s="118">
        <f t="shared" si="1"/>
        <v>111792</v>
      </c>
      <c r="N14" s="118">
        <f t="shared" si="1"/>
        <v>238857.78500000003</v>
      </c>
      <c r="O14" s="118">
        <f t="shared" si="1"/>
        <v>78761.245999999985</v>
      </c>
      <c r="P14" s="264">
        <f t="shared" si="1"/>
        <v>527150.505</v>
      </c>
      <c r="Q14" s="13">
        <f t="shared" si="0"/>
        <v>2350987.639</v>
      </c>
      <c r="R14" s="7"/>
    </row>
    <row r="15" spans="1:18" s="6" customFormat="1" ht="17.25" customHeight="1" x14ac:dyDescent="0.2">
      <c r="A15" s="78"/>
      <c r="B15" s="265"/>
      <c r="C15" s="265"/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6"/>
      <c r="Q15" s="15"/>
      <c r="R15" s="7"/>
    </row>
    <row r="16" spans="1:18" s="6" customFormat="1" ht="21" customHeight="1" x14ac:dyDescent="0.2">
      <c r="A16" s="84" t="s">
        <v>25</v>
      </c>
      <c r="B16" s="267"/>
      <c r="C16" s="265"/>
      <c r="D16" s="265"/>
      <c r="E16" s="265"/>
      <c r="F16" s="265"/>
      <c r="G16" s="267"/>
      <c r="H16" s="267"/>
      <c r="I16" s="265"/>
      <c r="J16" s="265"/>
      <c r="K16" s="265"/>
      <c r="L16" s="265"/>
      <c r="M16" s="265"/>
      <c r="N16" s="265"/>
      <c r="O16" s="265"/>
      <c r="P16" s="268"/>
      <c r="Q16" s="15"/>
      <c r="R16" s="7"/>
    </row>
    <row r="17" spans="1:18" s="6" customFormat="1" ht="17.25" customHeight="1" x14ac:dyDescent="0.2">
      <c r="A17" s="58" t="s">
        <v>16</v>
      </c>
      <c r="B17" s="8">
        <v>51393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56.887</v>
      </c>
      <c r="J17" s="8">
        <v>1580.954</v>
      </c>
      <c r="K17" s="8">
        <v>12404.563</v>
      </c>
      <c r="L17" s="8">
        <v>2870.9920000000002</v>
      </c>
      <c r="M17" s="8">
        <v>0</v>
      </c>
      <c r="N17" s="8">
        <v>3669.3609999999999</v>
      </c>
      <c r="O17" s="8">
        <v>213.292</v>
      </c>
      <c r="P17" s="261">
        <v>120967.52800000001</v>
      </c>
      <c r="Q17" s="9">
        <f t="shared" ref="Q17:Q25" si="2">SUM(B17:P17)</f>
        <v>193156.57700000002</v>
      </c>
      <c r="R17" s="7"/>
    </row>
    <row r="18" spans="1:18" s="6" customFormat="1" ht="17.25" customHeight="1" x14ac:dyDescent="0.2">
      <c r="A18" s="58" t="s">
        <v>17</v>
      </c>
      <c r="B18" s="8">
        <v>5819</v>
      </c>
      <c r="C18" s="8">
        <v>0</v>
      </c>
      <c r="D18" s="8">
        <v>0</v>
      </c>
      <c r="E18" s="8">
        <v>0</v>
      </c>
      <c r="F18" s="8">
        <v>1215.4649999999999</v>
      </c>
      <c r="G18" s="8">
        <v>882</v>
      </c>
      <c r="H18" s="8">
        <v>0</v>
      </c>
      <c r="I18" s="8">
        <v>2264.8609999999999</v>
      </c>
      <c r="J18" s="8">
        <v>2328.8710000000001</v>
      </c>
      <c r="K18" s="8">
        <v>7998.8209999999999</v>
      </c>
      <c r="L18" s="8">
        <v>8990.0059999999994</v>
      </c>
      <c r="M18" s="8">
        <v>160.63999999999999</v>
      </c>
      <c r="N18" s="8">
        <v>5336.0029999999997</v>
      </c>
      <c r="O18" s="8">
        <v>6106.54</v>
      </c>
      <c r="P18" s="261">
        <v>32497.762999999999</v>
      </c>
      <c r="Q18" s="9">
        <f t="shared" si="2"/>
        <v>73599.97</v>
      </c>
      <c r="R18" s="7"/>
    </row>
    <row r="19" spans="1:18" s="6" customFormat="1" ht="17.25" customHeight="1" x14ac:dyDescent="0.2">
      <c r="A19" s="58" t="s">
        <v>18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117.202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261">
        <v>99.909000000000006</v>
      </c>
      <c r="Q19" s="9">
        <f t="shared" si="2"/>
        <v>217.11099999999999</v>
      </c>
      <c r="R19" s="7"/>
    </row>
    <row r="20" spans="1:18" s="6" customFormat="1" ht="17.25" customHeight="1" x14ac:dyDescent="0.2">
      <c r="A20" s="58" t="s">
        <v>19</v>
      </c>
      <c r="B20" s="8">
        <v>2488</v>
      </c>
      <c r="C20" s="8">
        <v>0</v>
      </c>
      <c r="D20" s="8">
        <v>0</v>
      </c>
      <c r="E20" s="8">
        <v>0</v>
      </c>
      <c r="F20" s="8">
        <v>0</v>
      </c>
      <c r="G20" s="8">
        <v>6218</v>
      </c>
      <c r="H20" s="8">
        <v>0</v>
      </c>
      <c r="I20" s="8">
        <v>0</v>
      </c>
      <c r="J20" s="8">
        <v>54.415999999999997</v>
      </c>
      <c r="K20" s="8">
        <v>5712.8710000000001</v>
      </c>
      <c r="L20" s="8">
        <v>0</v>
      </c>
      <c r="M20" s="8">
        <v>0</v>
      </c>
      <c r="N20" s="8">
        <v>3877.498</v>
      </c>
      <c r="O20" s="8">
        <v>395.04700000000003</v>
      </c>
      <c r="P20" s="261">
        <v>3.694</v>
      </c>
      <c r="Q20" s="9">
        <f t="shared" si="2"/>
        <v>18749.525999999998</v>
      </c>
      <c r="R20" s="7"/>
    </row>
    <row r="21" spans="1:18" s="6" customFormat="1" ht="17.25" customHeight="1" x14ac:dyDescent="0.2">
      <c r="A21" s="58" t="s">
        <v>20</v>
      </c>
      <c r="B21" s="8">
        <v>7329</v>
      </c>
      <c r="C21" s="8">
        <v>0</v>
      </c>
      <c r="D21" s="8">
        <v>0</v>
      </c>
      <c r="E21" s="8">
        <v>0</v>
      </c>
      <c r="F21" s="8">
        <v>115.69799999999999</v>
      </c>
      <c r="G21" s="8">
        <v>3255</v>
      </c>
      <c r="H21" s="8">
        <v>18</v>
      </c>
      <c r="I21" s="8">
        <v>137.233</v>
      </c>
      <c r="J21" s="8">
        <v>3717.7640000000001</v>
      </c>
      <c r="K21" s="8">
        <v>0</v>
      </c>
      <c r="L21" s="8">
        <v>2784.087</v>
      </c>
      <c r="M21" s="8">
        <v>2.0129999999999999</v>
      </c>
      <c r="N21" s="8">
        <v>2502.4369999999999</v>
      </c>
      <c r="O21" s="8">
        <v>0</v>
      </c>
      <c r="P21" s="261">
        <v>9727.3349999999991</v>
      </c>
      <c r="Q21" s="9">
        <f t="shared" si="2"/>
        <v>29588.566999999995</v>
      </c>
      <c r="R21" s="7"/>
    </row>
    <row r="22" spans="1:18" s="6" customFormat="1" ht="17.25" customHeight="1" x14ac:dyDescent="0.2">
      <c r="A22" s="58" t="s">
        <v>21</v>
      </c>
      <c r="B22" s="8">
        <v>13367</v>
      </c>
      <c r="C22" s="8">
        <v>0</v>
      </c>
      <c r="D22" s="8">
        <v>5340</v>
      </c>
      <c r="E22" s="8">
        <v>7086.7449999999999</v>
      </c>
      <c r="F22" s="8">
        <v>3038.1509999999998</v>
      </c>
      <c r="G22" s="8">
        <v>4290</v>
      </c>
      <c r="H22" s="8">
        <v>469</v>
      </c>
      <c r="I22" s="8">
        <v>4109.0959999999995</v>
      </c>
      <c r="J22" s="8">
        <v>3868.7750000000001</v>
      </c>
      <c r="K22" s="8">
        <v>20736.157999999999</v>
      </c>
      <c r="L22" s="8">
        <v>8952.7540000000008</v>
      </c>
      <c r="M22" s="8">
        <v>19716.777999999998</v>
      </c>
      <c r="N22" s="8">
        <v>32815.582999999999</v>
      </c>
      <c r="O22" s="8">
        <v>847.81399999999996</v>
      </c>
      <c r="P22" s="261">
        <v>2914.44</v>
      </c>
      <c r="Q22" s="9">
        <f t="shared" si="2"/>
        <v>127552.29399999999</v>
      </c>
      <c r="R22" s="7"/>
    </row>
    <row r="23" spans="1:18" s="6" customFormat="1" ht="17.25" customHeight="1" x14ac:dyDescent="0.2">
      <c r="A23" s="58" t="s">
        <v>22</v>
      </c>
      <c r="B23" s="10">
        <v>42091</v>
      </c>
      <c r="C23" s="8">
        <v>0</v>
      </c>
      <c r="D23" s="10">
        <v>-215</v>
      </c>
      <c r="E23" s="10">
        <v>0</v>
      </c>
      <c r="F23" s="8">
        <v>414.60199999999998</v>
      </c>
      <c r="G23" s="10">
        <v>956</v>
      </c>
      <c r="H23" s="10">
        <v>47302</v>
      </c>
      <c r="I23" s="10">
        <v>2047.96</v>
      </c>
      <c r="J23" s="10">
        <v>7391.4840000000004</v>
      </c>
      <c r="K23" s="10">
        <v>33593.328000000001</v>
      </c>
      <c r="L23" s="10">
        <v>2773.5540000000001</v>
      </c>
      <c r="M23" s="10">
        <v>1583.4059999999999</v>
      </c>
      <c r="N23" s="10">
        <v>7660.9040000000005</v>
      </c>
      <c r="O23" s="10">
        <v>2181.201</v>
      </c>
      <c r="P23" s="261">
        <v>146168.356</v>
      </c>
      <c r="Q23" s="9">
        <f t="shared" si="2"/>
        <v>293948.79500000004</v>
      </c>
      <c r="R23" s="7"/>
    </row>
    <row r="24" spans="1:18" s="6" customFormat="1" ht="20.25" customHeight="1" x14ac:dyDescent="0.2">
      <c r="A24" s="67" t="s">
        <v>23</v>
      </c>
      <c r="B24" s="269">
        <v>3655</v>
      </c>
      <c r="C24" s="8">
        <v>0</v>
      </c>
      <c r="D24" s="11"/>
      <c r="E24" s="11">
        <v>0</v>
      </c>
      <c r="F24" s="11">
        <v>0</v>
      </c>
      <c r="G24" s="11">
        <v>1095</v>
      </c>
      <c r="H24" s="11">
        <v>0</v>
      </c>
      <c r="I24" s="11">
        <v>765.56700000000001</v>
      </c>
      <c r="J24" s="11">
        <v>930.86199999999997</v>
      </c>
      <c r="K24" s="11">
        <v>2831.212</v>
      </c>
      <c r="L24" s="11">
        <v>4529.6790000000001</v>
      </c>
      <c r="M24" s="11">
        <v>580.43600000000004</v>
      </c>
      <c r="N24" s="11">
        <v>1199.0640000000001</v>
      </c>
      <c r="O24" s="11">
        <v>496.50599999999997</v>
      </c>
      <c r="P24" s="262">
        <v>4670.0519999999997</v>
      </c>
      <c r="Q24" s="12">
        <f t="shared" si="2"/>
        <v>20753.377999999997</v>
      </c>
      <c r="R24" s="7"/>
    </row>
    <row r="25" spans="1:18" s="77" customFormat="1" ht="17.25" customHeight="1" x14ac:dyDescent="0.2">
      <c r="A25" s="73" t="s">
        <v>24</v>
      </c>
      <c r="B25" s="118">
        <f t="shared" ref="B25:L25" si="3">SUM(B17:B24)</f>
        <v>126142</v>
      </c>
      <c r="C25" s="118">
        <f t="shared" si="3"/>
        <v>0</v>
      </c>
      <c r="D25" s="118">
        <f t="shared" si="3"/>
        <v>5125</v>
      </c>
      <c r="E25" s="118">
        <f t="shared" si="3"/>
        <v>7086.7449999999999</v>
      </c>
      <c r="F25" s="263">
        <f t="shared" si="3"/>
        <v>4783.9160000000002</v>
      </c>
      <c r="G25" s="118">
        <f t="shared" si="3"/>
        <v>16696</v>
      </c>
      <c r="H25" s="118">
        <f t="shared" si="3"/>
        <v>47789</v>
      </c>
      <c r="I25" s="118">
        <f t="shared" si="3"/>
        <v>9498.8060000000005</v>
      </c>
      <c r="J25" s="118">
        <f t="shared" si="3"/>
        <v>19873.126000000004</v>
      </c>
      <c r="K25" s="118">
        <f t="shared" si="3"/>
        <v>83276.953000000009</v>
      </c>
      <c r="L25" s="118">
        <f t="shared" si="3"/>
        <v>30901.072</v>
      </c>
      <c r="M25" s="118">
        <v>22043.273000000001</v>
      </c>
      <c r="N25" s="118">
        <f>SUM(N17:N24)</f>
        <v>57060.85</v>
      </c>
      <c r="O25" s="118">
        <f>SUM(O17:O24)</f>
        <v>10240.4</v>
      </c>
      <c r="P25" s="264">
        <f>SUM(P17:P24)</f>
        <v>317049.07700000005</v>
      </c>
      <c r="Q25" s="13">
        <f t="shared" si="2"/>
        <v>757566.21799999999</v>
      </c>
      <c r="R25" s="7"/>
    </row>
    <row r="26" spans="1:18" s="6" customFormat="1" ht="17.25" customHeight="1" x14ac:dyDescent="0.2">
      <c r="A26" s="78"/>
      <c r="B26" s="265"/>
      <c r="C26" s="265"/>
      <c r="D26" s="265"/>
      <c r="E26" s="265"/>
      <c r="F26" s="265"/>
      <c r="G26" s="265"/>
      <c r="H26" s="265"/>
      <c r="I26" s="265"/>
      <c r="J26" s="265"/>
      <c r="K26" s="265"/>
      <c r="L26" s="265"/>
      <c r="M26" s="265"/>
      <c r="N26" s="265"/>
      <c r="O26" s="265"/>
      <c r="P26" s="266"/>
      <c r="Q26" s="15"/>
      <c r="R26" s="7"/>
    </row>
    <row r="27" spans="1:18" s="6" customFormat="1" ht="30" customHeight="1" x14ac:dyDescent="0.2">
      <c r="A27" s="84" t="s">
        <v>26</v>
      </c>
      <c r="B27" s="267"/>
      <c r="C27" s="265"/>
      <c r="D27" s="265"/>
      <c r="E27" s="265"/>
      <c r="F27" s="265"/>
      <c r="G27" s="267"/>
      <c r="H27" s="267"/>
      <c r="I27" s="265"/>
      <c r="J27" s="265"/>
      <c r="K27" s="265"/>
      <c r="L27" s="265"/>
      <c r="M27" s="265"/>
      <c r="N27" s="265"/>
      <c r="O27" s="265"/>
      <c r="P27" s="268"/>
      <c r="Q27" s="15"/>
      <c r="R27" s="7"/>
    </row>
    <row r="28" spans="1:18" s="6" customFormat="1" ht="17.25" customHeight="1" x14ac:dyDescent="0.2">
      <c r="A28" s="58" t="s">
        <v>16</v>
      </c>
      <c r="B28" s="8">
        <v>30420</v>
      </c>
      <c r="C28" s="8">
        <v>9410</v>
      </c>
      <c r="D28" s="8">
        <v>0</v>
      </c>
      <c r="E28" s="8">
        <v>0</v>
      </c>
      <c r="F28" s="8">
        <f t="shared" ref="F28:F35" si="4">F6-F17</f>
        <v>0</v>
      </c>
      <c r="G28" s="8">
        <v>33967</v>
      </c>
      <c r="H28" s="8">
        <v>0</v>
      </c>
      <c r="I28" s="8">
        <f t="shared" ref="I28:I35" si="5">I6-I17</f>
        <v>32.671999999999997</v>
      </c>
      <c r="J28" s="8">
        <v>88489.1</v>
      </c>
      <c r="K28" s="8">
        <v>8398.098</v>
      </c>
      <c r="L28" s="8">
        <f t="shared" ref="L28:L35" si="6">L6-L17</f>
        <v>44698.533000000003</v>
      </c>
      <c r="M28" s="8">
        <v>200</v>
      </c>
      <c r="N28" s="8">
        <v>15663.464</v>
      </c>
      <c r="O28" s="8">
        <f t="shared" ref="O28:O35" si="7">O6-O17</f>
        <v>44.371000000000009</v>
      </c>
      <c r="P28" s="261">
        <v>49434.445</v>
      </c>
      <c r="Q28" s="9">
        <f t="shared" ref="Q28:Q36" si="8">SUM(B28:P28)</f>
        <v>280757.68300000002</v>
      </c>
      <c r="R28" s="7"/>
    </row>
    <row r="29" spans="1:18" s="6" customFormat="1" ht="17.25" customHeight="1" x14ac:dyDescent="0.2">
      <c r="A29" s="58" t="s">
        <v>17</v>
      </c>
      <c r="B29" s="8">
        <v>3273</v>
      </c>
      <c r="C29" s="8">
        <v>0</v>
      </c>
      <c r="D29" s="8">
        <v>0</v>
      </c>
      <c r="E29" s="8">
        <v>0</v>
      </c>
      <c r="F29" s="8">
        <f t="shared" si="4"/>
        <v>35.079000000000178</v>
      </c>
      <c r="G29" s="8">
        <v>285</v>
      </c>
      <c r="H29" s="8">
        <v>0</v>
      </c>
      <c r="I29" s="8">
        <f t="shared" si="5"/>
        <v>96.047000000000025</v>
      </c>
      <c r="J29" s="8">
        <v>900.12699999999995</v>
      </c>
      <c r="K29" s="8">
        <v>2380.8359999999998</v>
      </c>
      <c r="L29" s="8">
        <f t="shared" si="6"/>
        <v>2452.7030000000013</v>
      </c>
      <c r="M29" s="8">
        <v>2054.9029999999998</v>
      </c>
      <c r="N29" s="8">
        <v>637.43200000000002</v>
      </c>
      <c r="O29" s="8">
        <f t="shared" si="7"/>
        <v>1024.2060000000001</v>
      </c>
      <c r="P29" s="261">
        <v>562.51199999999994</v>
      </c>
      <c r="Q29" s="9">
        <f t="shared" si="8"/>
        <v>13701.845000000003</v>
      </c>
      <c r="R29" s="7"/>
    </row>
    <row r="30" spans="1:18" s="6" customFormat="1" ht="17.25" customHeight="1" x14ac:dyDescent="0.2">
      <c r="A30" s="58" t="s">
        <v>18</v>
      </c>
      <c r="B30" s="8">
        <v>0</v>
      </c>
      <c r="C30" s="8">
        <v>0</v>
      </c>
      <c r="D30" s="8">
        <v>0</v>
      </c>
      <c r="E30" s="8">
        <v>0</v>
      </c>
      <c r="F30" s="8">
        <f t="shared" si="4"/>
        <v>0</v>
      </c>
      <c r="G30" s="8">
        <v>0</v>
      </c>
      <c r="H30" s="8">
        <v>0</v>
      </c>
      <c r="I30" s="8">
        <f t="shared" si="5"/>
        <v>8.5</v>
      </c>
      <c r="J30" s="8">
        <v>0</v>
      </c>
      <c r="K30" s="8">
        <v>0</v>
      </c>
      <c r="L30" s="8">
        <f t="shared" si="6"/>
        <v>0</v>
      </c>
      <c r="M30" s="8">
        <v>0</v>
      </c>
      <c r="N30" s="8">
        <v>0</v>
      </c>
      <c r="O30" s="8">
        <f t="shared" si="7"/>
        <v>0</v>
      </c>
      <c r="P30" s="261">
        <v>1098.9090000000001</v>
      </c>
      <c r="Q30" s="9">
        <f t="shared" si="8"/>
        <v>1107.4090000000001</v>
      </c>
      <c r="R30" s="7"/>
    </row>
    <row r="31" spans="1:18" s="6" customFormat="1" ht="17.25" customHeight="1" x14ac:dyDescent="0.2">
      <c r="A31" s="58" t="s">
        <v>19</v>
      </c>
      <c r="B31" s="8">
        <v>6282</v>
      </c>
      <c r="C31" s="8">
        <v>0</v>
      </c>
      <c r="D31" s="8">
        <v>0</v>
      </c>
      <c r="E31" s="8">
        <v>0</v>
      </c>
      <c r="F31" s="8">
        <f t="shared" si="4"/>
        <v>24.75</v>
      </c>
      <c r="G31" s="8">
        <v>794</v>
      </c>
      <c r="H31" s="8">
        <v>0</v>
      </c>
      <c r="I31" s="8">
        <f t="shared" si="5"/>
        <v>93.28</v>
      </c>
      <c r="J31" s="8">
        <v>766.90300000000002</v>
      </c>
      <c r="K31" s="8">
        <v>6788.3549999999996</v>
      </c>
      <c r="L31" s="8">
        <f t="shared" si="6"/>
        <v>2503.0830000000001</v>
      </c>
      <c r="M31" s="8">
        <v>726.577</v>
      </c>
      <c r="N31" s="8">
        <v>2631.058</v>
      </c>
      <c r="O31" s="8">
        <f t="shared" si="7"/>
        <v>245.50799999999992</v>
      </c>
      <c r="P31" s="261">
        <v>5394.6570000000002</v>
      </c>
      <c r="Q31" s="9">
        <f t="shared" si="8"/>
        <v>26250.171000000002</v>
      </c>
      <c r="R31" s="7"/>
    </row>
    <row r="32" spans="1:18" s="6" customFormat="1" ht="17.25" customHeight="1" x14ac:dyDescent="0.2">
      <c r="A32" s="58" t="s">
        <v>20</v>
      </c>
      <c r="B32" s="8">
        <v>10110</v>
      </c>
      <c r="C32" s="8">
        <v>0</v>
      </c>
      <c r="D32" s="8">
        <v>0</v>
      </c>
      <c r="E32" s="8">
        <v>0</v>
      </c>
      <c r="F32" s="8">
        <f t="shared" si="4"/>
        <v>0.87100000000000932</v>
      </c>
      <c r="G32" s="270">
        <v>284</v>
      </c>
      <c r="H32" s="8">
        <v>8</v>
      </c>
      <c r="I32" s="8">
        <f t="shared" si="5"/>
        <v>-34.332000000000008</v>
      </c>
      <c r="J32" s="8">
        <v>2192</v>
      </c>
      <c r="K32" s="8">
        <v>176.87700000000001</v>
      </c>
      <c r="L32" s="8">
        <f t="shared" si="6"/>
        <v>10139.811</v>
      </c>
      <c r="M32" s="8">
        <v>151.86099999999999</v>
      </c>
      <c r="N32" s="8">
        <v>1219.644</v>
      </c>
      <c r="O32" s="8">
        <f t="shared" si="7"/>
        <v>-316.52999999999997</v>
      </c>
      <c r="P32" s="261">
        <v>2366.4160000000002</v>
      </c>
      <c r="Q32" s="9">
        <f t="shared" si="8"/>
        <v>26298.618000000002</v>
      </c>
      <c r="R32" s="7"/>
    </row>
    <row r="33" spans="1:19" s="6" customFormat="1" ht="17.25" customHeight="1" x14ac:dyDescent="0.2">
      <c r="A33" s="58" t="s">
        <v>21</v>
      </c>
      <c r="B33" s="8">
        <v>104566</v>
      </c>
      <c r="C33" s="8">
        <v>0</v>
      </c>
      <c r="D33" s="8">
        <f>D11-D22</f>
        <v>70943</v>
      </c>
      <c r="E33" s="8">
        <v>24879.370999999999</v>
      </c>
      <c r="F33" s="8">
        <f t="shared" si="4"/>
        <v>12679.705</v>
      </c>
      <c r="G33" s="8">
        <v>17949</v>
      </c>
      <c r="H33" s="8">
        <v>891</v>
      </c>
      <c r="I33" s="8">
        <f t="shared" si="5"/>
        <v>78655.149999999994</v>
      </c>
      <c r="J33" s="8">
        <v>92771.514999999999</v>
      </c>
      <c r="K33" s="8">
        <v>79325.827000000005</v>
      </c>
      <c r="L33" s="8">
        <f t="shared" si="6"/>
        <v>216491.84899999999</v>
      </c>
      <c r="M33" s="8">
        <v>84888.138000000006</v>
      </c>
      <c r="N33" s="8">
        <v>160044.022</v>
      </c>
      <c r="O33" s="8">
        <f t="shared" si="7"/>
        <v>67606.216</v>
      </c>
      <c r="P33" s="261">
        <v>115893.098</v>
      </c>
      <c r="Q33" s="9">
        <f t="shared" si="8"/>
        <v>1127583.8909999998</v>
      </c>
      <c r="R33" s="7"/>
    </row>
    <row r="34" spans="1:19" s="6" customFormat="1" ht="17.25" customHeight="1" x14ac:dyDescent="0.2">
      <c r="A34" s="58" t="s">
        <v>22</v>
      </c>
      <c r="B34" s="10">
        <v>8717</v>
      </c>
      <c r="C34" s="8">
        <v>0</v>
      </c>
      <c r="D34" s="10">
        <f>D12-D23</f>
        <v>2577</v>
      </c>
      <c r="E34" s="10">
        <v>588.25</v>
      </c>
      <c r="F34" s="8">
        <f t="shared" si="4"/>
        <v>166.423</v>
      </c>
      <c r="G34" s="8">
        <v>554</v>
      </c>
      <c r="H34" s="10" t="s">
        <v>80</v>
      </c>
      <c r="I34" s="8">
        <f t="shared" si="5"/>
        <v>215.08500000000004</v>
      </c>
      <c r="J34" s="8">
        <v>5378.7790000000005</v>
      </c>
      <c r="K34" s="10">
        <v>12097.407999999999</v>
      </c>
      <c r="L34" s="8">
        <f t="shared" si="6"/>
        <v>8465.0609999999997</v>
      </c>
      <c r="M34" s="10">
        <v>1737.971</v>
      </c>
      <c r="N34" s="10">
        <v>1220.739</v>
      </c>
      <c r="O34" s="8">
        <f t="shared" si="7"/>
        <v>-160.16000000000008</v>
      </c>
      <c r="P34" s="261">
        <v>22105.731</v>
      </c>
      <c r="Q34" s="9">
        <f t="shared" si="8"/>
        <v>63663.286999999997</v>
      </c>
      <c r="R34" s="7"/>
    </row>
    <row r="35" spans="1:19" s="6" customFormat="1" ht="20.25" customHeight="1" x14ac:dyDescent="0.2">
      <c r="A35" s="67" t="s">
        <v>23</v>
      </c>
      <c r="B35" s="269">
        <v>12258</v>
      </c>
      <c r="C35" s="8">
        <v>0</v>
      </c>
      <c r="D35" s="269">
        <v>0</v>
      </c>
      <c r="E35" s="11">
        <v>6.5</v>
      </c>
      <c r="F35" s="11">
        <f t="shared" si="4"/>
        <v>0</v>
      </c>
      <c r="G35" s="11">
        <v>1733</v>
      </c>
      <c r="H35" s="11" t="s">
        <v>80</v>
      </c>
      <c r="I35" s="11">
        <f t="shared" si="5"/>
        <v>255.23299999999995</v>
      </c>
      <c r="J35" s="11">
        <v>2440.5160000000001</v>
      </c>
      <c r="K35" s="11">
        <v>18828.032999999999</v>
      </c>
      <c r="L35" s="11">
        <f t="shared" si="6"/>
        <v>4843.5040000000008</v>
      </c>
      <c r="M35" s="11">
        <v>-11.195</v>
      </c>
      <c r="N35" s="11">
        <v>380.57600000000002</v>
      </c>
      <c r="O35" s="11">
        <f t="shared" si="7"/>
        <v>77.235000000000014</v>
      </c>
      <c r="P35" s="262">
        <v>13245.66</v>
      </c>
      <c r="Q35" s="12">
        <f t="shared" si="8"/>
        <v>54057.062000000005</v>
      </c>
      <c r="R35" s="7"/>
    </row>
    <row r="36" spans="1:19" s="77" customFormat="1" ht="17.25" customHeight="1" x14ac:dyDescent="0.2">
      <c r="A36" s="73" t="s">
        <v>24</v>
      </c>
      <c r="B36" s="118">
        <f t="shared" ref="B36:P36" si="9">SUM(B28:B35)</f>
        <v>175626</v>
      </c>
      <c r="C36" s="118">
        <f t="shared" si="9"/>
        <v>9410</v>
      </c>
      <c r="D36" s="118">
        <f t="shared" si="9"/>
        <v>73520</v>
      </c>
      <c r="E36" s="118">
        <f t="shared" si="9"/>
        <v>25474.120999999999</v>
      </c>
      <c r="F36" s="263">
        <f t="shared" si="9"/>
        <v>12906.828000000001</v>
      </c>
      <c r="G36" s="118">
        <f t="shared" si="9"/>
        <v>55566</v>
      </c>
      <c r="H36" s="118">
        <f t="shared" si="9"/>
        <v>899</v>
      </c>
      <c r="I36" s="118">
        <f t="shared" si="9"/>
        <v>79321.634999999995</v>
      </c>
      <c r="J36" s="118">
        <f t="shared" si="9"/>
        <v>192938.94000000003</v>
      </c>
      <c r="K36" s="118">
        <f t="shared" si="9"/>
        <v>127995.43399999999</v>
      </c>
      <c r="L36" s="118">
        <f t="shared" si="9"/>
        <v>289594.54399999999</v>
      </c>
      <c r="M36" s="118">
        <f t="shared" si="9"/>
        <v>89748.255000000005</v>
      </c>
      <c r="N36" s="118">
        <f t="shared" si="9"/>
        <v>181796.935</v>
      </c>
      <c r="O36" s="118">
        <f t="shared" si="9"/>
        <v>68520.84599999999</v>
      </c>
      <c r="P36" s="264">
        <f t="shared" si="9"/>
        <v>210101.42800000001</v>
      </c>
      <c r="Q36" s="13">
        <f t="shared" si="8"/>
        <v>1593419.966</v>
      </c>
      <c r="R36" s="7"/>
    </row>
    <row r="37" spans="1:19" x14ac:dyDescent="0.2">
      <c r="A37" s="271"/>
      <c r="B37" s="272"/>
      <c r="C37" s="272"/>
      <c r="D37" s="272"/>
      <c r="E37" s="272"/>
      <c r="F37" s="265"/>
      <c r="G37" s="272"/>
      <c r="H37" s="272"/>
      <c r="I37" s="272"/>
      <c r="J37" s="272"/>
      <c r="K37" s="272"/>
      <c r="L37" s="272"/>
      <c r="M37" s="272"/>
      <c r="N37" s="272"/>
      <c r="O37" s="272"/>
      <c r="P37" s="1"/>
      <c r="Q37" s="1"/>
      <c r="R37" s="7"/>
      <c r="S37" s="93"/>
    </row>
    <row r="38" spans="1:19" s="6" customFormat="1" ht="21" customHeight="1" x14ac:dyDescent="0.2">
      <c r="A38" s="84" t="s">
        <v>27</v>
      </c>
      <c r="B38" s="267"/>
      <c r="C38" s="265"/>
      <c r="D38" s="265"/>
      <c r="E38" s="265"/>
      <c r="F38" s="265"/>
      <c r="G38" s="267"/>
      <c r="H38" s="267"/>
      <c r="I38" s="265"/>
      <c r="J38" s="265"/>
      <c r="K38" s="265"/>
      <c r="L38" s="265"/>
      <c r="M38" s="265"/>
      <c r="N38" s="265"/>
      <c r="O38" s="265"/>
      <c r="P38" s="268"/>
      <c r="Q38" s="15"/>
      <c r="R38" s="7"/>
    </row>
    <row r="39" spans="1:19" s="6" customFormat="1" ht="17.25" customHeight="1" x14ac:dyDescent="0.2">
      <c r="A39" s="58" t="s">
        <v>16</v>
      </c>
      <c r="B39" s="10">
        <v>36066</v>
      </c>
      <c r="C39" s="10">
        <v>9523</v>
      </c>
      <c r="D39" s="10">
        <v>0</v>
      </c>
      <c r="E39" s="10">
        <v>5</v>
      </c>
      <c r="F39" s="8">
        <v>0</v>
      </c>
      <c r="G39" s="10">
        <v>31984</v>
      </c>
      <c r="H39" s="8">
        <v>0</v>
      </c>
      <c r="I39" s="10">
        <v>-1.9930000000000001</v>
      </c>
      <c r="J39" s="10">
        <v>93889.345000000001</v>
      </c>
      <c r="K39" s="10">
        <v>9006.0910000000003</v>
      </c>
      <c r="L39" s="10">
        <v>49978.533000000003</v>
      </c>
      <c r="M39" s="10">
        <v>-162.88300000000001</v>
      </c>
      <c r="N39" s="10">
        <v>16117</v>
      </c>
      <c r="O39" s="10">
        <v>133.874</v>
      </c>
      <c r="P39" s="261">
        <v>51977.01</v>
      </c>
      <c r="Q39" s="9">
        <f t="shared" ref="Q39:Q47" si="10">SUM(B39:P39)</f>
        <v>298514.97700000001</v>
      </c>
      <c r="R39" s="7"/>
    </row>
    <row r="40" spans="1:19" s="6" customFormat="1" ht="17.25" customHeight="1" x14ac:dyDescent="0.2">
      <c r="A40" s="58" t="s">
        <v>17</v>
      </c>
      <c r="B40" s="10">
        <v>3151</v>
      </c>
      <c r="C40" s="10">
        <v>0</v>
      </c>
      <c r="D40" s="10">
        <v>0</v>
      </c>
      <c r="E40" s="10">
        <v>0</v>
      </c>
      <c r="F40" s="8">
        <v>-32.396999999999998</v>
      </c>
      <c r="G40" s="10">
        <v>624</v>
      </c>
      <c r="H40" s="8">
        <v>0</v>
      </c>
      <c r="I40" s="10">
        <v>139.321</v>
      </c>
      <c r="J40" s="10">
        <v>305.983</v>
      </c>
      <c r="K40" s="10">
        <v>2918.5189999999998</v>
      </c>
      <c r="L40" s="10">
        <v>3007.0169999999998</v>
      </c>
      <c r="M40" s="10">
        <v>5848.5649999999996</v>
      </c>
      <c r="N40" s="10">
        <v>1158</v>
      </c>
      <c r="O40" s="10">
        <v>1010.846</v>
      </c>
      <c r="P40" s="261">
        <v>107.03100000000001</v>
      </c>
      <c r="Q40" s="9">
        <f t="shared" si="10"/>
        <v>18237.884999999998</v>
      </c>
      <c r="R40" s="7"/>
    </row>
    <row r="41" spans="1:19" s="6" customFormat="1" ht="17.25" customHeight="1" x14ac:dyDescent="0.2">
      <c r="A41" s="58" t="s">
        <v>18</v>
      </c>
      <c r="B41" s="10">
        <v>0</v>
      </c>
      <c r="C41" s="10">
        <v>0</v>
      </c>
      <c r="D41" s="10">
        <v>0</v>
      </c>
      <c r="E41" s="10">
        <v>0</v>
      </c>
      <c r="F41" s="8">
        <v>0</v>
      </c>
      <c r="G41" s="10">
        <v>0</v>
      </c>
      <c r="H41" s="8">
        <v>0</v>
      </c>
      <c r="I41" s="10">
        <v>8.5</v>
      </c>
      <c r="J41" s="10">
        <v>0</v>
      </c>
      <c r="K41" s="10">
        <v>0</v>
      </c>
      <c r="L41" s="10">
        <v>0</v>
      </c>
      <c r="M41" s="10">
        <v>0</v>
      </c>
      <c r="N41" s="10">
        <v>43</v>
      </c>
      <c r="O41" s="10">
        <v>0</v>
      </c>
      <c r="P41" s="261">
        <v>1098.9090000000001</v>
      </c>
      <c r="Q41" s="9">
        <f t="shared" si="10"/>
        <v>1150.4090000000001</v>
      </c>
      <c r="R41" s="7"/>
    </row>
    <row r="42" spans="1:19" s="6" customFormat="1" ht="17.25" customHeight="1" x14ac:dyDescent="0.2">
      <c r="A42" s="58" t="s">
        <v>19</v>
      </c>
      <c r="B42" s="10">
        <v>9312</v>
      </c>
      <c r="C42" s="10">
        <v>0</v>
      </c>
      <c r="D42" s="10">
        <v>0</v>
      </c>
      <c r="E42" s="10">
        <v>0</v>
      </c>
      <c r="F42" s="8">
        <v>82.5</v>
      </c>
      <c r="G42" s="270">
        <v>1978</v>
      </c>
      <c r="H42" s="8">
        <v>0</v>
      </c>
      <c r="I42" s="10">
        <v>-7.92</v>
      </c>
      <c r="J42" s="10">
        <v>2948.277</v>
      </c>
      <c r="K42" s="10">
        <v>2774.386</v>
      </c>
      <c r="L42" s="10">
        <v>4245.2139999999999</v>
      </c>
      <c r="M42" s="10">
        <v>2212.8270000000002</v>
      </c>
      <c r="N42" s="10">
        <v>-347</v>
      </c>
      <c r="O42" s="10">
        <v>456.58300000000003</v>
      </c>
      <c r="P42" s="261">
        <v>7252.1750000000002</v>
      </c>
      <c r="Q42" s="9">
        <f t="shared" si="10"/>
        <v>30907.041999999998</v>
      </c>
      <c r="R42" s="7"/>
    </row>
    <row r="43" spans="1:19" s="6" customFormat="1" ht="17.25" customHeight="1" x14ac:dyDescent="0.2">
      <c r="A43" s="58" t="s">
        <v>20</v>
      </c>
      <c r="B43" s="10">
        <v>9358</v>
      </c>
      <c r="C43" s="10">
        <v>0</v>
      </c>
      <c r="D43" s="10">
        <v>0</v>
      </c>
      <c r="E43" s="10">
        <v>3490</v>
      </c>
      <c r="F43" s="8">
        <v>-284.93700000000001</v>
      </c>
      <c r="G43" s="10">
        <v>32</v>
      </c>
      <c r="H43" s="10">
        <v>52</v>
      </c>
      <c r="I43" s="10">
        <v>25.899000000000001</v>
      </c>
      <c r="J43" s="10">
        <v>-2902.08</v>
      </c>
      <c r="K43" s="10">
        <v>1240.5519999999999</v>
      </c>
      <c r="L43" s="10">
        <v>11430.040999999999</v>
      </c>
      <c r="M43" s="10">
        <v>956.46299999999997</v>
      </c>
      <c r="N43" s="10">
        <v>1314</v>
      </c>
      <c r="O43" s="10">
        <v>-343.51299999999998</v>
      </c>
      <c r="P43" s="261">
        <v>1455.5909999999999</v>
      </c>
      <c r="Q43" s="9">
        <f t="shared" si="10"/>
        <v>25824.016</v>
      </c>
      <c r="R43" s="7"/>
    </row>
    <row r="44" spans="1:19" s="6" customFormat="1" ht="17.25" customHeight="1" x14ac:dyDescent="0.2">
      <c r="A44" s="58" t="s">
        <v>21</v>
      </c>
      <c r="B44" s="10">
        <v>108034</v>
      </c>
      <c r="C44" s="10">
        <v>0</v>
      </c>
      <c r="D44" s="10">
        <v>104317</v>
      </c>
      <c r="E44" s="10">
        <v>40599.008000000002</v>
      </c>
      <c r="F44" s="8">
        <v>16928.201000000001</v>
      </c>
      <c r="G44" s="10">
        <v>14811</v>
      </c>
      <c r="H44" s="10">
        <v>97</v>
      </c>
      <c r="I44" s="10">
        <v>88523.841</v>
      </c>
      <c r="J44" s="10">
        <v>117883.024</v>
      </c>
      <c r="K44" s="10">
        <v>90804.953999999998</v>
      </c>
      <c r="L44" s="10">
        <v>284575.24</v>
      </c>
      <c r="M44" s="10">
        <v>115875.016</v>
      </c>
      <c r="N44" s="10">
        <v>156554</v>
      </c>
      <c r="O44" s="10">
        <v>78869.303</v>
      </c>
      <c r="P44" s="261">
        <v>132026.68799999999</v>
      </c>
      <c r="Q44" s="9">
        <f t="shared" si="10"/>
        <v>1349898.2750000001</v>
      </c>
      <c r="R44" s="7"/>
    </row>
    <row r="45" spans="1:19" s="6" customFormat="1" ht="17.25" customHeight="1" x14ac:dyDescent="0.2">
      <c r="A45" s="58" t="s">
        <v>22</v>
      </c>
      <c r="B45" s="10">
        <v>12040</v>
      </c>
      <c r="C45" s="10">
        <v>0</v>
      </c>
      <c r="D45" s="10">
        <v>2887</v>
      </c>
      <c r="E45" s="10">
        <v>628.75</v>
      </c>
      <c r="F45" s="8">
        <v>-553.39400000000001</v>
      </c>
      <c r="G45" s="10">
        <v>314</v>
      </c>
      <c r="H45" s="10">
        <v>-1</v>
      </c>
      <c r="I45" s="10">
        <v>69.638000000000005</v>
      </c>
      <c r="J45" s="10">
        <v>4103.3289999999997</v>
      </c>
      <c r="K45" s="10">
        <v>12253.246999999999</v>
      </c>
      <c r="L45" s="10">
        <v>13058.675999999999</v>
      </c>
      <c r="M45" s="10">
        <v>3686.78</v>
      </c>
      <c r="N45" s="10">
        <v>1844</v>
      </c>
      <c r="O45" s="10">
        <v>212.78</v>
      </c>
      <c r="P45" s="261">
        <v>14374.130999999999</v>
      </c>
      <c r="Q45" s="9">
        <f t="shared" si="10"/>
        <v>64917.936999999998</v>
      </c>
      <c r="R45" s="7"/>
    </row>
    <row r="46" spans="1:19" s="6" customFormat="1" ht="20.25" customHeight="1" x14ac:dyDescent="0.2">
      <c r="A46" s="67" t="s">
        <v>23</v>
      </c>
      <c r="B46" s="11">
        <v>12725</v>
      </c>
      <c r="C46" s="17">
        <v>0</v>
      </c>
      <c r="D46" s="11">
        <v>0</v>
      </c>
      <c r="E46" s="11">
        <v>6.5</v>
      </c>
      <c r="F46" s="11">
        <v>0</v>
      </c>
      <c r="G46" s="11">
        <v>1806</v>
      </c>
      <c r="H46" s="11">
        <v>132</v>
      </c>
      <c r="I46" s="11">
        <v>74.513999999999996</v>
      </c>
      <c r="J46" s="11">
        <v>4397.884</v>
      </c>
      <c r="K46" s="11">
        <v>18828.032999999999</v>
      </c>
      <c r="L46" s="11">
        <v>5286.0690000000004</v>
      </c>
      <c r="M46" s="11">
        <v>451.68400000000003</v>
      </c>
      <c r="N46" s="11">
        <v>1023</v>
      </c>
      <c r="O46" s="11">
        <v>19.54</v>
      </c>
      <c r="P46" s="262">
        <v>11927.419</v>
      </c>
      <c r="Q46" s="12">
        <f t="shared" si="10"/>
        <v>56677.643000000004</v>
      </c>
      <c r="R46" s="7"/>
    </row>
    <row r="47" spans="1:19" s="77" customFormat="1" ht="17.25" customHeight="1" x14ac:dyDescent="0.2">
      <c r="A47" s="95" t="s">
        <v>24</v>
      </c>
      <c r="B47" s="118">
        <f>SUM(B39:B46)</f>
        <v>190686</v>
      </c>
      <c r="C47" s="118">
        <f>SUM(C39:C46)</f>
        <v>9523</v>
      </c>
      <c r="D47" s="118">
        <f>SUM(D39:D46)</f>
        <v>107204</v>
      </c>
      <c r="E47" s="118">
        <v>44729.258000000002</v>
      </c>
      <c r="F47" s="263">
        <f t="shared" ref="F47:P47" si="11">SUM(F39:F46)</f>
        <v>16139.973000000002</v>
      </c>
      <c r="G47" s="118">
        <f t="shared" si="11"/>
        <v>51549</v>
      </c>
      <c r="H47" s="118">
        <f t="shared" si="11"/>
        <v>280</v>
      </c>
      <c r="I47" s="118">
        <f t="shared" si="11"/>
        <v>88831.8</v>
      </c>
      <c r="J47" s="118">
        <f t="shared" si="11"/>
        <v>220625.76199999999</v>
      </c>
      <c r="K47" s="118">
        <f t="shared" si="11"/>
        <v>137825.78200000001</v>
      </c>
      <c r="L47" s="118">
        <f t="shared" si="11"/>
        <v>371580.79</v>
      </c>
      <c r="M47" s="118">
        <f t="shared" si="11"/>
        <v>128868.45199999999</v>
      </c>
      <c r="N47" s="118">
        <f t="shared" si="11"/>
        <v>177706</v>
      </c>
      <c r="O47" s="118">
        <f t="shared" si="11"/>
        <v>80359.412999999986</v>
      </c>
      <c r="P47" s="264">
        <f t="shared" si="11"/>
        <v>220218.954</v>
      </c>
      <c r="Q47" s="13">
        <f t="shared" si="10"/>
        <v>1846128.1839999999</v>
      </c>
      <c r="R47" s="273"/>
      <c r="S47" s="274"/>
    </row>
    <row r="48" spans="1:19" x14ac:dyDescent="0.2">
      <c r="D48" s="19"/>
      <c r="N48" s="275"/>
      <c r="O48" s="275"/>
      <c r="Q48" s="1"/>
      <c r="R48" s="18"/>
      <c r="S48" s="93"/>
    </row>
    <row r="49" spans="1:19" x14ac:dyDescent="0.2">
      <c r="A49" s="255" t="s">
        <v>83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93"/>
    </row>
    <row r="50" spans="1:19" x14ac:dyDescent="0.2">
      <c r="B50" s="22"/>
      <c r="D50" s="22"/>
      <c r="I50" s="22"/>
      <c r="J50" s="22"/>
      <c r="M50" s="22"/>
    </row>
    <row r="51" spans="1:19" x14ac:dyDescent="0.2">
      <c r="A51" s="1" t="s">
        <v>81</v>
      </c>
    </row>
  </sheetData>
  <mergeCells count="2">
    <mergeCell ref="A1:Q1"/>
    <mergeCell ref="A2:Q2"/>
  </mergeCells>
  <printOptions horizontalCentered="1"/>
  <pageMargins left="1" right="1" top="0.75" bottom="0.75" header="0.75" footer="0.75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zoomScale="80" zoomScaleNormal="80" zoomScaleSheetLayoutView="50" workbookViewId="0">
      <pane xSplit="1" ySplit="4" topLeftCell="B14" activePane="bottomRight" state="frozen"/>
      <selection pane="topRight" activeCell="B1" sqref="B1"/>
      <selection pane="bottomLeft" activeCell="A5" sqref="A5"/>
      <selection pane="bottomRight" activeCell="Q24" activeCellId="1" sqref="Q34 Q24"/>
    </sheetView>
  </sheetViews>
  <sheetFormatPr defaultRowHeight="12.75" x14ac:dyDescent="0.2"/>
  <cols>
    <col min="1" max="1" width="45.42578125" customWidth="1"/>
    <col min="2" max="2" width="12.85546875" customWidth="1"/>
    <col min="3" max="3" width="12.7109375" customWidth="1"/>
    <col min="4" max="4" width="13.28515625" customWidth="1"/>
    <col min="5" max="5" width="11.28515625" bestFit="1" customWidth="1"/>
    <col min="6" max="9" width="12.7109375" bestFit="1" customWidth="1"/>
    <col min="10" max="11" width="9.85546875" bestFit="1" customWidth="1"/>
    <col min="12" max="12" width="9.28515625" bestFit="1" customWidth="1"/>
    <col min="13" max="13" width="11.140625" customWidth="1"/>
    <col min="14" max="14" width="9.42578125" bestFit="1" customWidth="1"/>
    <col min="15" max="15" width="11.28515625" bestFit="1" customWidth="1"/>
    <col min="16" max="16" width="13.85546875" customWidth="1"/>
    <col min="17" max="17" width="15" bestFit="1" customWidth="1"/>
  </cols>
  <sheetData>
    <row r="1" spans="1:18" ht="15.75" x14ac:dyDescent="0.25">
      <c r="A1" s="279" t="s">
        <v>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</row>
    <row r="2" spans="1:18" ht="15.75" x14ac:dyDescent="0.25">
      <c r="A2" s="279" t="s">
        <v>93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</row>
    <row r="3" spans="1:18" ht="15.75" x14ac:dyDescent="0.25">
      <c r="A3" s="280" t="s">
        <v>76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2"/>
    </row>
    <row r="4" spans="1:18" ht="41.25" customHeight="1" x14ac:dyDescent="0.2">
      <c r="A4" s="240"/>
      <c r="B4" s="240" t="s">
        <v>90</v>
      </c>
      <c r="C4" s="240" t="s">
        <v>33</v>
      </c>
      <c r="D4" s="240" t="s">
        <v>3</v>
      </c>
      <c r="E4" s="240" t="s">
        <v>4</v>
      </c>
      <c r="F4" s="240" t="s">
        <v>5</v>
      </c>
      <c r="G4" s="240" t="s">
        <v>6</v>
      </c>
      <c r="H4" s="240" t="s">
        <v>55</v>
      </c>
      <c r="I4" s="240" t="s">
        <v>56</v>
      </c>
      <c r="J4" s="240" t="s">
        <v>10</v>
      </c>
      <c r="K4" s="240" t="s">
        <v>36</v>
      </c>
      <c r="L4" s="251" t="s">
        <v>85</v>
      </c>
      <c r="M4" s="240" t="s">
        <v>11</v>
      </c>
      <c r="N4" s="240" t="s">
        <v>12</v>
      </c>
      <c r="O4" s="240" t="s">
        <v>13</v>
      </c>
      <c r="P4" s="251" t="s">
        <v>86</v>
      </c>
      <c r="Q4" s="241" t="s">
        <v>14</v>
      </c>
    </row>
    <row r="5" spans="1:18" ht="26.25" customHeight="1" x14ac:dyDescent="0.2">
      <c r="A5" s="252" t="s">
        <v>59</v>
      </c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</row>
    <row r="6" spans="1:18" ht="26.25" customHeight="1" x14ac:dyDescent="0.2">
      <c r="A6" s="242" t="s">
        <v>64</v>
      </c>
      <c r="B6" s="244">
        <v>60611.87</v>
      </c>
      <c r="C6" s="244">
        <v>0</v>
      </c>
      <c r="D6" s="244">
        <v>146541.73499999999</v>
      </c>
      <c r="E6" s="244">
        <v>50757.747000000003</v>
      </c>
      <c r="F6" s="244">
        <v>121092.45699999999</v>
      </c>
      <c r="G6" s="244">
        <v>115241.33</v>
      </c>
      <c r="H6" s="244">
        <v>163796.33045999997</v>
      </c>
      <c r="I6" s="244">
        <v>553829.71799999999</v>
      </c>
      <c r="J6" s="244">
        <v>206917.13654000004</v>
      </c>
      <c r="K6" s="244">
        <v>308096.51299999998</v>
      </c>
      <c r="L6" s="244">
        <v>157078.723</v>
      </c>
      <c r="M6" s="244">
        <v>385408.239</v>
      </c>
      <c r="N6" s="244">
        <v>39687.764999999999</v>
      </c>
      <c r="O6" s="244">
        <v>415647.74095500004</v>
      </c>
      <c r="P6" s="244">
        <v>0</v>
      </c>
      <c r="Q6" s="244">
        <f>SUM(B6:P6)</f>
        <v>2724707.3049550001</v>
      </c>
      <c r="R6" s="277"/>
    </row>
    <row r="7" spans="1:18" ht="26.25" customHeight="1" x14ac:dyDescent="0.2">
      <c r="A7" s="242" t="s">
        <v>65</v>
      </c>
      <c r="B7" s="244">
        <v>177445.84599999999</v>
      </c>
      <c r="C7" s="244">
        <v>0</v>
      </c>
      <c r="D7" s="244">
        <v>0</v>
      </c>
      <c r="E7" s="244">
        <v>428.71699999999998</v>
      </c>
      <c r="F7" s="244">
        <v>19364.167730000001</v>
      </c>
      <c r="G7" s="244">
        <v>3.6339999999999999</v>
      </c>
      <c r="H7" s="244">
        <v>398415.81691999995</v>
      </c>
      <c r="I7" s="244">
        <v>453368.92599999998</v>
      </c>
      <c r="J7" s="244">
        <v>1324.3694300000002</v>
      </c>
      <c r="K7" s="244">
        <v>389.27300000000002</v>
      </c>
      <c r="L7" s="244">
        <v>8740.1859999999997</v>
      </c>
      <c r="M7" s="244">
        <v>232025.383</v>
      </c>
      <c r="N7" s="244">
        <v>95.489000000000004</v>
      </c>
      <c r="O7" s="244">
        <v>1160805.1587650005</v>
      </c>
      <c r="P7" s="244">
        <v>132502.52499999999</v>
      </c>
      <c r="Q7" s="244">
        <f t="shared" ref="Q7:Q44" si="0">SUM(B7:P7)</f>
        <v>2584909.4918450001</v>
      </c>
    </row>
    <row r="8" spans="1:18" ht="26.25" customHeight="1" x14ac:dyDescent="0.2">
      <c r="A8" s="242" t="s">
        <v>66</v>
      </c>
      <c r="B8" s="244">
        <v>597.38199999999995</v>
      </c>
      <c r="C8" s="244">
        <v>0</v>
      </c>
      <c r="D8" s="244">
        <v>0</v>
      </c>
      <c r="E8" s="244">
        <v>221.36</v>
      </c>
      <c r="F8" s="244">
        <v>3232.7353800000001</v>
      </c>
      <c r="G8" s="244">
        <v>910.04600000000005</v>
      </c>
      <c r="H8" s="244">
        <v>12444.42908</v>
      </c>
      <c r="I8" s="244">
        <v>16619.683000000001</v>
      </c>
      <c r="J8" s="244">
        <v>14437.103780000001</v>
      </c>
      <c r="K8" s="244">
        <v>29.324999999999999</v>
      </c>
      <c r="L8" s="244">
        <v>3061.4520000000002</v>
      </c>
      <c r="M8" s="244">
        <v>21477.33</v>
      </c>
      <c r="N8" s="244">
        <v>2440.5729999999999</v>
      </c>
      <c r="O8" s="244">
        <v>33066.1967</v>
      </c>
      <c r="P8" s="244">
        <v>0</v>
      </c>
      <c r="Q8" s="244">
        <f t="shared" si="0"/>
        <v>108537.61594000002</v>
      </c>
    </row>
    <row r="9" spans="1:18" ht="26.25" customHeight="1" x14ac:dyDescent="0.2">
      <c r="A9" s="242" t="s">
        <v>67</v>
      </c>
      <c r="B9" s="244">
        <v>141.148</v>
      </c>
      <c r="C9" s="244">
        <v>0</v>
      </c>
      <c r="D9" s="244">
        <v>510.06299999999999</v>
      </c>
      <c r="E9" s="244">
        <v>205.696</v>
      </c>
      <c r="F9" s="244">
        <v>4266.5166200000003</v>
      </c>
      <c r="G9" s="244">
        <v>42.326000000000001</v>
      </c>
      <c r="H9" s="244">
        <v>7499.2944099999995</v>
      </c>
      <c r="I9" s="244">
        <v>54773.175000000003</v>
      </c>
      <c r="J9" s="244">
        <v>472.26100000000002</v>
      </c>
      <c r="K9" s="244">
        <v>0</v>
      </c>
      <c r="L9" s="244">
        <v>1476.59</v>
      </c>
      <c r="M9" s="244">
        <v>65293.440999999999</v>
      </c>
      <c r="N9" s="244">
        <v>98.813000000000002</v>
      </c>
      <c r="O9" s="244">
        <v>15279.072</v>
      </c>
      <c r="P9" s="244">
        <v>0</v>
      </c>
      <c r="Q9" s="244">
        <f t="shared" si="0"/>
        <v>150058.39603</v>
      </c>
    </row>
    <row r="10" spans="1:18" ht="26.25" customHeight="1" x14ac:dyDescent="0.2">
      <c r="A10" s="242" t="s">
        <v>68</v>
      </c>
      <c r="B10" s="244">
        <v>632.49300000000005</v>
      </c>
      <c r="C10" s="244">
        <v>0</v>
      </c>
      <c r="D10" s="244">
        <v>21.024999999999999</v>
      </c>
      <c r="E10" s="244">
        <v>12.074999999999999</v>
      </c>
      <c r="F10" s="244">
        <v>6763.944590000001</v>
      </c>
      <c r="G10" s="244">
        <v>825.60299999999995</v>
      </c>
      <c r="H10" s="244">
        <v>57152.450929999985</v>
      </c>
      <c r="I10" s="244">
        <v>37832.184999999998</v>
      </c>
      <c r="J10" s="244">
        <v>5242.80735</v>
      </c>
      <c r="K10" s="244">
        <v>1282.8489999999999</v>
      </c>
      <c r="L10" s="244">
        <v>12052.079</v>
      </c>
      <c r="M10" s="244">
        <v>32406.553</v>
      </c>
      <c r="N10" s="244">
        <v>30.7</v>
      </c>
      <c r="O10" s="244">
        <v>120331.1447</v>
      </c>
      <c r="P10" s="244">
        <v>0</v>
      </c>
      <c r="Q10" s="244">
        <f t="shared" si="0"/>
        <v>274585.90957000002</v>
      </c>
    </row>
    <row r="11" spans="1:18" ht="26.25" customHeight="1" x14ac:dyDescent="0.2">
      <c r="A11" s="242" t="s">
        <v>69</v>
      </c>
      <c r="B11" s="244">
        <v>0</v>
      </c>
      <c r="C11" s="244">
        <v>0</v>
      </c>
      <c r="D11" s="244">
        <v>0</v>
      </c>
      <c r="E11" s="244">
        <v>422.32400000000001</v>
      </c>
      <c r="F11" s="244">
        <v>7956.2333499999995</v>
      </c>
      <c r="G11" s="244">
        <v>524.68899999999996</v>
      </c>
      <c r="H11" s="244">
        <v>51501.060149999998</v>
      </c>
      <c r="I11" s="244">
        <v>17612.311000000002</v>
      </c>
      <c r="J11" s="244">
        <v>0</v>
      </c>
      <c r="K11" s="244">
        <v>87.415999999999997</v>
      </c>
      <c r="L11" s="244">
        <v>13194.896000000001</v>
      </c>
      <c r="M11" s="244">
        <v>14745.548000000001</v>
      </c>
      <c r="N11" s="244">
        <v>43782.917999999998</v>
      </c>
      <c r="O11" s="244">
        <v>35240.241000000002</v>
      </c>
      <c r="P11" s="244">
        <v>0</v>
      </c>
      <c r="Q11" s="244">
        <f t="shared" si="0"/>
        <v>185067.63649999999</v>
      </c>
    </row>
    <row r="12" spans="1:18" ht="26.25" customHeight="1" x14ac:dyDescent="0.2">
      <c r="A12" s="242" t="s">
        <v>70</v>
      </c>
      <c r="B12" s="244">
        <v>0</v>
      </c>
      <c r="C12" s="244">
        <v>16096.995000000001</v>
      </c>
      <c r="D12" s="244">
        <v>181.1</v>
      </c>
      <c r="E12" s="244">
        <v>0</v>
      </c>
      <c r="F12" s="244">
        <v>0</v>
      </c>
      <c r="G12" s="244">
        <v>0</v>
      </c>
      <c r="H12" s="244">
        <v>0</v>
      </c>
      <c r="I12" s="244">
        <v>0</v>
      </c>
      <c r="J12" s="244">
        <v>0</v>
      </c>
      <c r="K12" s="244">
        <v>0</v>
      </c>
      <c r="L12" s="244">
        <v>0</v>
      </c>
      <c r="M12" s="244">
        <v>0</v>
      </c>
      <c r="N12" s="244">
        <v>0</v>
      </c>
      <c r="O12" s="244">
        <v>0</v>
      </c>
      <c r="P12" s="244">
        <v>0</v>
      </c>
      <c r="Q12" s="244">
        <f t="shared" si="0"/>
        <v>16278.095000000001</v>
      </c>
    </row>
    <row r="13" spans="1:18" ht="26.25" customHeight="1" x14ac:dyDescent="0.2">
      <c r="A13" s="247" t="s">
        <v>71</v>
      </c>
      <c r="B13" s="244">
        <v>0</v>
      </c>
      <c r="C13" s="244">
        <v>0</v>
      </c>
      <c r="D13" s="244">
        <v>2.286</v>
      </c>
      <c r="E13" s="244">
        <v>271.45999999999998</v>
      </c>
      <c r="F13" s="244">
        <v>255.261</v>
      </c>
      <c r="G13" s="244">
        <v>39.953000000000003</v>
      </c>
      <c r="H13" s="244">
        <v>59522.293679999995</v>
      </c>
      <c r="I13" s="244">
        <v>55801.764000000003</v>
      </c>
      <c r="J13" s="244">
        <v>696.94084999999995</v>
      </c>
      <c r="K13" s="244">
        <v>41.66</v>
      </c>
      <c r="L13" s="244">
        <v>272.76100000000002</v>
      </c>
      <c r="M13" s="244">
        <v>3440.1680000000001</v>
      </c>
      <c r="N13" s="244">
        <v>23.259</v>
      </c>
      <c r="O13" s="244">
        <v>14047.181</v>
      </c>
      <c r="P13" s="244">
        <v>0</v>
      </c>
      <c r="Q13" s="244">
        <f t="shared" si="0"/>
        <v>134414.98753000001</v>
      </c>
    </row>
    <row r="14" spans="1:18" ht="26.25" customHeight="1" x14ac:dyDescent="0.2">
      <c r="A14" s="253" t="s">
        <v>14</v>
      </c>
      <c r="B14" s="249">
        <f>SUM(B6:B13)</f>
        <v>239428.73899999997</v>
      </c>
      <c r="C14" s="249">
        <f t="shared" ref="C14:P14" si="1">SUM(C6:C13)</f>
        <v>16096.995000000001</v>
      </c>
      <c r="D14" s="249">
        <f t="shared" si="1"/>
        <v>147256.20899999997</v>
      </c>
      <c r="E14" s="249">
        <f t="shared" si="1"/>
        <v>52319.379000000001</v>
      </c>
      <c r="F14" s="249">
        <f t="shared" si="1"/>
        <v>162931.31566999998</v>
      </c>
      <c r="G14" s="249">
        <f t="shared" si="1"/>
        <v>117587.58100000001</v>
      </c>
      <c r="H14" s="249">
        <f t="shared" si="1"/>
        <v>750331.67562999995</v>
      </c>
      <c r="I14" s="249">
        <f t="shared" si="1"/>
        <v>1189837.7619999999</v>
      </c>
      <c r="J14" s="249">
        <f t="shared" si="1"/>
        <v>229090.61895000003</v>
      </c>
      <c r="K14" s="249">
        <f t="shared" si="1"/>
        <v>309927.03599999996</v>
      </c>
      <c r="L14" s="249">
        <f t="shared" si="1"/>
        <v>195876.68699999998</v>
      </c>
      <c r="M14" s="249">
        <f t="shared" si="1"/>
        <v>754796.66199999978</v>
      </c>
      <c r="N14" s="249">
        <f t="shared" si="1"/>
        <v>86159.517000000007</v>
      </c>
      <c r="O14" s="249">
        <f t="shared" si="1"/>
        <v>1794416.7351200006</v>
      </c>
      <c r="P14" s="249">
        <f t="shared" si="1"/>
        <v>132502.52499999999</v>
      </c>
      <c r="Q14" s="249">
        <f>SUM(Q5:Q13)</f>
        <v>6178559.4373700004</v>
      </c>
    </row>
    <row r="15" spans="1:18" ht="26.25" customHeight="1" x14ac:dyDescent="0.2">
      <c r="A15" s="254" t="s">
        <v>60</v>
      </c>
      <c r="B15" s="245"/>
      <c r="C15" s="244">
        <v>0</v>
      </c>
      <c r="D15" s="244">
        <v>0</v>
      </c>
      <c r="E15" s="244">
        <v>0</v>
      </c>
      <c r="F15" s="244">
        <v>0</v>
      </c>
      <c r="G15" s="244">
        <v>0</v>
      </c>
      <c r="H15" s="244">
        <v>0</v>
      </c>
      <c r="I15" s="244">
        <v>0</v>
      </c>
      <c r="J15" s="244">
        <v>0</v>
      </c>
      <c r="K15" s="244">
        <v>0</v>
      </c>
      <c r="L15" s="244">
        <v>0</v>
      </c>
      <c r="M15" s="244">
        <v>0</v>
      </c>
      <c r="N15" s="244">
        <v>0</v>
      </c>
      <c r="O15" s="244">
        <v>0</v>
      </c>
      <c r="P15" s="244">
        <v>0</v>
      </c>
      <c r="Q15" s="244">
        <f t="shared" si="0"/>
        <v>0</v>
      </c>
    </row>
    <row r="16" spans="1:18" ht="26.25" customHeight="1" x14ac:dyDescent="0.2">
      <c r="A16" s="242" t="str">
        <f t="shared" ref="A16:A24" si="2">A6</f>
        <v xml:space="preserve">Motor </v>
      </c>
      <c r="B16" s="244">
        <v>12409.598</v>
      </c>
      <c r="C16" s="244">
        <v>0</v>
      </c>
      <c r="D16" s="244">
        <v>40539.353999999999</v>
      </c>
      <c r="E16" s="244">
        <v>14895.234</v>
      </c>
      <c r="F16" s="244">
        <v>10903.995000000001</v>
      </c>
      <c r="G16" s="244">
        <v>4433.68</v>
      </c>
      <c r="H16" s="244">
        <v>-5178.9429099999998</v>
      </c>
      <c r="I16" s="244">
        <v>7.25</v>
      </c>
      <c r="J16" s="244">
        <v>0</v>
      </c>
      <c r="K16" s="244">
        <v>38542.127</v>
      </c>
      <c r="L16" s="244">
        <v>142981.60399999999</v>
      </c>
      <c r="M16" s="244">
        <v>165648.71799999999</v>
      </c>
      <c r="N16" s="244">
        <v>4373.6469999999999</v>
      </c>
      <c r="O16" s="244">
        <v>4358.9949999999999</v>
      </c>
      <c r="P16" s="244">
        <v>0</v>
      </c>
      <c r="Q16" s="244">
        <f t="shared" si="0"/>
        <v>433915.25908999995</v>
      </c>
    </row>
    <row r="17" spans="1:17" ht="26.25" customHeight="1" x14ac:dyDescent="0.2">
      <c r="A17" s="242" t="str">
        <f t="shared" si="2"/>
        <v>Accident and Health</v>
      </c>
      <c r="B17" s="244">
        <v>128455.11900000001</v>
      </c>
      <c r="C17" s="244">
        <v>0</v>
      </c>
      <c r="D17" s="244">
        <v>0</v>
      </c>
      <c r="E17" s="244">
        <v>220.68100000000001</v>
      </c>
      <c r="F17" s="244">
        <v>5906.4840000000004</v>
      </c>
      <c r="G17" s="244">
        <v>2.218</v>
      </c>
      <c r="H17" s="244">
        <v>283993.78491000016</v>
      </c>
      <c r="I17" s="244">
        <v>10902.528</v>
      </c>
      <c r="J17" s="244">
        <v>0</v>
      </c>
      <c r="K17" s="244">
        <v>76.94</v>
      </c>
      <c r="L17" s="244">
        <v>10311.709999999999</v>
      </c>
      <c r="M17" s="244">
        <v>125955.395</v>
      </c>
      <c r="N17" s="244">
        <v>85.534000000000006</v>
      </c>
      <c r="O17" s="244">
        <v>50331.389000000003</v>
      </c>
      <c r="P17" s="244">
        <v>132502.52499999999</v>
      </c>
      <c r="Q17" s="244">
        <f t="shared" si="0"/>
        <v>748744.30791000009</v>
      </c>
    </row>
    <row r="18" spans="1:17" ht="26.25" customHeight="1" x14ac:dyDescent="0.2">
      <c r="A18" s="242" t="str">
        <f t="shared" si="2"/>
        <v>Engineering</v>
      </c>
      <c r="B18" s="244">
        <v>611.13499999999999</v>
      </c>
      <c r="C18" s="244">
        <v>0</v>
      </c>
      <c r="D18" s="244">
        <v>0</v>
      </c>
      <c r="E18" s="244">
        <v>110.21599999999999</v>
      </c>
      <c r="F18" s="244">
        <v>2591.386</v>
      </c>
      <c r="G18" s="244">
        <v>813.54</v>
      </c>
      <c r="H18" s="244">
        <v>8737.0572445691923</v>
      </c>
      <c r="I18" s="244">
        <v>9374.1859999999997</v>
      </c>
      <c r="J18" s="244">
        <v>12797.656949999999</v>
      </c>
      <c r="K18" s="244">
        <v>29.263999999999999</v>
      </c>
      <c r="L18" s="244">
        <v>8788.2330000000002</v>
      </c>
      <c r="M18" s="244">
        <v>20004.508999999998</v>
      </c>
      <c r="N18" s="244">
        <v>2177.7689999999998</v>
      </c>
      <c r="O18" s="244">
        <v>13415.316999999999</v>
      </c>
      <c r="P18" s="244">
        <v>0</v>
      </c>
      <c r="Q18" s="244">
        <f t="shared" si="0"/>
        <v>79450.269194569177</v>
      </c>
    </row>
    <row r="19" spans="1:17" ht="26.25" customHeight="1" x14ac:dyDescent="0.2">
      <c r="A19" s="242" t="str">
        <f t="shared" si="2"/>
        <v>Liability</v>
      </c>
      <c r="B19" s="244">
        <v>0</v>
      </c>
      <c r="C19" s="244">
        <v>0</v>
      </c>
      <c r="D19" s="244">
        <v>2461.4670000000001</v>
      </c>
      <c r="E19" s="244">
        <v>0</v>
      </c>
      <c r="F19" s="244">
        <v>2306.607</v>
      </c>
      <c r="G19" s="244">
        <v>0</v>
      </c>
      <c r="H19" s="244">
        <v>1945.16731</v>
      </c>
      <c r="I19" s="244">
        <v>7056.415</v>
      </c>
      <c r="J19" s="244">
        <v>0</v>
      </c>
      <c r="K19" s="244">
        <v>0</v>
      </c>
      <c r="L19" s="244">
        <v>885.20500000000004</v>
      </c>
      <c r="M19" s="244">
        <v>59942.324000000001</v>
      </c>
      <c r="N19" s="244">
        <v>0</v>
      </c>
      <c r="O19" s="244">
        <v>615.50300000000004</v>
      </c>
      <c r="P19" s="244">
        <v>0</v>
      </c>
      <c r="Q19" s="244">
        <f t="shared" si="0"/>
        <v>75212.688309999998</v>
      </c>
    </row>
    <row r="20" spans="1:17" ht="26.25" customHeight="1" x14ac:dyDescent="0.2">
      <c r="A20" s="242" t="str">
        <f t="shared" si="2"/>
        <v>Property</v>
      </c>
      <c r="B20" s="244">
        <v>350.45400000000001</v>
      </c>
      <c r="C20" s="244">
        <v>0</v>
      </c>
      <c r="D20" s="244">
        <v>89.471999999999994</v>
      </c>
      <c r="E20" s="244">
        <v>11.807</v>
      </c>
      <c r="F20" s="244">
        <v>4822.6779999999999</v>
      </c>
      <c r="G20" s="244">
        <v>719.36800000000005</v>
      </c>
      <c r="H20" s="244">
        <v>27320.555284749997</v>
      </c>
      <c r="I20" s="244">
        <v>21219.092000000001</v>
      </c>
      <c r="J20" s="244">
        <v>1325.0286999999998</v>
      </c>
      <c r="K20" s="244">
        <v>964.67499999999995</v>
      </c>
      <c r="L20" s="244">
        <v>15135.101000000001</v>
      </c>
      <c r="M20" s="244">
        <v>25109.103999999999</v>
      </c>
      <c r="N20" s="244">
        <v>11.314</v>
      </c>
      <c r="O20" s="244">
        <v>77996.986999999994</v>
      </c>
      <c r="P20" s="244">
        <v>0</v>
      </c>
      <c r="Q20" s="244">
        <f t="shared" si="0"/>
        <v>175075.63598475</v>
      </c>
    </row>
    <row r="21" spans="1:17" ht="26.25" customHeight="1" x14ac:dyDescent="0.2">
      <c r="A21" s="242" t="str">
        <f t="shared" si="2"/>
        <v>Transportation</v>
      </c>
      <c r="B21" s="244">
        <v>0</v>
      </c>
      <c r="C21" s="244">
        <v>0</v>
      </c>
      <c r="D21" s="244">
        <v>0</v>
      </c>
      <c r="E21" s="244">
        <v>352.18</v>
      </c>
      <c r="F21" s="244">
        <v>7833.8720000000003</v>
      </c>
      <c r="G21" s="244">
        <v>326.13799999999998</v>
      </c>
      <c r="H21" s="244">
        <v>16123.34512</v>
      </c>
      <c r="I21" s="244">
        <v>3241.835</v>
      </c>
      <c r="J21" s="244">
        <v>0</v>
      </c>
      <c r="K21" s="244">
        <v>85.325000000000003</v>
      </c>
      <c r="L21" s="244">
        <v>12382.669</v>
      </c>
      <c r="M21" s="244">
        <v>14612.921</v>
      </c>
      <c r="N21" s="244">
        <v>41489.305</v>
      </c>
      <c r="O21" s="244">
        <v>10743.31</v>
      </c>
      <c r="P21" s="244">
        <v>0</v>
      </c>
      <c r="Q21" s="244">
        <f t="shared" si="0"/>
        <v>107190.90012000001</v>
      </c>
    </row>
    <row r="22" spans="1:17" ht="26.25" customHeight="1" x14ac:dyDescent="0.2">
      <c r="A22" s="242" t="str">
        <f t="shared" si="2"/>
        <v>Guarantee</v>
      </c>
      <c r="B22" s="244">
        <v>0</v>
      </c>
      <c r="C22" s="244">
        <v>11267.896000000001</v>
      </c>
      <c r="D22" s="244">
        <v>0</v>
      </c>
      <c r="E22" s="244">
        <v>0</v>
      </c>
      <c r="F22" s="244">
        <v>0</v>
      </c>
      <c r="G22" s="244">
        <v>0</v>
      </c>
      <c r="H22" s="244">
        <v>0</v>
      </c>
      <c r="I22" s="244">
        <v>0</v>
      </c>
      <c r="J22" s="244">
        <v>0</v>
      </c>
      <c r="K22" s="244">
        <v>0</v>
      </c>
      <c r="L22" s="244">
        <v>253.47</v>
      </c>
      <c r="M22" s="244">
        <v>0</v>
      </c>
      <c r="N22" s="244">
        <v>0</v>
      </c>
      <c r="O22" s="244">
        <v>0</v>
      </c>
      <c r="P22" s="244">
        <v>0</v>
      </c>
      <c r="Q22" s="244">
        <f t="shared" si="0"/>
        <v>11521.366</v>
      </c>
    </row>
    <row r="23" spans="1:17" ht="26.25" customHeight="1" x14ac:dyDescent="0.2">
      <c r="A23" s="247" t="str">
        <f t="shared" si="2"/>
        <v>Miscellaneous</v>
      </c>
      <c r="B23" s="244">
        <v>0</v>
      </c>
      <c r="C23" s="244">
        <v>0</v>
      </c>
      <c r="D23" s="244">
        <v>0</v>
      </c>
      <c r="E23" s="244">
        <v>203.136</v>
      </c>
      <c r="F23" s="244">
        <v>102.104</v>
      </c>
      <c r="G23" s="244">
        <v>12.5</v>
      </c>
      <c r="H23" s="244">
        <v>59505.659320000006</v>
      </c>
      <c r="I23" s="244">
        <v>10.129</v>
      </c>
      <c r="J23" s="244">
        <v>14.945600000000001</v>
      </c>
      <c r="K23" s="244">
        <v>32.387999999999998</v>
      </c>
      <c r="L23" s="244">
        <v>454.55700000000002</v>
      </c>
      <c r="M23" s="244">
        <v>3023.239</v>
      </c>
      <c r="N23" s="244">
        <v>16.739999999999998</v>
      </c>
      <c r="O23" s="244">
        <v>989.29200000000003</v>
      </c>
      <c r="P23" s="244">
        <v>0</v>
      </c>
      <c r="Q23" s="244">
        <f t="shared" si="0"/>
        <v>64364.689920000004</v>
      </c>
    </row>
    <row r="24" spans="1:17" ht="26.25" customHeight="1" x14ac:dyDescent="0.2">
      <c r="A24" s="253" t="str">
        <f t="shared" si="2"/>
        <v>TOTAL</v>
      </c>
      <c r="B24" s="249">
        <f>SUM(B16:B23)</f>
        <v>141826.30600000001</v>
      </c>
      <c r="C24" s="249">
        <f t="shared" ref="C24:P24" si="3">SUM(C16:C23)</f>
        <v>11267.896000000001</v>
      </c>
      <c r="D24" s="249">
        <f t="shared" si="3"/>
        <v>43090.292999999998</v>
      </c>
      <c r="E24" s="249">
        <f t="shared" si="3"/>
        <v>15793.254000000003</v>
      </c>
      <c r="F24" s="249">
        <f t="shared" si="3"/>
        <v>34467.125999999997</v>
      </c>
      <c r="G24" s="249">
        <f t="shared" si="3"/>
        <v>6307.4440000000004</v>
      </c>
      <c r="H24" s="249">
        <f t="shared" si="3"/>
        <v>392446.6262793194</v>
      </c>
      <c r="I24" s="249">
        <f t="shared" si="3"/>
        <v>51811.435000000005</v>
      </c>
      <c r="J24" s="249">
        <f t="shared" si="3"/>
        <v>14137.631249999999</v>
      </c>
      <c r="K24" s="249">
        <f t="shared" si="3"/>
        <v>39730.719000000005</v>
      </c>
      <c r="L24" s="249">
        <f t="shared" si="3"/>
        <v>191192.54899999997</v>
      </c>
      <c r="M24" s="249">
        <f t="shared" si="3"/>
        <v>414296.21</v>
      </c>
      <c r="N24" s="249">
        <f t="shared" si="3"/>
        <v>48154.309000000001</v>
      </c>
      <c r="O24" s="249">
        <f t="shared" si="3"/>
        <v>158450.79299999998</v>
      </c>
      <c r="P24" s="249">
        <f t="shared" si="3"/>
        <v>132502.52499999999</v>
      </c>
      <c r="Q24" s="249">
        <f t="shared" si="0"/>
        <v>1695475.1165293194</v>
      </c>
    </row>
    <row r="25" spans="1:17" ht="26.25" customHeight="1" x14ac:dyDescent="0.2">
      <c r="A25" s="254" t="s">
        <v>61</v>
      </c>
      <c r="B25" s="245"/>
      <c r="C25" s="244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4"/>
      <c r="O25" s="244"/>
      <c r="P25" s="244"/>
      <c r="Q25" s="244"/>
    </row>
    <row r="26" spans="1:17" ht="26.25" customHeight="1" x14ac:dyDescent="0.2">
      <c r="A26" s="242" t="str">
        <f t="shared" ref="A26:A34" si="4">A16</f>
        <v xml:space="preserve">Motor </v>
      </c>
      <c r="B26" s="244">
        <v>48202.271999999997</v>
      </c>
      <c r="C26" s="244">
        <v>0</v>
      </c>
      <c r="D26" s="244">
        <v>106002.38099999999</v>
      </c>
      <c r="E26" s="244">
        <v>35862.512999999999</v>
      </c>
      <c r="F26" s="244">
        <v>110188.462</v>
      </c>
      <c r="G26" s="244">
        <v>110807.65</v>
      </c>
      <c r="H26" s="244">
        <v>168975.27337000001</v>
      </c>
      <c r="I26" s="244">
        <v>553822.46799999999</v>
      </c>
      <c r="J26" s="244">
        <v>206917.13654000004</v>
      </c>
      <c r="K26" s="244">
        <v>269554.386</v>
      </c>
      <c r="L26" s="244">
        <v>14097.119000000001</v>
      </c>
      <c r="M26" s="244">
        <v>219759.52100000001</v>
      </c>
      <c r="N26" s="244">
        <v>35314.118000000002</v>
      </c>
      <c r="O26" s="244">
        <v>411288.74595500005</v>
      </c>
      <c r="P26" s="244">
        <v>0</v>
      </c>
      <c r="Q26" s="244">
        <f>SUM(B26:P26)</f>
        <v>2290792.0458649998</v>
      </c>
    </row>
    <row r="27" spans="1:17" ht="26.25" customHeight="1" x14ac:dyDescent="0.2">
      <c r="A27" s="242" t="str">
        <f t="shared" si="4"/>
        <v>Accident and Health</v>
      </c>
      <c r="B27" s="244">
        <v>48990.726999999999</v>
      </c>
      <c r="C27" s="244">
        <v>0</v>
      </c>
      <c r="D27" s="244">
        <v>0</v>
      </c>
      <c r="E27" s="244">
        <v>208.036</v>
      </c>
      <c r="F27" s="244">
        <v>13457.683730000001</v>
      </c>
      <c r="G27" s="244">
        <v>1.4159999999999999</v>
      </c>
      <c r="H27" s="244">
        <v>114422.03201</v>
      </c>
      <c r="I27" s="244">
        <v>442466.39799999999</v>
      </c>
      <c r="J27" s="244">
        <v>1324.3694300000002</v>
      </c>
      <c r="K27" s="244">
        <v>312.33300000000003</v>
      </c>
      <c r="L27" s="244">
        <v>-1571.5239999999999</v>
      </c>
      <c r="M27" s="244">
        <v>106069.988</v>
      </c>
      <c r="N27" s="244">
        <v>9.9550000000000001</v>
      </c>
      <c r="O27" s="244">
        <v>1110473.7697650006</v>
      </c>
      <c r="P27" s="244">
        <v>0</v>
      </c>
      <c r="Q27" s="244">
        <f t="shared" si="0"/>
        <v>1836165.1839350006</v>
      </c>
    </row>
    <row r="28" spans="1:17" ht="26.25" customHeight="1" x14ac:dyDescent="0.2">
      <c r="A28" s="242" t="str">
        <f t="shared" si="4"/>
        <v>Engineering</v>
      </c>
      <c r="B28" s="244">
        <v>-13.753</v>
      </c>
      <c r="C28" s="244">
        <v>0</v>
      </c>
      <c r="D28" s="244">
        <v>0</v>
      </c>
      <c r="E28" s="244">
        <v>111.14400000000001</v>
      </c>
      <c r="F28" s="244">
        <v>641.34938</v>
      </c>
      <c r="G28" s="244">
        <v>96.506</v>
      </c>
      <c r="H28" s="244">
        <v>3707.3718354308098</v>
      </c>
      <c r="I28" s="244">
        <v>7245.4970000000003</v>
      </c>
      <c r="J28" s="244">
        <v>1639.4468300000001</v>
      </c>
      <c r="K28" s="244">
        <v>6.0999999999999999E-2</v>
      </c>
      <c r="L28" s="244">
        <v>-5726.7809999999999</v>
      </c>
      <c r="M28" s="244">
        <v>1472.8209999999999</v>
      </c>
      <c r="N28" s="244">
        <v>262.80399999999997</v>
      </c>
      <c r="O28" s="244">
        <v>19650.879699999998</v>
      </c>
      <c r="P28" s="244">
        <v>0</v>
      </c>
      <c r="Q28" s="244">
        <f t="shared" si="0"/>
        <v>29087.346745430808</v>
      </c>
    </row>
    <row r="29" spans="1:17" ht="26.25" customHeight="1" x14ac:dyDescent="0.2">
      <c r="A29" s="242" t="str">
        <f t="shared" si="4"/>
        <v>Liability</v>
      </c>
      <c r="B29" s="244">
        <v>141.148</v>
      </c>
      <c r="C29" s="244">
        <v>0</v>
      </c>
      <c r="D29" s="244">
        <v>-1951.404</v>
      </c>
      <c r="E29" s="244">
        <v>205.696</v>
      </c>
      <c r="F29" s="244">
        <v>1959.9096199999999</v>
      </c>
      <c r="G29" s="244">
        <v>42.326000000000001</v>
      </c>
      <c r="H29" s="244">
        <v>5554.1270999999997</v>
      </c>
      <c r="I29" s="244">
        <v>47716.76</v>
      </c>
      <c r="J29" s="244">
        <v>472.26100000000002</v>
      </c>
      <c r="K29" s="244">
        <v>0</v>
      </c>
      <c r="L29" s="244">
        <v>591.38499999999999</v>
      </c>
      <c r="M29" s="244">
        <v>5351.1170000000002</v>
      </c>
      <c r="N29" s="244">
        <v>98.813000000000002</v>
      </c>
      <c r="O29" s="244">
        <v>14663.569</v>
      </c>
      <c r="P29" s="244">
        <v>0</v>
      </c>
      <c r="Q29" s="244">
        <f t="shared" si="0"/>
        <v>74845.707720000006</v>
      </c>
    </row>
    <row r="30" spans="1:17" ht="26.25" customHeight="1" x14ac:dyDescent="0.2">
      <c r="A30" s="242" t="str">
        <f t="shared" si="4"/>
        <v>Property</v>
      </c>
      <c r="B30" s="244">
        <v>282.03899999999999</v>
      </c>
      <c r="C30" s="244">
        <v>0</v>
      </c>
      <c r="D30" s="244">
        <v>-68.447000000000003</v>
      </c>
      <c r="E30" s="244">
        <v>0.26800000000000002</v>
      </c>
      <c r="F30" s="244">
        <v>1941.26659</v>
      </c>
      <c r="G30" s="244">
        <v>106.235</v>
      </c>
      <c r="H30" s="244">
        <v>29831.895645249984</v>
      </c>
      <c r="I30" s="244">
        <v>16613.093000000001</v>
      </c>
      <c r="J30" s="244">
        <v>3917.7786499999997</v>
      </c>
      <c r="K30" s="244">
        <v>318.17399999999998</v>
      </c>
      <c r="L30" s="244">
        <v>-3083.0219999999999</v>
      </c>
      <c r="M30" s="244">
        <v>7297.4489999999996</v>
      </c>
      <c r="N30" s="244">
        <v>19.385999999999999</v>
      </c>
      <c r="O30" s="244">
        <v>42334.157700000003</v>
      </c>
      <c r="P30" s="244">
        <v>0</v>
      </c>
      <c r="Q30" s="244">
        <f t="shared" si="0"/>
        <v>99510.27358524999</v>
      </c>
    </row>
    <row r="31" spans="1:17" ht="26.25" customHeight="1" x14ac:dyDescent="0.2">
      <c r="A31" s="242" t="str">
        <f t="shared" si="4"/>
        <v>Transportation</v>
      </c>
      <c r="B31" s="244">
        <v>0</v>
      </c>
      <c r="C31" s="244">
        <v>0</v>
      </c>
      <c r="D31" s="244">
        <v>0</v>
      </c>
      <c r="E31" s="244">
        <v>70.144000000000005</v>
      </c>
      <c r="F31" s="244">
        <v>122.36135</v>
      </c>
      <c r="G31" s="244">
        <v>198.55099999999999</v>
      </c>
      <c r="H31" s="244">
        <v>35377.715029999999</v>
      </c>
      <c r="I31" s="244">
        <v>14370.476000000001</v>
      </c>
      <c r="J31" s="244">
        <v>0</v>
      </c>
      <c r="K31" s="244">
        <v>2.0910000000000002</v>
      </c>
      <c r="L31" s="244">
        <v>812.22699999999998</v>
      </c>
      <c r="M31" s="244">
        <v>132.62700000000001</v>
      </c>
      <c r="N31" s="244">
        <v>2293.6129999999998</v>
      </c>
      <c r="O31" s="244">
        <v>24496.931</v>
      </c>
      <c r="P31" s="244">
        <v>0</v>
      </c>
      <c r="Q31" s="244">
        <f t="shared" si="0"/>
        <v>77876.736380000002</v>
      </c>
    </row>
    <row r="32" spans="1:17" ht="26.25" customHeight="1" x14ac:dyDescent="0.2">
      <c r="A32" s="242" t="str">
        <f t="shared" si="4"/>
        <v>Guarantee</v>
      </c>
      <c r="B32" s="244">
        <v>0</v>
      </c>
      <c r="C32" s="244">
        <v>4829.0990000000002</v>
      </c>
      <c r="D32" s="244">
        <v>181.1</v>
      </c>
      <c r="E32" s="244">
        <v>0</v>
      </c>
      <c r="F32" s="244">
        <v>0</v>
      </c>
      <c r="G32" s="244">
        <v>0</v>
      </c>
      <c r="H32" s="244">
        <v>0</v>
      </c>
      <c r="I32" s="244">
        <v>0</v>
      </c>
      <c r="J32" s="244">
        <v>0</v>
      </c>
      <c r="K32" s="244">
        <v>0</v>
      </c>
      <c r="L32" s="244">
        <v>-253.47</v>
      </c>
      <c r="M32" s="244">
        <v>0</v>
      </c>
      <c r="N32" s="244">
        <v>0</v>
      </c>
      <c r="O32" s="244">
        <v>0</v>
      </c>
      <c r="P32" s="244">
        <v>0</v>
      </c>
      <c r="Q32" s="244">
        <f t="shared" si="0"/>
        <v>4756.7290000000003</v>
      </c>
    </row>
    <row r="33" spans="1:17" ht="26.25" customHeight="1" x14ac:dyDescent="0.2">
      <c r="A33" s="247" t="str">
        <f t="shared" si="4"/>
        <v>Miscellaneous</v>
      </c>
      <c r="B33" s="244">
        <v>0</v>
      </c>
      <c r="C33" s="244">
        <v>0</v>
      </c>
      <c r="D33" s="244">
        <v>2.286</v>
      </c>
      <c r="E33" s="244">
        <v>68.323999999999998</v>
      </c>
      <c r="F33" s="244">
        <v>153.15700000000001</v>
      </c>
      <c r="G33" s="244">
        <v>27.452999999999999</v>
      </c>
      <c r="H33" s="244">
        <v>16.634360000000001</v>
      </c>
      <c r="I33" s="244">
        <v>55791.635000000002</v>
      </c>
      <c r="J33" s="244">
        <v>681.99525000000006</v>
      </c>
      <c r="K33" s="244">
        <v>9.2720000000000002</v>
      </c>
      <c r="L33" s="244">
        <v>-181.79599999999999</v>
      </c>
      <c r="M33" s="244">
        <v>416.92899999999997</v>
      </c>
      <c r="N33" s="244">
        <v>6.5190000000000001</v>
      </c>
      <c r="O33" s="244">
        <v>13057.888999999999</v>
      </c>
      <c r="P33" s="244">
        <v>0</v>
      </c>
      <c r="Q33" s="244">
        <f t="shared" si="0"/>
        <v>70050.297609999994</v>
      </c>
    </row>
    <row r="34" spans="1:17" ht="26.25" customHeight="1" x14ac:dyDescent="0.2">
      <c r="A34" s="253" t="str">
        <f t="shared" si="4"/>
        <v>TOTAL</v>
      </c>
      <c r="B34" s="249">
        <f>SUM(B26:B33)</f>
        <v>97602.433000000005</v>
      </c>
      <c r="C34" s="249">
        <f t="shared" ref="C34:P34" si="5">SUM(C26:C33)</f>
        <v>4829.0990000000002</v>
      </c>
      <c r="D34" s="249">
        <f t="shared" si="5"/>
        <v>104165.916</v>
      </c>
      <c r="E34" s="249">
        <f t="shared" si="5"/>
        <v>36526.125</v>
      </c>
      <c r="F34" s="249">
        <f t="shared" si="5"/>
        <v>128464.18967000002</v>
      </c>
      <c r="G34" s="249">
        <f t="shared" si="5"/>
        <v>111280.13699999999</v>
      </c>
      <c r="H34" s="249">
        <f t="shared" si="5"/>
        <v>357885.04935068084</v>
      </c>
      <c r="I34" s="249">
        <f t="shared" si="5"/>
        <v>1138026.327</v>
      </c>
      <c r="J34" s="249">
        <f t="shared" si="5"/>
        <v>214952.98770000003</v>
      </c>
      <c r="K34" s="249">
        <f t="shared" si="5"/>
        <v>270196.31699999998</v>
      </c>
      <c r="L34" s="249">
        <f t="shared" si="5"/>
        <v>4684.1380000000008</v>
      </c>
      <c r="M34" s="249">
        <f t="shared" si="5"/>
        <v>340500.45200000005</v>
      </c>
      <c r="N34" s="249">
        <f t="shared" si="5"/>
        <v>38005.207999999999</v>
      </c>
      <c r="O34" s="249">
        <f t="shared" si="5"/>
        <v>1635965.9421200005</v>
      </c>
      <c r="P34" s="249">
        <f t="shared" si="5"/>
        <v>0</v>
      </c>
      <c r="Q34" s="249">
        <f t="shared" si="0"/>
        <v>4483084.320840681</v>
      </c>
    </row>
    <row r="35" spans="1:17" ht="26.25" customHeight="1" x14ac:dyDescent="0.2">
      <c r="A35" s="254" t="s">
        <v>62</v>
      </c>
      <c r="B35" s="245"/>
      <c r="C35" s="244">
        <v>0</v>
      </c>
      <c r="D35" s="244">
        <v>0</v>
      </c>
      <c r="E35" s="244">
        <v>0</v>
      </c>
      <c r="F35" s="244">
        <v>0</v>
      </c>
      <c r="G35" s="244">
        <v>0</v>
      </c>
      <c r="H35" s="244">
        <v>0</v>
      </c>
      <c r="I35" s="244">
        <v>0</v>
      </c>
      <c r="J35" s="244">
        <v>0</v>
      </c>
      <c r="K35" s="244">
        <v>0</v>
      </c>
      <c r="L35" s="244">
        <v>0</v>
      </c>
      <c r="M35" s="244">
        <v>0</v>
      </c>
      <c r="N35" s="244">
        <v>0</v>
      </c>
      <c r="O35" s="244">
        <v>0</v>
      </c>
      <c r="P35" s="244">
        <v>0</v>
      </c>
      <c r="Q35" s="244">
        <f t="shared" si="0"/>
        <v>0</v>
      </c>
    </row>
    <row r="36" spans="1:17" ht="26.25" customHeight="1" x14ac:dyDescent="0.2">
      <c r="A36" s="242" t="str">
        <f t="shared" ref="A36:A44" si="6">A26</f>
        <v xml:space="preserve">Motor </v>
      </c>
      <c r="B36" s="244">
        <v>37792.349000000002</v>
      </c>
      <c r="C36" s="244">
        <v>0</v>
      </c>
      <c r="D36" s="244">
        <v>96006.498999999996</v>
      </c>
      <c r="E36" s="244">
        <v>35745.375999999997</v>
      </c>
      <c r="F36" s="244">
        <v>120196.76283528432</v>
      </c>
      <c r="G36" s="244">
        <v>118015.478</v>
      </c>
      <c r="H36" s="244">
        <v>188269.28437982727</v>
      </c>
      <c r="I36" s="244">
        <v>537892.09900000005</v>
      </c>
      <c r="J36" s="244">
        <v>201976.72150000001</v>
      </c>
      <c r="K36" s="244">
        <v>309697.86300000001</v>
      </c>
      <c r="L36" s="244">
        <v>28483.691999999999</v>
      </c>
      <c r="M36" s="244">
        <v>250019.26199999999</v>
      </c>
      <c r="N36" s="244">
        <v>27110.847979999988</v>
      </c>
      <c r="O36" s="244">
        <v>373780.67965203582</v>
      </c>
      <c r="P36" s="244"/>
      <c r="Q36" s="244">
        <f t="shared" si="0"/>
        <v>2324986.9143471471</v>
      </c>
    </row>
    <row r="37" spans="1:17" ht="26.25" customHeight="1" x14ac:dyDescent="0.2">
      <c r="A37" s="242" t="str">
        <f t="shared" si="6"/>
        <v>Accident and Health</v>
      </c>
      <c r="B37" s="244">
        <v>59991.396999999997</v>
      </c>
      <c r="C37" s="244">
        <v>0</v>
      </c>
      <c r="D37" s="244">
        <v>8.8719999999999999</v>
      </c>
      <c r="E37" s="244">
        <v>35.883000000000003</v>
      </c>
      <c r="F37" s="244">
        <v>13676.391650814321</v>
      </c>
      <c r="G37" s="244">
        <v>11.486000000000001</v>
      </c>
      <c r="H37" s="244">
        <v>110246.26463243946</v>
      </c>
      <c r="I37" s="244">
        <v>485390.69099999999</v>
      </c>
      <c r="J37" s="244">
        <v>1072.5189300000002</v>
      </c>
      <c r="K37" s="244">
        <v>282.33300000000003</v>
      </c>
      <c r="L37" s="244">
        <v>3752.3429999999998</v>
      </c>
      <c r="M37" s="244">
        <v>99290.763000000006</v>
      </c>
      <c r="N37" s="244">
        <v>-72.851004189500003</v>
      </c>
      <c r="O37" s="244">
        <v>1057683.3766880156</v>
      </c>
      <c r="P37" s="244"/>
      <c r="Q37" s="244">
        <f t="shared" si="0"/>
        <v>1831369.46889708</v>
      </c>
    </row>
    <row r="38" spans="1:17" ht="26.25" customHeight="1" x14ac:dyDescent="0.2">
      <c r="A38" s="242" t="str">
        <f t="shared" si="6"/>
        <v>Engineering</v>
      </c>
      <c r="B38" s="244">
        <v>-72.685000000000002</v>
      </c>
      <c r="C38" s="244">
        <v>0</v>
      </c>
      <c r="D38" s="244">
        <v>5.9290000000000003</v>
      </c>
      <c r="E38" s="244">
        <v>-96.209000000000003</v>
      </c>
      <c r="F38" s="244">
        <v>1280.1562676582798</v>
      </c>
      <c r="G38" s="244">
        <v>71.799000000000007</v>
      </c>
      <c r="H38" s="244">
        <v>-622.50800603490006</v>
      </c>
      <c r="I38" s="244">
        <v>11396.388000000001</v>
      </c>
      <c r="J38" s="244">
        <v>-115.387</v>
      </c>
      <c r="K38" s="244">
        <v>6.0999999999999999E-2</v>
      </c>
      <c r="L38" s="244">
        <v>1965.2449999999999</v>
      </c>
      <c r="M38" s="244">
        <v>471.07799999999997</v>
      </c>
      <c r="N38" s="244">
        <v>375.89023126799998</v>
      </c>
      <c r="O38" s="244">
        <v>16445.60242104443</v>
      </c>
      <c r="P38" s="244"/>
      <c r="Q38" s="244">
        <f t="shared" si="0"/>
        <v>31105.359913935812</v>
      </c>
    </row>
    <row r="39" spans="1:17" ht="26.25" customHeight="1" x14ac:dyDescent="0.2">
      <c r="A39" s="242" t="str">
        <f t="shared" si="6"/>
        <v>Liability</v>
      </c>
      <c r="B39" s="244">
        <v>101.024</v>
      </c>
      <c r="C39" s="244">
        <v>0</v>
      </c>
      <c r="D39" s="244">
        <v>-2429.9859999999999</v>
      </c>
      <c r="E39" s="244">
        <v>233.03</v>
      </c>
      <c r="F39" s="244">
        <v>935.80815387401981</v>
      </c>
      <c r="G39" s="244">
        <v>-305.57</v>
      </c>
      <c r="H39" s="244">
        <v>14924.355569999989</v>
      </c>
      <c r="I39" s="244">
        <v>126481.99800000001</v>
      </c>
      <c r="J39" s="244">
        <v>-164.14344</v>
      </c>
      <c r="K39" s="244">
        <v>0</v>
      </c>
      <c r="L39" s="244">
        <v>598.73599999999999</v>
      </c>
      <c r="M39" s="244">
        <v>4015.3850000000002</v>
      </c>
      <c r="N39" s="244">
        <v>-779.31194000000005</v>
      </c>
      <c r="O39" s="244">
        <v>10545.80649170295</v>
      </c>
      <c r="P39" s="244"/>
      <c r="Q39" s="244">
        <f t="shared" si="0"/>
        <v>154157.13183557693</v>
      </c>
    </row>
    <row r="40" spans="1:17" ht="26.25" customHeight="1" x14ac:dyDescent="0.2">
      <c r="A40" s="242" t="str">
        <f t="shared" si="6"/>
        <v>Property</v>
      </c>
      <c r="B40" s="244">
        <v>528.55899999999997</v>
      </c>
      <c r="C40" s="244">
        <v>0</v>
      </c>
      <c r="D40" s="244">
        <v>24.614999999999998</v>
      </c>
      <c r="E40" s="244">
        <v>-67.584000000000003</v>
      </c>
      <c r="F40" s="244">
        <v>3499.0897435037396</v>
      </c>
      <c r="G40" s="244">
        <v>6.32</v>
      </c>
      <c r="H40" s="244">
        <v>14758.305453397334</v>
      </c>
      <c r="I40" s="244">
        <v>3860.6350000000002</v>
      </c>
      <c r="J40" s="244">
        <v>-2028.6089300000001</v>
      </c>
      <c r="K40" s="244">
        <v>167.67400000000001</v>
      </c>
      <c r="L40" s="244">
        <v>2313.509</v>
      </c>
      <c r="M40" s="244">
        <v>4283.625</v>
      </c>
      <c r="N40" s="244">
        <v>219.97806064299996</v>
      </c>
      <c r="O40" s="244">
        <v>47526.598170601574</v>
      </c>
      <c r="P40" s="244"/>
      <c r="Q40" s="244">
        <f t="shared" si="0"/>
        <v>75092.715498145641</v>
      </c>
    </row>
    <row r="41" spans="1:17" ht="26.25" customHeight="1" x14ac:dyDescent="0.2">
      <c r="A41" s="242" t="str">
        <f t="shared" si="6"/>
        <v>Transportation</v>
      </c>
      <c r="B41" s="244">
        <v>-7.4999999999999997E-2</v>
      </c>
      <c r="C41" s="244">
        <v>0</v>
      </c>
      <c r="D41" s="244">
        <v>-99.338999999999999</v>
      </c>
      <c r="E41" s="244">
        <v>73.835999999999999</v>
      </c>
      <c r="F41" s="244">
        <v>728.71966397160008</v>
      </c>
      <c r="G41" s="244">
        <v>281.89600000000002</v>
      </c>
      <c r="H41" s="244">
        <v>32010.117965034922</v>
      </c>
      <c r="I41" s="244">
        <v>18066.471000000001</v>
      </c>
      <c r="J41" s="244">
        <v>-516.20500000000004</v>
      </c>
      <c r="K41" s="244">
        <v>2.0910000000000002</v>
      </c>
      <c r="L41" s="244">
        <v>995.87099999999998</v>
      </c>
      <c r="M41" s="244">
        <v>72.48</v>
      </c>
      <c r="N41" s="244">
        <v>1904.83201005</v>
      </c>
      <c r="O41" s="244">
        <v>34202.200524717482</v>
      </c>
      <c r="P41" s="244"/>
      <c r="Q41" s="244">
        <f t="shared" si="0"/>
        <v>87722.896163774014</v>
      </c>
    </row>
    <row r="42" spans="1:17" ht="26.25" customHeight="1" x14ac:dyDescent="0.2">
      <c r="A42" s="242" t="str">
        <f t="shared" si="6"/>
        <v>Guarantee</v>
      </c>
      <c r="B42" s="244">
        <v>0.71</v>
      </c>
      <c r="C42" s="244">
        <v>9515.1890000000003</v>
      </c>
      <c r="D42" s="244">
        <v>617.66499999999996</v>
      </c>
      <c r="E42" s="244">
        <v>-46.521999999999998</v>
      </c>
      <c r="F42" s="244">
        <v>0</v>
      </c>
      <c r="G42" s="244">
        <v>24.192</v>
      </c>
      <c r="H42" s="244">
        <v>0</v>
      </c>
      <c r="I42" s="244">
        <v>0</v>
      </c>
      <c r="J42" s="244">
        <v>0</v>
      </c>
      <c r="K42" s="244">
        <v>0</v>
      </c>
      <c r="L42" s="244">
        <v>14.756</v>
      </c>
      <c r="M42" s="244">
        <v>0</v>
      </c>
      <c r="N42" s="244">
        <v>0</v>
      </c>
      <c r="O42" s="244">
        <v>0</v>
      </c>
      <c r="P42" s="244"/>
      <c r="Q42" s="244">
        <f t="shared" si="0"/>
        <v>10125.989999999996</v>
      </c>
    </row>
    <row r="43" spans="1:17" ht="26.25" customHeight="1" x14ac:dyDescent="0.2">
      <c r="A43" s="247" t="str">
        <f t="shared" si="6"/>
        <v>Miscellaneous</v>
      </c>
      <c r="B43" s="244">
        <v>-14.757</v>
      </c>
      <c r="C43" s="244">
        <v>0</v>
      </c>
      <c r="D43" s="244">
        <v>7.9569999999999999</v>
      </c>
      <c r="E43" s="244">
        <v>24.643000000000001</v>
      </c>
      <c r="F43" s="244">
        <v>1665.4905151436899</v>
      </c>
      <c r="G43" s="244">
        <v>24.707999999999998</v>
      </c>
      <c r="H43" s="244">
        <v>580.50667999999996</v>
      </c>
      <c r="I43" s="244">
        <v>49296.811000000002</v>
      </c>
      <c r="J43" s="244">
        <v>-730.12592000000006</v>
      </c>
      <c r="K43" s="244">
        <v>8.2720000000000002</v>
      </c>
      <c r="L43" s="244">
        <v>-160.63200000000001</v>
      </c>
      <c r="M43" s="244">
        <v>337.673</v>
      </c>
      <c r="N43" s="244">
        <v>-0.25332894399999994</v>
      </c>
      <c r="O43" s="244">
        <v>10589.136701882078</v>
      </c>
      <c r="P43" s="244"/>
      <c r="Q43" s="244">
        <f t="shared" si="0"/>
        <v>61629.429648081772</v>
      </c>
    </row>
    <row r="44" spans="1:17" ht="26.25" customHeight="1" x14ac:dyDescent="0.2">
      <c r="A44" s="253" t="str">
        <f t="shared" si="6"/>
        <v>TOTAL</v>
      </c>
      <c r="B44" s="249">
        <f>SUM(B36:B43)</f>
        <v>98326.522000000012</v>
      </c>
      <c r="C44" s="249">
        <f t="shared" ref="C44:O44" si="7">SUM(C36:C43)</f>
        <v>9515.1890000000003</v>
      </c>
      <c r="D44" s="249">
        <f t="shared" si="7"/>
        <v>94142.211999999985</v>
      </c>
      <c r="E44" s="249">
        <f t="shared" si="7"/>
        <v>35902.452999999994</v>
      </c>
      <c r="F44" s="249">
        <f t="shared" si="7"/>
        <v>141982.41883024998</v>
      </c>
      <c r="G44" s="249">
        <f t="shared" si="7"/>
        <v>118130.30899999999</v>
      </c>
      <c r="H44" s="249">
        <f t="shared" si="7"/>
        <v>360166.3266746641</v>
      </c>
      <c r="I44" s="249">
        <f t="shared" si="7"/>
        <v>1232385.0929999999</v>
      </c>
      <c r="J44" s="249">
        <f t="shared" si="7"/>
        <v>199494.77014000004</v>
      </c>
      <c r="K44" s="249">
        <f t="shared" si="7"/>
        <v>310158.29399999999</v>
      </c>
      <c r="L44" s="249">
        <f t="shared" si="7"/>
        <v>37963.519999999997</v>
      </c>
      <c r="M44" s="249">
        <f t="shared" si="7"/>
        <v>358490.266</v>
      </c>
      <c r="N44" s="249">
        <f t="shared" si="7"/>
        <v>28759.132008827488</v>
      </c>
      <c r="O44" s="249">
        <f t="shared" si="7"/>
        <v>1550773.40065</v>
      </c>
      <c r="P44" s="249">
        <f t="shared" ref="P44" si="8">SUM(P36:P43)</f>
        <v>0</v>
      </c>
      <c r="Q44" s="249">
        <f t="shared" si="0"/>
        <v>4576189.906303741</v>
      </c>
    </row>
    <row r="45" spans="1:17" ht="14.25" x14ac:dyDescent="0.2">
      <c r="A45" s="238"/>
      <c r="B45" s="238"/>
    </row>
    <row r="46" spans="1:17" x14ac:dyDescent="0.2">
      <c r="A46" s="276" t="s">
        <v>87</v>
      </c>
    </row>
  </sheetData>
  <mergeCells count="3">
    <mergeCell ref="A1:Q1"/>
    <mergeCell ref="A2:Q2"/>
    <mergeCell ref="A3:Q3"/>
  </mergeCells>
  <pageMargins left="0.7" right="0.7" top="0.75" bottom="0.75" header="0.3" footer="0.3"/>
  <pageSetup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zoomScale="80" zoomScaleNormal="80" zoomScaleSheetLayoutView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15" sqref="G15"/>
    </sheetView>
  </sheetViews>
  <sheetFormatPr defaultRowHeight="12.75" x14ac:dyDescent="0.2"/>
  <cols>
    <col min="1" max="1" width="45.42578125" customWidth="1"/>
    <col min="2" max="2" width="12.85546875" customWidth="1"/>
    <col min="3" max="3" width="12.7109375" customWidth="1"/>
    <col min="4" max="4" width="13.28515625" customWidth="1"/>
    <col min="5" max="5" width="11.28515625" bestFit="1" customWidth="1"/>
    <col min="6" max="9" width="12.7109375" bestFit="1" customWidth="1"/>
    <col min="10" max="11" width="9.85546875" bestFit="1" customWidth="1"/>
    <col min="12" max="12" width="9.28515625" bestFit="1" customWidth="1"/>
    <col min="13" max="13" width="11.140625" customWidth="1"/>
    <col min="14" max="14" width="9.42578125" bestFit="1" customWidth="1"/>
    <col min="15" max="15" width="11.28515625" bestFit="1" customWidth="1"/>
    <col min="16" max="16" width="13.85546875" customWidth="1"/>
    <col min="17" max="17" width="15" bestFit="1" customWidth="1"/>
  </cols>
  <sheetData>
    <row r="1" spans="1:18" ht="15.75" x14ac:dyDescent="0.25">
      <c r="A1" s="279" t="s">
        <v>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</row>
    <row r="2" spans="1:18" ht="15.75" x14ac:dyDescent="0.25">
      <c r="A2" s="279" t="s">
        <v>92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</row>
    <row r="3" spans="1:18" x14ac:dyDescent="0.2">
      <c r="A3" s="283" t="s">
        <v>76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</row>
    <row r="4" spans="1:18" ht="41.25" customHeight="1" x14ac:dyDescent="0.2">
      <c r="A4" s="240"/>
      <c r="B4" s="240" t="s">
        <v>90</v>
      </c>
      <c r="C4" s="240" t="s">
        <v>33</v>
      </c>
      <c r="D4" s="240" t="s">
        <v>3</v>
      </c>
      <c r="E4" s="240" t="s">
        <v>4</v>
      </c>
      <c r="F4" s="240" t="s">
        <v>5</v>
      </c>
      <c r="G4" s="240" t="s">
        <v>6</v>
      </c>
      <c r="H4" s="240" t="s">
        <v>55</v>
      </c>
      <c r="I4" s="240" t="s">
        <v>56</v>
      </c>
      <c r="J4" s="240" t="s">
        <v>10</v>
      </c>
      <c r="K4" s="240" t="s">
        <v>36</v>
      </c>
      <c r="L4" s="251" t="s">
        <v>85</v>
      </c>
      <c r="M4" s="240" t="s">
        <v>11</v>
      </c>
      <c r="N4" s="240" t="s">
        <v>12</v>
      </c>
      <c r="O4" s="240" t="s">
        <v>13</v>
      </c>
      <c r="P4" s="251" t="s">
        <v>86</v>
      </c>
      <c r="Q4" s="241" t="s">
        <v>14</v>
      </c>
    </row>
    <row r="5" spans="1:18" ht="26.25" customHeight="1" x14ac:dyDescent="0.2">
      <c r="A5" s="252" t="s">
        <v>59</v>
      </c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</row>
    <row r="6" spans="1:18" ht="26.25" customHeight="1" x14ac:dyDescent="0.2">
      <c r="A6" s="242" t="s">
        <v>64</v>
      </c>
      <c r="B6" s="244">
        <v>79307.295209999967</v>
      </c>
      <c r="C6" s="244">
        <v>0</v>
      </c>
      <c r="D6" s="244">
        <v>127704.588</v>
      </c>
      <c r="E6" s="244">
        <v>39983.959000000003</v>
      </c>
      <c r="F6" s="244">
        <v>151026.03386</v>
      </c>
      <c r="G6" s="244">
        <v>141398.864</v>
      </c>
      <c r="H6" s="244">
        <v>246063.43036999999</v>
      </c>
      <c r="I6" s="244">
        <v>492595.30599999998</v>
      </c>
      <c r="J6" s="244">
        <v>224161.39708999993</v>
      </c>
      <c r="K6" s="244">
        <v>317855.24400000001</v>
      </c>
      <c r="L6" s="244">
        <v>133436.45600000001</v>
      </c>
      <c r="M6" s="244">
        <v>254371.19200000001</v>
      </c>
      <c r="N6" s="244">
        <v>34596.528019999998</v>
      </c>
      <c r="O6" s="244">
        <v>409720.337</v>
      </c>
      <c r="P6" s="244">
        <v>0</v>
      </c>
      <c r="Q6" s="244">
        <f>SUM(B6:P6)</f>
        <v>2652220.6305499994</v>
      </c>
      <c r="R6" s="277"/>
    </row>
    <row r="7" spans="1:18" ht="26.25" customHeight="1" x14ac:dyDescent="0.2">
      <c r="A7" s="242" t="s">
        <v>65</v>
      </c>
      <c r="B7" s="244">
        <v>178043.53451000008</v>
      </c>
      <c r="C7" s="244">
        <v>0</v>
      </c>
      <c r="D7" s="244">
        <v>47.645000000000003</v>
      </c>
      <c r="E7" s="244">
        <v>426.04599999999999</v>
      </c>
      <c r="F7" s="244">
        <v>7681.7870000000003</v>
      </c>
      <c r="G7" s="244">
        <v>17.678999999999998</v>
      </c>
      <c r="H7" s="244">
        <v>325041.89850000001</v>
      </c>
      <c r="I7" s="244">
        <v>399318.5</v>
      </c>
      <c r="J7" s="244">
        <v>19.248000000000001</v>
      </c>
      <c r="K7" s="244">
        <v>419.673</v>
      </c>
      <c r="L7" s="244">
        <v>5482.2849999999999</v>
      </c>
      <c r="M7" s="244">
        <v>194801.15400000001</v>
      </c>
      <c r="N7" s="244">
        <v>191.04573000000002</v>
      </c>
      <c r="O7" s="244">
        <v>979520.87399999995</v>
      </c>
      <c r="P7" s="244">
        <v>0</v>
      </c>
      <c r="Q7" s="244">
        <f t="shared" ref="Q7:Q44" si="0">SUM(B7:P7)</f>
        <v>2091011.36974</v>
      </c>
    </row>
    <row r="8" spans="1:18" ht="26.25" customHeight="1" x14ac:dyDescent="0.2">
      <c r="A8" s="242" t="s">
        <v>66</v>
      </c>
      <c r="B8" s="244">
        <v>846.70799999999997</v>
      </c>
      <c r="C8" s="244">
        <v>0</v>
      </c>
      <c r="D8" s="244">
        <v>5.75</v>
      </c>
      <c r="E8" s="244">
        <v>83.265000000000001</v>
      </c>
      <c r="F8" s="244">
        <v>8315.5826423840008</v>
      </c>
      <c r="G8" s="244">
        <v>0</v>
      </c>
      <c r="H8" s="244">
        <v>11371.58783</v>
      </c>
      <c r="I8" s="244">
        <v>35687.917999999998</v>
      </c>
      <c r="J8" s="244">
        <v>173.53399999999999</v>
      </c>
      <c r="K8" s="244">
        <v>26.725000000000001</v>
      </c>
      <c r="L8" s="244">
        <v>12380.253000000001</v>
      </c>
      <c r="M8" s="244">
        <v>7755.4139999999998</v>
      </c>
      <c r="N8" s="244">
        <v>40.85</v>
      </c>
      <c r="O8" s="244">
        <v>35321.194000000003</v>
      </c>
      <c r="P8" s="244">
        <v>0</v>
      </c>
      <c r="Q8" s="244">
        <f t="shared" si="0"/>
        <v>112008.78147238401</v>
      </c>
    </row>
    <row r="9" spans="1:18" ht="26.25" customHeight="1" x14ac:dyDescent="0.2">
      <c r="A9" s="242" t="s">
        <v>67</v>
      </c>
      <c r="B9" s="244">
        <v>119.57783999999999</v>
      </c>
      <c r="C9" s="244">
        <v>0</v>
      </c>
      <c r="D9" s="244">
        <v>2678.8319999999999</v>
      </c>
      <c r="E9" s="244">
        <v>7</v>
      </c>
      <c r="F9" s="244">
        <v>3915.9607500000002</v>
      </c>
      <c r="G9" s="244">
        <v>34.493000000000002</v>
      </c>
      <c r="H9" s="244">
        <v>12333.71992</v>
      </c>
      <c r="I9" s="244">
        <v>28547.788</v>
      </c>
      <c r="J9" s="244">
        <v>1804.029</v>
      </c>
      <c r="K9" s="244">
        <v>0</v>
      </c>
      <c r="L9" s="244">
        <v>804.82899999999995</v>
      </c>
      <c r="M9" s="244">
        <v>8335.4240000000009</v>
      </c>
      <c r="N9" s="244">
        <v>19.345680000000002</v>
      </c>
      <c r="O9" s="244">
        <v>11073.184999999999</v>
      </c>
      <c r="P9" s="244">
        <v>0</v>
      </c>
      <c r="Q9" s="244">
        <f t="shared" si="0"/>
        <v>69674.18419</v>
      </c>
    </row>
    <row r="10" spans="1:18" ht="26.25" customHeight="1" x14ac:dyDescent="0.2">
      <c r="A10" s="242" t="s">
        <v>68</v>
      </c>
      <c r="B10" s="244">
        <v>624.27499999999998</v>
      </c>
      <c r="C10" s="244">
        <v>0</v>
      </c>
      <c r="D10" s="244">
        <v>5352.7749999999996</v>
      </c>
      <c r="E10" s="244">
        <v>0</v>
      </c>
      <c r="F10" s="244">
        <v>33035.518040000003</v>
      </c>
      <c r="G10" s="244">
        <v>86.731999999999999</v>
      </c>
      <c r="H10" s="244">
        <v>295701.86775999999</v>
      </c>
      <c r="I10" s="244">
        <v>84303.764999999999</v>
      </c>
      <c r="J10" s="244">
        <v>4861.7886699999999</v>
      </c>
      <c r="K10" s="244">
        <v>1152.3789999999999</v>
      </c>
      <c r="L10" s="244">
        <v>7117.6279999999997</v>
      </c>
      <c r="M10" s="244">
        <v>5658.1760000000004</v>
      </c>
      <c r="N10" s="244">
        <v>947.77499999999998</v>
      </c>
      <c r="O10" s="244">
        <v>93617.247000000003</v>
      </c>
      <c r="P10" s="244">
        <v>0</v>
      </c>
      <c r="Q10" s="244">
        <f t="shared" si="0"/>
        <v>532459.92647000006</v>
      </c>
    </row>
    <row r="11" spans="1:18" ht="26.25" customHeight="1" x14ac:dyDescent="0.2">
      <c r="A11" s="242" t="s">
        <v>69</v>
      </c>
      <c r="B11" s="244">
        <v>0</v>
      </c>
      <c r="C11" s="244">
        <v>0</v>
      </c>
      <c r="D11" s="244">
        <v>121.72499999999999</v>
      </c>
      <c r="E11" s="244">
        <v>338.226</v>
      </c>
      <c r="F11" s="244">
        <v>1631.2303999999999</v>
      </c>
      <c r="G11" s="244">
        <v>168.11600000000001</v>
      </c>
      <c r="H11" s="244">
        <v>97376.856540000037</v>
      </c>
      <c r="I11" s="244">
        <v>13758.888000000001</v>
      </c>
      <c r="J11" s="244">
        <v>0</v>
      </c>
      <c r="K11" s="244">
        <v>88.625</v>
      </c>
      <c r="L11" s="244">
        <v>1102.1690000000001</v>
      </c>
      <c r="M11" s="244">
        <v>99524.842999999993</v>
      </c>
      <c r="N11" s="244">
        <v>35246.738469999997</v>
      </c>
      <c r="O11" s="244">
        <v>35163.83</v>
      </c>
      <c r="P11" s="244">
        <v>0</v>
      </c>
      <c r="Q11" s="244">
        <f t="shared" si="0"/>
        <v>284521.24741000001</v>
      </c>
    </row>
    <row r="12" spans="1:18" ht="26.25" customHeight="1" x14ac:dyDescent="0.2">
      <c r="A12" s="242" t="s">
        <v>70</v>
      </c>
      <c r="B12" s="244">
        <v>0</v>
      </c>
      <c r="C12" s="244">
        <v>110366.56204265999</v>
      </c>
      <c r="D12" s="244">
        <v>0</v>
      </c>
      <c r="E12" s="244">
        <v>0</v>
      </c>
      <c r="F12" s="244">
        <v>0</v>
      </c>
      <c r="G12" s="244">
        <v>332.35</v>
      </c>
      <c r="H12" s="244">
        <v>0</v>
      </c>
      <c r="I12" s="244">
        <v>0</v>
      </c>
      <c r="J12" s="244">
        <v>0</v>
      </c>
      <c r="K12" s="244">
        <v>0</v>
      </c>
      <c r="L12" s="244">
        <v>0</v>
      </c>
      <c r="M12" s="244">
        <v>0</v>
      </c>
      <c r="N12" s="244">
        <v>0</v>
      </c>
      <c r="O12" s="244">
        <v>0</v>
      </c>
      <c r="P12" s="244">
        <v>0</v>
      </c>
      <c r="Q12" s="244">
        <f t="shared" si="0"/>
        <v>110698.91204266</v>
      </c>
    </row>
    <row r="13" spans="1:18" ht="26.25" customHeight="1" x14ac:dyDescent="0.2">
      <c r="A13" s="247" t="s">
        <v>71</v>
      </c>
      <c r="B13" s="244">
        <v>181.58948000000001</v>
      </c>
      <c r="C13" s="244">
        <v>0</v>
      </c>
      <c r="D13" s="244">
        <v>0</v>
      </c>
      <c r="E13" s="244">
        <v>0</v>
      </c>
      <c r="F13" s="244">
        <v>818.99400000000003</v>
      </c>
      <c r="G13" s="244">
        <v>1298.7329999999999</v>
      </c>
      <c r="H13" s="244">
        <v>2690.4386399999999</v>
      </c>
      <c r="I13" s="244">
        <v>53057.917000000001</v>
      </c>
      <c r="J13" s="244">
        <v>479.37718000000001</v>
      </c>
      <c r="K13" s="244">
        <v>450.673</v>
      </c>
      <c r="L13" s="244">
        <v>145.435</v>
      </c>
      <c r="M13" s="244">
        <v>4638.9040000000005</v>
      </c>
      <c r="N13" s="244">
        <v>0</v>
      </c>
      <c r="O13" s="244">
        <v>11054.778</v>
      </c>
      <c r="P13" s="244">
        <v>33594.635999999999</v>
      </c>
      <c r="Q13" s="244">
        <f t="shared" si="0"/>
        <v>108411.47530000001</v>
      </c>
    </row>
    <row r="14" spans="1:18" ht="26.25" customHeight="1" x14ac:dyDescent="0.2">
      <c r="A14" s="253" t="s">
        <v>14</v>
      </c>
      <c r="B14" s="249">
        <f t="shared" ref="B14:P14" si="1">SUM(B5:B13)</f>
        <v>259122.98004000005</v>
      </c>
      <c r="C14" s="249">
        <f t="shared" si="1"/>
        <v>110366.56204265999</v>
      </c>
      <c r="D14" s="249">
        <f t="shared" si="1"/>
        <v>135911.315</v>
      </c>
      <c r="E14" s="249">
        <f t="shared" si="1"/>
        <v>40838.496000000006</v>
      </c>
      <c r="F14" s="249">
        <f t="shared" si="1"/>
        <v>206425.106692384</v>
      </c>
      <c r="G14" s="249">
        <f t="shared" si="1"/>
        <v>143336.967</v>
      </c>
      <c r="H14" s="249">
        <f t="shared" si="1"/>
        <v>990579.79955999984</v>
      </c>
      <c r="I14" s="249">
        <f t="shared" si="1"/>
        <v>1107270.0819999997</v>
      </c>
      <c r="J14" s="249">
        <f t="shared" si="1"/>
        <v>231499.37393999996</v>
      </c>
      <c r="K14" s="249">
        <f t="shared" si="1"/>
        <v>319993.31900000002</v>
      </c>
      <c r="L14" s="249">
        <f t="shared" si="1"/>
        <v>160469.05499999999</v>
      </c>
      <c r="M14" s="249">
        <f t="shared" si="1"/>
        <v>575085.10699999996</v>
      </c>
      <c r="N14" s="249">
        <f t="shared" si="1"/>
        <v>71042.282899999991</v>
      </c>
      <c r="O14" s="249">
        <f t="shared" si="1"/>
        <v>1575471.4449999998</v>
      </c>
      <c r="P14" s="249">
        <f t="shared" si="1"/>
        <v>33594.635999999999</v>
      </c>
      <c r="Q14" s="249">
        <f>SUM(Q5:Q13)</f>
        <v>5961006.5271750437</v>
      </c>
    </row>
    <row r="15" spans="1:18" ht="26.25" customHeight="1" x14ac:dyDescent="0.2">
      <c r="A15" s="254" t="s">
        <v>60</v>
      </c>
      <c r="B15" s="245"/>
      <c r="C15" s="244">
        <v>0</v>
      </c>
      <c r="D15" s="244">
        <v>0</v>
      </c>
      <c r="E15" s="244">
        <v>0</v>
      </c>
      <c r="F15" s="244">
        <v>0</v>
      </c>
      <c r="G15" s="244">
        <v>0</v>
      </c>
      <c r="H15" s="244">
        <v>0</v>
      </c>
      <c r="I15" s="244">
        <v>0</v>
      </c>
      <c r="J15" s="244">
        <v>0</v>
      </c>
      <c r="K15" s="244">
        <v>0</v>
      </c>
      <c r="L15" s="244">
        <v>0</v>
      </c>
      <c r="M15" s="244">
        <v>0</v>
      </c>
      <c r="N15" s="244">
        <v>0</v>
      </c>
      <c r="O15" s="244">
        <v>0</v>
      </c>
      <c r="P15" s="244">
        <v>0</v>
      </c>
      <c r="Q15" s="244">
        <f t="shared" si="0"/>
        <v>0</v>
      </c>
    </row>
    <row r="16" spans="1:18" ht="26.25" customHeight="1" x14ac:dyDescent="0.2">
      <c r="A16" s="242" t="str">
        <f t="shared" ref="A16:A24" si="2">A6</f>
        <v xml:space="preserve">Motor </v>
      </c>
      <c r="B16" s="244">
        <v>27339.28746</v>
      </c>
      <c r="C16" s="244">
        <v>0</v>
      </c>
      <c r="D16" s="244">
        <v>27895.571</v>
      </c>
      <c r="E16" s="244">
        <v>10481.57828</v>
      </c>
      <c r="F16" s="244">
        <v>14814.062</v>
      </c>
      <c r="G16" s="244">
        <v>7007.7179999999998</v>
      </c>
      <c r="H16" s="244">
        <v>66415.640370000008</v>
      </c>
      <c r="I16" s="244">
        <v>0</v>
      </c>
      <c r="J16" s="244">
        <v>0</v>
      </c>
      <c r="K16" s="244">
        <v>52256.021999999997</v>
      </c>
      <c r="L16" s="244">
        <v>115714.015</v>
      </c>
      <c r="M16" s="244">
        <v>22298.696</v>
      </c>
      <c r="N16" s="244">
        <v>116.8592</v>
      </c>
      <c r="O16" s="244">
        <v>322.42700000000002</v>
      </c>
      <c r="P16" s="244">
        <v>0</v>
      </c>
      <c r="Q16" s="244">
        <f t="shared" si="0"/>
        <v>344661.87631000002</v>
      </c>
    </row>
    <row r="17" spans="1:17" ht="26.25" customHeight="1" x14ac:dyDescent="0.2">
      <c r="A17" s="242" t="str">
        <f t="shared" si="2"/>
        <v>Accident and Health</v>
      </c>
      <c r="B17" s="244">
        <v>128497.36471600001</v>
      </c>
      <c r="C17" s="244">
        <v>0</v>
      </c>
      <c r="D17" s="244">
        <v>0</v>
      </c>
      <c r="E17" s="244">
        <v>223.57129999999998</v>
      </c>
      <c r="F17" s="244">
        <v>581.11292000000003</v>
      </c>
      <c r="G17" s="244">
        <v>15.59</v>
      </c>
      <c r="H17" s="244">
        <v>266189.91249999998</v>
      </c>
      <c r="I17" s="244">
        <v>5540.2280000000001</v>
      </c>
      <c r="J17" s="244">
        <v>0</v>
      </c>
      <c r="K17" s="244">
        <v>89.951999999999998</v>
      </c>
      <c r="L17" s="244">
        <v>2903.058</v>
      </c>
      <c r="M17" s="244">
        <v>121550.391</v>
      </c>
      <c r="N17" s="244">
        <v>171.06139232000001</v>
      </c>
      <c r="O17" s="244">
        <v>33684.695</v>
      </c>
      <c r="P17" s="244">
        <v>0</v>
      </c>
      <c r="Q17" s="244">
        <f t="shared" si="0"/>
        <v>559446.93682831991</v>
      </c>
    </row>
    <row r="18" spans="1:17" ht="26.25" customHeight="1" x14ac:dyDescent="0.2">
      <c r="A18" s="242" t="str">
        <f t="shared" si="2"/>
        <v>Engineering</v>
      </c>
      <c r="B18" s="244">
        <v>812.38622923705998</v>
      </c>
      <c r="C18" s="244">
        <v>0</v>
      </c>
      <c r="D18" s="244">
        <v>0</v>
      </c>
      <c r="E18" s="244">
        <v>68.366249999999994</v>
      </c>
      <c r="F18" s="244">
        <v>7141.1232191840008</v>
      </c>
      <c r="G18" s="244">
        <v>0</v>
      </c>
      <c r="H18" s="244">
        <v>5566.5838300000005</v>
      </c>
      <c r="I18" s="244">
        <v>27018.716</v>
      </c>
      <c r="J18" s="244">
        <v>5.33812</v>
      </c>
      <c r="K18" s="244">
        <v>24.913</v>
      </c>
      <c r="L18" s="244">
        <v>10706.285</v>
      </c>
      <c r="M18" s="244">
        <v>6039.78</v>
      </c>
      <c r="N18" s="244">
        <v>13.782158800000001</v>
      </c>
      <c r="O18" s="244">
        <v>29118.307000000001</v>
      </c>
      <c r="P18" s="244">
        <v>0</v>
      </c>
      <c r="Q18" s="244">
        <f t="shared" si="0"/>
        <v>86515.580807221064</v>
      </c>
    </row>
    <row r="19" spans="1:17" ht="26.25" customHeight="1" x14ac:dyDescent="0.2">
      <c r="A19" s="242" t="str">
        <f t="shared" si="2"/>
        <v>Liability</v>
      </c>
      <c r="B19" s="244">
        <v>0</v>
      </c>
      <c r="C19" s="244">
        <v>0</v>
      </c>
      <c r="D19" s="244">
        <v>7.819</v>
      </c>
      <c r="E19" s="244">
        <v>0</v>
      </c>
      <c r="F19" s="244">
        <v>3442.7020000000002</v>
      </c>
      <c r="G19" s="244">
        <v>0</v>
      </c>
      <c r="H19" s="244">
        <v>6587.2589200000002</v>
      </c>
      <c r="I19" s="244">
        <v>5725.0190000000002</v>
      </c>
      <c r="J19" s="244">
        <v>0</v>
      </c>
      <c r="K19" s="244">
        <v>0</v>
      </c>
      <c r="L19" s="244">
        <v>25</v>
      </c>
      <c r="M19" s="244">
        <v>5282.22</v>
      </c>
      <c r="N19" s="244">
        <v>13.616210361909999</v>
      </c>
      <c r="O19" s="244">
        <v>106.535</v>
      </c>
      <c r="P19" s="244">
        <v>0</v>
      </c>
      <c r="Q19" s="244">
        <f t="shared" si="0"/>
        <v>21190.170130361912</v>
      </c>
    </row>
    <row r="20" spans="1:17" ht="26.25" customHeight="1" x14ac:dyDescent="0.2">
      <c r="A20" s="242" t="str">
        <f t="shared" si="2"/>
        <v>Property</v>
      </c>
      <c r="B20" s="244">
        <v>714.51121027074998</v>
      </c>
      <c r="C20" s="244">
        <v>0</v>
      </c>
      <c r="D20" s="244">
        <v>4806.875</v>
      </c>
      <c r="E20" s="244">
        <v>0</v>
      </c>
      <c r="F20" s="244">
        <v>30196.22798</v>
      </c>
      <c r="G20" s="244">
        <v>66.738</v>
      </c>
      <c r="H20" s="244">
        <v>265023.12676000001</v>
      </c>
      <c r="I20" s="244">
        <v>63332.798000000003</v>
      </c>
      <c r="J20" s="244">
        <v>72.140980000000013</v>
      </c>
      <c r="K20" s="244">
        <v>753.77599999999995</v>
      </c>
      <c r="L20" s="244">
        <v>6817.3190000000004</v>
      </c>
      <c r="M20" s="244">
        <v>2435.2919999999999</v>
      </c>
      <c r="N20" s="244">
        <v>820.39206652500002</v>
      </c>
      <c r="O20" s="244">
        <v>45833.254999999997</v>
      </c>
      <c r="P20" s="244">
        <v>0</v>
      </c>
      <c r="Q20" s="244">
        <f t="shared" si="0"/>
        <v>420872.45199679583</v>
      </c>
    </row>
    <row r="21" spans="1:17" ht="26.25" customHeight="1" x14ac:dyDescent="0.2">
      <c r="A21" s="242" t="str">
        <f t="shared" si="2"/>
        <v>Transportation</v>
      </c>
      <c r="B21" s="244">
        <v>0</v>
      </c>
      <c r="C21" s="244">
        <v>0</v>
      </c>
      <c r="D21" s="244">
        <v>0</v>
      </c>
      <c r="E21" s="244">
        <v>287.05149999999998</v>
      </c>
      <c r="F21" s="244">
        <v>1117.5103999999999</v>
      </c>
      <c r="G21" s="244">
        <v>80.975999999999999</v>
      </c>
      <c r="H21" s="244">
        <v>59988.505539999998</v>
      </c>
      <c r="I21" s="244">
        <v>1828.078</v>
      </c>
      <c r="J21" s="244">
        <v>0</v>
      </c>
      <c r="K21" s="244">
        <v>75.533000000000001</v>
      </c>
      <c r="L21" s="244">
        <v>881.73500000000001</v>
      </c>
      <c r="M21" s="244">
        <v>98780.911999999997</v>
      </c>
      <c r="N21" s="244">
        <v>35311.051006959853</v>
      </c>
      <c r="O21" s="244">
        <v>10155.644</v>
      </c>
      <c r="P21" s="244">
        <v>0</v>
      </c>
      <c r="Q21" s="244">
        <f t="shared" si="0"/>
        <v>208506.99644695988</v>
      </c>
    </row>
    <row r="22" spans="1:17" ht="26.25" customHeight="1" x14ac:dyDescent="0.2">
      <c r="A22" s="242" t="str">
        <f t="shared" si="2"/>
        <v>Guarantee</v>
      </c>
      <c r="B22" s="244">
        <v>0</v>
      </c>
      <c r="C22" s="244">
        <v>77918.181345921985</v>
      </c>
      <c r="D22" s="244">
        <v>0</v>
      </c>
      <c r="E22" s="244">
        <v>0</v>
      </c>
      <c r="F22" s="244">
        <v>0</v>
      </c>
      <c r="G22" s="244">
        <v>330.33</v>
      </c>
      <c r="H22" s="244">
        <v>0</v>
      </c>
      <c r="I22" s="244">
        <v>0</v>
      </c>
      <c r="J22" s="244">
        <v>0</v>
      </c>
      <c r="K22" s="244">
        <v>0</v>
      </c>
      <c r="L22" s="244">
        <v>0</v>
      </c>
      <c r="M22" s="244">
        <v>0</v>
      </c>
      <c r="N22" s="244">
        <v>0</v>
      </c>
      <c r="O22" s="244">
        <v>0</v>
      </c>
      <c r="P22" s="244">
        <v>0</v>
      </c>
      <c r="Q22" s="244">
        <f t="shared" si="0"/>
        <v>78248.511345921987</v>
      </c>
    </row>
    <row r="23" spans="1:17" ht="26.25" customHeight="1" x14ac:dyDescent="0.2">
      <c r="A23" s="247" t="str">
        <f t="shared" si="2"/>
        <v>Miscellaneous</v>
      </c>
      <c r="B23" s="244">
        <v>0</v>
      </c>
      <c r="C23" s="244">
        <v>0</v>
      </c>
      <c r="D23" s="244">
        <v>0</v>
      </c>
      <c r="E23" s="244">
        <v>-5.0000000000000002E-5</v>
      </c>
      <c r="F23" s="244">
        <v>301.58600000000001</v>
      </c>
      <c r="G23" s="244">
        <v>1160.9459999999999</v>
      </c>
      <c r="H23" s="244">
        <v>1741.5336399999999</v>
      </c>
      <c r="I23" s="244">
        <v>481.15</v>
      </c>
      <c r="J23" s="244">
        <v>313.46823000000001</v>
      </c>
      <c r="K23" s="244">
        <v>302.80799999999999</v>
      </c>
      <c r="L23" s="244">
        <v>-43.652000000000001</v>
      </c>
      <c r="M23" s="244">
        <v>3590.8009999999999</v>
      </c>
      <c r="N23" s="244">
        <v>0</v>
      </c>
      <c r="O23" s="244">
        <v>2913.7530000000002</v>
      </c>
      <c r="P23" s="244">
        <v>33594.635999999999</v>
      </c>
      <c r="Q23" s="244">
        <f t="shared" si="0"/>
        <v>44357.029819999996</v>
      </c>
    </row>
    <row r="24" spans="1:17" ht="26.25" customHeight="1" x14ac:dyDescent="0.2">
      <c r="A24" s="253" t="str">
        <f t="shared" si="2"/>
        <v>TOTAL</v>
      </c>
      <c r="B24" s="249">
        <f>SUM(B16:B23)</f>
        <v>157363.5496155078</v>
      </c>
      <c r="C24" s="249">
        <f t="shared" ref="C24:P24" si="3">SUM(C16:C23)</f>
        <v>77918.181345921985</v>
      </c>
      <c r="D24" s="249">
        <f t="shared" si="3"/>
        <v>32710.264999999999</v>
      </c>
      <c r="E24" s="249">
        <f t="shared" si="3"/>
        <v>11060.567279999997</v>
      </c>
      <c r="F24" s="249">
        <f t="shared" si="3"/>
        <v>57594.324519184003</v>
      </c>
      <c r="G24" s="249">
        <f t="shared" si="3"/>
        <v>8662.2979999999989</v>
      </c>
      <c r="H24" s="249">
        <f t="shared" si="3"/>
        <v>671512.56156000006</v>
      </c>
      <c r="I24" s="249">
        <f t="shared" si="3"/>
        <v>103925.98899999999</v>
      </c>
      <c r="J24" s="249">
        <f t="shared" si="3"/>
        <v>390.94733000000002</v>
      </c>
      <c r="K24" s="249">
        <f t="shared" si="3"/>
        <v>53503.003999999994</v>
      </c>
      <c r="L24" s="249">
        <f t="shared" si="3"/>
        <v>137003.75999999998</v>
      </c>
      <c r="M24" s="249">
        <f t="shared" si="3"/>
        <v>259978.09199999998</v>
      </c>
      <c r="N24" s="249">
        <f t="shared" si="3"/>
        <v>36446.762034966763</v>
      </c>
      <c r="O24" s="249">
        <f t="shared" si="3"/>
        <v>122134.61600000001</v>
      </c>
      <c r="P24" s="249">
        <f t="shared" si="3"/>
        <v>33594.635999999999</v>
      </c>
      <c r="Q24" s="249">
        <f t="shared" si="0"/>
        <v>1763799.5536855806</v>
      </c>
    </row>
    <row r="25" spans="1:17" ht="26.25" customHeight="1" x14ac:dyDescent="0.2">
      <c r="A25" s="254" t="s">
        <v>61</v>
      </c>
      <c r="B25" s="245"/>
      <c r="C25" s="244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4"/>
      <c r="O25" s="244"/>
      <c r="P25" s="244"/>
      <c r="Q25" s="244"/>
    </row>
    <row r="26" spans="1:17" ht="26.25" customHeight="1" x14ac:dyDescent="0.2">
      <c r="A26" s="242" t="str">
        <f t="shared" ref="A26:A34" si="4">A16</f>
        <v xml:space="preserve">Motor </v>
      </c>
      <c r="B26" s="244">
        <v>51968.007749999982</v>
      </c>
      <c r="C26" s="244">
        <v>0</v>
      </c>
      <c r="D26" s="244">
        <v>99809.017000000007</v>
      </c>
      <c r="E26" s="244">
        <v>29502.380719999997</v>
      </c>
      <c r="F26" s="244">
        <v>136211.97185999999</v>
      </c>
      <c r="G26" s="244">
        <v>134391.14600000001</v>
      </c>
      <c r="H26" s="244">
        <v>179647.79</v>
      </c>
      <c r="I26" s="244">
        <v>492595.30599999998</v>
      </c>
      <c r="J26" s="244">
        <v>224161.39708999993</v>
      </c>
      <c r="K26" s="244">
        <v>265599.22200000001</v>
      </c>
      <c r="L26" s="244">
        <v>17722.440999999999</v>
      </c>
      <c r="M26" s="244">
        <v>232072.49600000001</v>
      </c>
      <c r="N26" s="244">
        <v>34479.668819999999</v>
      </c>
      <c r="O26" s="244">
        <v>409397.91</v>
      </c>
      <c r="P26" s="244">
        <v>0</v>
      </c>
      <c r="Q26" s="244">
        <f>SUM(B26:P26)</f>
        <v>2307558.7542400002</v>
      </c>
    </row>
    <row r="27" spans="1:17" ht="26.25" customHeight="1" x14ac:dyDescent="0.2">
      <c r="A27" s="242" t="str">
        <f t="shared" si="4"/>
        <v>Accident and Health</v>
      </c>
      <c r="B27" s="244">
        <v>49546.169794000016</v>
      </c>
      <c r="C27" s="244">
        <v>0</v>
      </c>
      <c r="D27" s="244">
        <v>47.645000000000003</v>
      </c>
      <c r="E27" s="244">
        <v>202.47470000000001</v>
      </c>
      <c r="F27" s="244">
        <v>7100.6740799999998</v>
      </c>
      <c r="G27" s="244">
        <v>2.089</v>
      </c>
      <c r="H27" s="244">
        <v>58851.985999999997</v>
      </c>
      <c r="I27" s="244">
        <v>393778.272</v>
      </c>
      <c r="J27" s="244">
        <v>19.248000000000001</v>
      </c>
      <c r="K27" s="244">
        <v>329.721</v>
      </c>
      <c r="L27" s="244">
        <v>2579.2269999999999</v>
      </c>
      <c r="M27" s="244">
        <v>73250.763000000006</v>
      </c>
      <c r="N27" s="244">
        <v>19.984337679999999</v>
      </c>
      <c r="O27" s="244">
        <v>945836.179</v>
      </c>
      <c r="P27" s="244">
        <v>0</v>
      </c>
      <c r="Q27" s="244">
        <f t="shared" si="0"/>
        <v>1531564.4329116801</v>
      </c>
    </row>
    <row r="28" spans="1:17" ht="26.25" customHeight="1" x14ac:dyDescent="0.2">
      <c r="A28" s="242" t="str">
        <f t="shared" si="4"/>
        <v>Engineering</v>
      </c>
      <c r="B28" s="244">
        <v>34.321770762940005</v>
      </c>
      <c r="C28" s="244">
        <v>0</v>
      </c>
      <c r="D28" s="244">
        <v>5.75</v>
      </c>
      <c r="E28" s="244">
        <v>14.89875</v>
      </c>
      <c r="F28" s="244">
        <v>1174.4594232000002</v>
      </c>
      <c r="G28" s="244">
        <v>0</v>
      </c>
      <c r="H28" s="244">
        <v>5805.0039999999999</v>
      </c>
      <c r="I28" s="244">
        <v>8669.2019999999993</v>
      </c>
      <c r="J28" s="244">
        <v>168.19588000000002</v>
      </c>
      <c r="K28" s="244">
        <v>1.8120000000000001</v>
      </c>
      <c r="L28" s="244">
        <v>1673.9680000000001</v>
      </c>
      <c r="M28" s="244">
        <v>1715.634</v>
      </c>
      <c r="N28" s="244">
        <v>27.067841200000004</v>
      </c>
      <c r="O28" s="244">
        <v>6202.8869999999997</v>
      </c>
      <c r="P28" s="244">
        <v>0</v>
      </c>
      <c r="Q28" s="244">
        <f t="shared" si="0"/>
        <v>25493.200665162942</v>
      </c>
    </row>
    <row r="29" spans="1:17" ht="26.25" customHeight="1" x14ac:dyDescent="0.2">
      <c r="A29" s="242" t="str">
        <f t="shared" si="4"/>
        <v>Liability</v>
      </c>
      <c r="B29" s="244">
        <v>119.57783999999999</v>
      </c>
      <c r="C29" s="244">
        <v>0</v>
      </c>
      <c r="D29" s="244">
        <v>2671.0129999999999</v>
      </c>
      <c r="E29" s="244">
        <v>7</v>
      </c>
      <c r="F29" s="244">
        <v>473.25875000000002</v>
      </c>
      <c r="G29" s="244">
        <v>34.493000000000002</v>
      </c>
      <c r="H29" s="244">
        <v>5746.4610000000002</v>
      </c>
      <c r="I29" s="244">
        <v>22822.769</v>
      </c>
      <c r="J29" s="244">
        <v>1804.029</v>
      </c>
      <c r="K29" s="244">
        <v>0</v>
      </c>
      <c r="L29" s="244">
        <v>779.82899999999995</v>
      </c>
      <c r="M29" s="244">
        <v>3053.2040000000002</v>
      </c>
      <c r="N29" s="244">
        <v>5.7294696380900003</v>
      </c>
      <c r="O29" s="244">
        <v>10966.65</v>
      </c>
      <c r="P29" s="244">
        <v>0</v>
      </c>
      <c r="Q29" s="244">
        <f t="shared" si="0"/>
        <v>48484.014059638088</v>
      </c>
    </row>
    <row r="30" spans="1:17" ht="26.25" customHeight="1" x14ac:dyDescent="0.2">
      <c r="A30" s="242" t="str">
        <f t="shared" si="4"/>
        <v>Property</v>
      </c>
      <c r="B30" s="244">
        <v>-90.236210270750021</v>
      </c>
      <c r="C30" s="244">
        <v>0</v>
      </c>
      <c r="D30" s="244">
        <v>545.9</v>
      </c>
      <c r="E30" s="244">
        <v>0</v>
      </c>
      <c r="F30" s="244">
        <v>2839.2900600000003</v>
      </c>
      <c r="G30" s="244">
        <v>19.994</v>
      </c>
      <c r="H30" s="244">
        <v>30678.741000000002</v>
      </c>
      <c r="I30" s="244">
        <v>20970.967000000001</v>
      </c>
      <c r="J30" s="244">
        <v>4789.6476899999998</v>
      </c>
      <c r="K30" s="244">
        <v>398.60300000000001</v>
      </c>
      <c r="L30" s="244">
        <v>300.30900000000003</v>
      </c>
      <c r="M30" s="244">
        <v>3222.884</v>
      </c>
      <c r="N30" s="244">
        <v>127.382933475</v>
      </c>
      <c r="O30" s="244">
        <v>47783.991999999998</v>
      </c>
      <c r="P30" s="244">
        <v>0</v>
      </c>
      <c r="Q30" s="244">
        <f t="shared" si="0"/>
        <v>111587.47447320426</v>
      </c>
    </row>
    <row r="31" spans="1:17" ht="26.25" customHeight="1" x14ac:dyDescent="0.2">
      <c r="A31" s="242" t="str">
        <f t="shared" si="4"/>
        <v>Transportation</v>
      </c>
      <c r="B31" s="244">
        <v>0</v>
      </c>
      <c r="C31" s="244">
        <v>0</v>
      </c>
      <c r="D31" s="244">
        <v>121.72499999999999</v>
      </c>
      <c r="E31" s="244">
        <v>51.174500000000002</v>
      </c>
      <c r="F31" s="244">
        <v>513.72</v>
      </c>
      <c r="G31" s="244">
        <v>87.14</v>
      </c>
      <c r="H31" s="244">
        <v>37388.351000000017</v>
      </c>
      <c r="I31" s="244">
        <v>11930.81</v>
      </c>
      <c r="J31" s="244">
        <v>0</v>
      </c>
      <c r="K31" s="244">
        <v>13.092000000000001</v>
      </c>
      <c r="L31" s="244">
        <v>220.434</v>
      </c>
      <c r="M31" s="244">
        <v>743.93100000000004</v>
      </c>
      <c r="N31" s="244">
        <v>-64.312536959860012</v>
      </c>
      <c r="O31" s="244">
        <v>25008.186000000002</v>
      </c>
      <c r="P31" s="244">
        <v>0</v>
      </c>
      <c r="Q31" s="244">
        <f t="shared" si="0"/>
        <v>76014.250963040162</v>
      </c>
    </row>
    <row r="32" spans="1:17" ht="26.25" customHeight="1" x14ac:dyDescent="0.2">
      <c r="A32" s="242" t="str">
        <f t="shared" si="4"/>
        <v>Guarantee</v>
      </c>
      <c r="B32" s="244">
        <v>0</v>
      </c>
      <c r="C32" s="244">
        <v>32448.380696738015</v>
      </c>
      <c r="D32" s="244">
        <v>0</v>
      </c>
      <c r="E32" s="244">
        <v>0</v>
      </c>
      <c r="F32" s="244">
        <v>0</v>
      </c>
      <c r="G32" s="244">
        <v>2.02</v>
      </c>
      <c r="H32" s="244">
        <v>0</v>
      </c>
      <c r="I32" s="244">
        <v>0</v>
      </c>
      <c r="J32" s="244">
        <v>0</v>
      </c>
      <c r="K32" s="244">
        <v>0</v>
      </c>
      <c r="L32" s="244">
        <v>0</v>
      </c>
      <c r="M32" s="244">
        <v>0</v>
      </c>
      <c r="N32" s="244">
        <v>0</v>
      </c>
      <c r="O32" s="244">
        <v>0</v>
      </c>
      <c r="P32" s="244">
        <v>0</v>
      </c>
      <c r="Q32" s="244">
        <f t="shared" si="0"/>
        <v>32450.400696738016</v>
      </c>
    </row>
    <row r="33" spans="1:17" ht="26.25" customHeight="1" x14ac:dyDescent="0.2">
      <c r="A33" s="247" t="str">
        <f t="shared" si="4"/>
        <v>Miscellaneous</v>
      </c>
      <c r="B33" s="244">
        <v>181.58948000000001</v>
      </c>
      <c r="C33" s="244">
        <v>0</v>
      </c>
      <c r="D33" s="244">
        <v>0</v>
      </c>
      <c r="E33" s="244">
        <v>5.0000000000000002E-5</v>
      </c>
      <c r="F33" s="244">
        <v>517.40800000000002</v>
      </c>
      <c r="G33" s="244">
        <v>137.78700000000001</v>
      </c>
      <c r="H33" s="244">
        <v>948.90499999999997</v>
      </c>
      <c r="I33" s="244">
        <v>52576.767</v>
      </c>
      <c r="J33" s="244">
        <v>165.90895</v>
      </c>
      <c r="K33" s="244">
        <v>147.86500000000001</v>
      </c>
      <c r="L33" s="244">
        <v>189.08699999999999</v>
      </c>
      <c r="M33" s="244">
        <v>1048.1030000000001</v>
      </c>
      <c r="N33" s="244">
        <v>0</v>
      </c>
      <c r="O33" s="244">
        <v>8141.0249999999996</v>
      </c>
      <c r="P33" s="244">
        <v>0</v>
      </c>
      <c r="Q33" s="244">
        <f t="shared" si="0"/>
        <v>64054.445480000002</v>
      </c>
    </row>
    <row r="34" spans="1:17" ht="26.25" customHeight="1" x14ac:dyDescent="0.2">
      <c r="A34" s="253" t="str">
        <f t="shared" si="4"/>
        <v>TOTAL</v>
      </c>
      <c r="B34" s="249">
        <f>SUM(B26:B33)</f>
        <v>101759.43042449218</v>
      </c>
      <c r="C34" s="249">
        <f t="shared" ref="C34:P34" si="5">SUM(C26:C33)</f>
        <v>32448.380696738015</v>
      </c>
      <c r="D34" s="249">
        <f t="shared" si="5"/>
        <v>103201.05000000002</v>
      </c>
      <c r="E34" s="249">
        <f t="shared" si="5"/>
        <v>29777.928719999996</v>
      </c>
      <c r="F34" s="249">
        <f t="shared" si="5"/>
        <v>148830.78217319999</v>
      </c>
      <c r="G34" s="249">
        <f t="shared" si="5"/>
        <v>134674.66900000002</v>
      </c>
      <c r="H34" s="249">
        <f t="shared" si="5"/>
        <v>319067.23800000007</v>
      </c>
      <c r="I34" s="249">
        <f t="shared" si="5"/>
        <v>1003344.093</v>
      </c>
      <c r="J34" s="249">
        <f t="shared" si="5"/>
        <v>231108.42660999997</v>
      </c>
      <c r="K34" s="249">
        <f t="shared" si="5"/>
        <v>266490.315</v>
      </c>
      <c r="L34" s="249">
        <f t="shared" si="5"/>
        <v>23465.295000000002</v>
      </c>
      <c r="M34" s="249">
        <f t="shared" si="5"/>
        <v>315107.01500000007</v>
      </c>
      <c r="N34" s="249">
        <f t="shared" si="5"/>
        <v>34595.520865033228</v>
      </c>
      <c r="O34" s="249">
        <f t="shared" si="5"/>
        <v>1453336.8289999999</v>
      </c>
      <c r="P34" s="249">
        <f t="shared" si="5"/>
        <v>0</v>
      </c>
      <c r="Q34" s="249">
        <f t="shared" si="0"/>
        <v>4197206.9734894633</v>
      </c>
    </row>
    <row r="35" spans="1:17" ht="26.25" customHeight="1" x14ac:dyDescent="0.2">
      <c r="A35" s="254" t="s">
        <v>62</v>
      </c>
      <c r="B35" s="245"/>
      <c r="C35" s="244">
        <v>0</v>
      </c>
      <c r="D35" s="244">
        <v>0</v>
      </c>
      <c r="E35" s="244">
        <v>0</v>
      </c>
      <c r="F35" s="244">
        <v>0</v>
      </c>
      <c r="G35" s="244">
        <v>0</v>
      </c>
      <c r="H35" s="244">
        <v>0</v>
      </c>
      <c r="I35" s="244">
        <v>0</v>
      </c>
      <c r="J35" s="244">
        <v>0</v>
      </c>
      <c r="K35" s="244">
        <v>0</v>
      </c>
      <c r="L35" s="244">
        <v>0</v>
      </c>
      <c r="M35" s="244">
        <v>0</v>
      </c>
      <c r="N35" s="244">
        <v>0</v>
      </c>
      <c r="O35" s="244">
        <v>0</v>
      </c>
      <c r="P35" s="244">
        <v>0</v>
      </c>
      <c r="Q35" s="244">
        <f t="shared" si="0"/>
        <v>0</v>
      </c>
    </row>
    <row r="36" spans="1:17" ht="26.25" customHeight="1" x14ac:dyDescent="0.2">
      <c r="A36" s="242" t="str">
        <f t="shared" ref="A36:A44" si="6">A26</f>
        <v xml:space="preserve">Motor </v>
      </c>
      <c r="B36" s="244">
        <v>42191.507247430673</v>
      </c>
      <c r="C36" s="244">
        <v>0</v>
      </c>
      <c r="D36" s="244">
        <v>95750.125</v>
      </c>
      <c r="E36" s="244">
        <v>35474.219929999985</v>
      </c>
      <c r="F36" s="244">
        <v>132636.68402471565</v>
      </c>
      <c r="G36" s="244">
        <v>101218.637</v>
      </c>
      <c r="H36" s="244">
        <v>186953.3902859083</v>
      </c>
      <c r="I36" s="244">
        <v>468810.44781499996</v>
      </c>
      <c r="J36" s="244">
        <v>279980.00065</v>
      </c>
      <c r="K36" s="244">
        <v>291008.24900000001</v>
      </c>
      <c r="L36" s="244">
        <v>23209.746999999999</v>
      </c>
      <c r="M36" s="244">
        <v>254071.67800000001</v>
      </c>
      <c r="N36" s="244">
        <v>32115.739840000009</v>
      </c>
      <c r="O36" s="244">
        <v>442803.88799999998</v>
      </c>
      <c r="P36" s="244">
        <v>0</v>
      </c>
      <c r="Q36" s="244">
        <f t="shared" si="0"/>
        <v>2386224.3137930548</v>
      </c>
    </row>
    <row r="37" spans="1:17" ht="26.25" customHeight="1" x14ac:dyDescent="0.2">
      <c r="A37" s="242" t="str">
        <f t="shared" si="6"/>
        <v>Accident and Health</v>
      </c>
      <c r="B37" s="244">
        <v>55848.717622520286</v>
      </c>
      <c r="C37" s="244">
        <v>0</v>
      </c>
      <c r="D37" s="244">
        <v>38.276000000000003</v>
      </c>
      <c r="E37" s="244">
        <v>250.1223</v>
      </c>
      <c r="F37" s="244">
        <v>8727.2663991856807</v>
      </c>
      <c r="G37" s="244">
        <v>-17.431000000000001</v>
      </c>
      <c r="H37" s="244">
        <v>83236.180589560521</v>
      </c>
      <c r="I37" s="244">
        <v>387294.17834311834</v>
      </c>
      <c r="J37" s="244">
        <v>-30.411999999999999</v>
      </c>
      <c r="K37" s="244">
        <v>359.721</v>
      </c>
      <c r="L37" s="244">
        <v>1202.5219999999999</v>
      </c>
      <c r="M37" s="244">
        <v>71783.058999999994</v>
      </c>
      <c r="N37" s="244">
        <v>23.456385082000001</v>
      </c>
      <c r="O37" s="244">
        <v>984356.52599999995</v>
      </c>
      <c r="P37" s="244">
        <v>0</v>
      </c>
      <c r="Q37" s="244">
        <f t="shared" si="0"/>
        <v>1593072.1826394666</v>
      </c>
    </row>
    <row r="38" spans="1:17" ht="26.25" customHeight="1" x14ac:dyDescent="0.2">
      <c r="A38" s="242" t="str">
        <f t="shared" si="6"/>
        <v>Engineering</v>
      </c>
      <c r="B38" s="244">
        <v>-3114.2657218355398</v>
      </c>
      <c r="C38" s="244">
        <v>0</v>
      </c>
      <c r="D38" s="244">
        <v>9.7799999999999994</v>
      </c>
      <c r="E38" s="244">
        <v>109.80775</v>
      </c>
      <c r="F38" s="244">
        <v>1534.5075355417198</v>
      </c>
      <c r="G38" s="244">
        <v>-14.752000000000001</v>
      </c>
      <c r="H38" s="244">
        <v>13437.642741465728</v>
      </c>
      <c r="I38" s="244">
        <v>5619.5385350000006</v>
      </c>
      <c r="J38" s="244">
        <v>-54.129090000000005</v>
      </c>
      <c r="K38" s="244">
        <v>1.8120000000000001</v>
      </c>
      <c r="L38" s="244">
        <v>825.84900000000005</v>
      </c>
      <c r="M38" s="244">
        <v>2597.61</v>
      </c>
      <c r="N38" s="244">
        <v>-299.68945274999999</v>
      </c>
      <c r="O38" s="244">
        <v>12534.188</v>
      </c>
      <c r="P38" s="244">
        <v>0</v>
      </c>
      <c r="Q38" s="244">
        <f t="shared" si="0"/>
        <v>33187.899297421907</v>
      </c>
    </row>
    <row r="39" spans="1:17" ht="26.25" customHeight="1" x14ac:dyDescent="0.2">
      <c r="A39" s="242" t="str">
        <f t="shared" si="6"/>
        <v>Liability</v>
      </c>
      <c r="B39" s="244">
        <v>169.46109429520001</v>
      </c>
      <c r="C39" s="244">
        <v>0</v>
      </c>
      <c r="D39" s="244">
        <v>-82.534000000000006</v>
      </c>
      <c r="E39" s="244">
        <v>30.806000000000001</v>
      </c>
      <c r="F39" s="244">
        <v>1369.07221612598</v>
      </c>
      <c r="G39" s="244">
        <v>-10.786</v>
      </c>
      <c r="H39" s="244">
        <v>9843.9599999999991</v>
      </c>
      <c r="I39" s="244">
        <v>36267.951999999997</v>
      </c>
      <c r="J39" s="244">
        <v>2118.5584399999998</v>
      </c>
      <c r="K39" s="244">
        <v>16.146000000000001</v>
      </c>
      <c r="L39" s="244">
        <v>231.17699999999999</v>
      </c>
      <c r="M39" s="244">
        <v>1364.0530000000001</v>
      </c>
      <c r="N39" s="244">
        <v>48.081609638090001</v>
      </c>
      <c r="O39" s="244">
        <v>11355.416999999999</v>
      </c>
      <c r="P39" s="244">
        <v>0</v>
      </c>
      <c r="Q39" s="244">
        <f t="shared" si="0"/>
        <v>62721.36436005927</v>
      </c>
    </row>
    <row r="40" spans="1:17" ht="26.25" customHeight="1" x14ac:dyDescent="0.2">
      <c r="A40" s="242" t="str">
        <f t="shared" si="6"/>
        <v>Property</v>
      </c>
      <c r="B40" s="244">
        <v>1744.4056689018403</v>
      </c>
      <c r="C40" s="244">
        <v>0</v>
      </c>
      <c r="D40" s="244">
        <v>-4590.5230000000001</v>
      </c>
      <c r="E40" s="244">
        <v>24.780999999999999</v>
      </c>
      <c r="F40" s="244">
        <v>4611.0023067462716</v>
      </c>
      <c r="G40" s="244">
        <v>-76.804000000000002</v>
      </c>
      <c r="H40" s="244">
        <v>41537.360093387528</v>
      </c>
      <c r="I40" s="244">
        <v>37149.515169999999</v>
      </c>
      <c r="J40" s="244">
        <v>6553.3007700000007</v>
      </c>
      <c r="K40" s="244">
        <v>397.60300000000001</v>
      </c>
      <c r="L40" s="244">
        <v>1684.3230000000001</v>
      </c>
      <c r="M40" s="244">
        <v>7174.6149999999998</v>
      </c>
      <c r="N40" s="244">
        <v>318.338753457</v>
      </c>
      <c r="O40" s="244">
        <v>52734.506999999998</v>
      </c>
      <c r="P40" s="244">
        <v>0</v>
      </c>
      <c r="Q40" s="244">
        <f t="shared" si="0"/>
        <v>149262.42476249265</v>
      </c>
    </row>
    <row r="41" spans="1:17" ht="26.25" customHeight="1" x14ac:dyDescent="0.2">
      <c r="A41" s="242" t="str">
        <f t="shared" si="6"/>
        <v>Transportation</v>
      </c>
      <c r="B41" s="244">
        <v>-0.29946746536000002</v>
      </c>
      <c r="C41" s="244">
        <v>0</v>
      </c>
      <c r="D41" s="244">
        <v>115.288</v>
      </c>
      <c r="E41" s="244">
        <v>13.365500000000001</v>
      </c>
      <c r="F41" s="244">
        <v>598.54418602840008</v>
      </c>
      <c r="G41" s="244">
        <v>79.608000000000004</v>
      </c>
      <c r="H41" s="244">
        <v>38586.517720604876</v>
      </c>
      <c r="I41" s="244">
        <v>9208.1885750000001</v>
      </c>
      <c r="J41" s="244">
        <v>501.87900000000002</v>
      </c>
      <c r="K41" s="244">
        <v>13.592000000000001</v>
      </c>
      <c r="L41" s="244">
        <v>93.197000000000003</v>
      </c>
      <c r="M41" s="244">
        <v>442.25099999999998</v>
      </c>
      <c r="N41" s="244">
        <v>1027.3354630401402</v>
      </c>
      <c r="O41" s="244">
        <v>21438.190999999999</v>
      </c>
      <c r="P41" s="244">
        <v>0</v>
      </c>
      <c r="Q41" s="244">
        <f t="shared" si="0"/>
        <v>72117.657977208044</v>
      </c>
    </row>
    <row r="42" spans="1:17" ht="26.25" customHeight="1" x14ac:dyDescent="0.2">
      <c r="A42" s="242" t="str">
        <f t="shared" si="6"/>
        <v>Guarantee</v>
      </c>
      <c r="B42" s="244">
        <v>-1091.6551516851498</v>
      </c>
      <c r="C42" s="244">
        <v>20943.307000000001</v>
      </c>
      <c r="D42" s="244">
        <v>-238.43899999999999</v>
      </c>
      <c r="E42" s="244">
        <v>33.176000000000002</v>
      </c>
      <c r="F42" s="244">
        <v>0</v>
      </c>
      <c r="G42" s="244">
        <v>15.557</v>
      </c>
      <c r="H42" s="244">
        <v>0</v>
      </c>
      <c r="I42" s="244">
        <v>0</v>
      </c>
      <c r="J42" s="244">
        <v>0</v>
      </c>
      <c r="K42" s="244">
        <v>0</v>
      </c>
      <c r="L42" s="244">
        <v>0</v>
      </c>
      <c r="M42" s="244">
        <v>0</v>
      </c>
      <c r="N42" s="244">
        <v>2.6219999999999999</v>
      </c>
      <c r="O42" s="244">
        <v>0</v>
      </c>
      <c r="P42" s="244">
        <v>0</v>
      </c>
      <c r="Q42" s="244">
        <f t="shared" si="0"/>
        <v>19664.567848314851</v>
      </c>
    </row>
    <row r="43" spans="1:17" ht="26.25" customHeight="1" x14ac:dyDescent="0.2">
      <c r="A43" s="247" t="str">
        <f t="shared" si="6"/>
        <v>Miscellaneous</v>
      </c>
      <c r="B43" s="244">
        <v>181.39305966305</v>
      </c>
      <c r="C43" s="244">
        <v>0</v>
      </c>
      <c r="D43" s="244">
        <v>-32.853999999999999</v>
      </c>
      <c r="E43" s="244">
        <v>-3.5959499999999998</v>
      </c>
      <c r="F43" s="244">
        <v>781.46748485631008</v>
      </c>
      <c r="G43" s="244">
        <v>90.183999999999997</v>
      </c>
      <c r="H43" s="244">
        <v>961.70265000000006</v>
      </c>
      <c r="I43" s="244">
        <v>41125.558096881614</v>
      </c>
      <c r="J43" s="244">
        <v>286.18112000000002</v>
      </c>
      <c r="K43" s="244">
        <v>136.40600000000001</v>
      </c>
      <c r="L43" s="244">
        <v>144.435</v>
      </c>
      <c r="M43" s="244">
        <v>321.95499999999998</v>
      </c>
      <c r="N43" s="244">
        <v>-25.554671056000004</v>
      </c>
      <c r="O43" s="244">
        <v>14355.412</v>
      </c>
      <c r="P43" s="244">
        <v>0</v>
      </c>
      <c r="Q43" s="244">
        <f t="shared" si="0"/>
        <v>58322.689790344972</v>
      </c>
    </row>
    <row r="44" spans="1:17" ht="26.25" customHeight="1" x14ac:dyDescent="0.2">
      <c r="A44" s="253" t="str">
        <f t="shared" si="6"/>
        <v>TOTAL</v>
      </c>
      <c r="B44" s="249">
        <f>SUM(B36:B43)</f>
        <v>95929.264351825012</v>
      </c>
      <c r="C44" s="249">
        <f t="shared" ref="C44:P44" si="7">SUM(C36:C43)</f>
        <v>20943.307000000001</v>
      </c>
      <c r="D44" s="249">
        <f t="shared" si="7"/>
        <v>90969.118999999992</v>
      </c>
      <c r="E44" s="249">
        <f t="shared" si="7"/>
        <v>35932.682529999984</v>
      </c>
      <c r="F44" s="249">
        <f t="shared" si="7"/>
        <v>150258.5441532</v>
      </c>
      <c r="G44" s="249">
        <f t="shared" si="7"/>
        <v>101284.213</v>
      </c>
      <c r="H44" s="249">
        <f t="shared" si="7"/>
        <v>374556.754080927</v>
      </c>
      <c r="I44" s="249">
        <f t="shared" si="7"/>
        <v>985475.37853500003</v>
      </c>
      <c r="J44" s="249">
        <f t="shared" si="7"/>
        <v>289355.37888999999</v>
      </c>
      <c r="K44" s="249">
        <f t="shared" si="7"/>
        <v>291933.52900000004</v>
      </c>
      <c r="L44" s="249">
        <f t="shared" si="7"/>
        <v>27391.25</v>
      </c>
      <c r="M44" s="249">
        <f t="shared" si="7"/>
        <v>337755.22100000002</v>
      </c>
      <c r="N44" s="249">
        <f t="shared" si="7"/>
        <v>33210.329927411243</v>
      </c>
      <c r="O44" s="249">
        <f t="shared" si="7"/>
        <v>1539578.129</v>
      </c>
      <c r="P44" s="249">
        <f t="shared" si="7"/>
        <v>0</v>
      </c>
      <c r="Q44" s="249">
        <f t="shared" si="0"/>
        <v>4374573.1004683636</v>
      </c>
    </row>
    <row r="45" spans="1:17" ht="14.25" x14ac:dyDescent="0.2">
      <c r="A45" s="238"/>
      <c r="B45" s="238"/>
    </row>
    <row r="46" spans="1:17" x14ac:dyDescent="0.2">
      <c r="A46" s="276" t="s">
        <v>87</v>
      </c>
    </row>
  </sheetData>
  <mergeCells count="3">
    <mergeCell ref="A1:Q1"/>
    <mergeCell ref="A2:Q2"/>
    <mergeCell ref="A3:Q3"/>
  </mergeCells>
  <pageMargins left="0.7" right="0.7" top="0.75" bottom="0.75" header="0.3" footer="0.3"/>
  <pageSetup scale="5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zoomScale="80" zoomScaleNormal="80" zoomScaleSheetLayoutView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:Q3"/>
    </sheetView>
  </sheetViews>
  <sheetFormatPr defaultRowHeight="12.75" x14ac:dyDescent="0.2"/>
  <cols>
    <col min="1" max="1" width="45.42578125" customWidth="1"/>
    <col min="2" max="2" width="12.85546875" customWidth="1"/>
    <col min="3" max="3" width="12.7109375" customWidth="1"/>
    <col min="4" max="4" width="13.28515625" customWidth="1"/>
    <col min="5" max="5" width="11.28515625" bestFit="1" customWidth="1"/>
    <col min="6" max="9" width="12.7109375" bestFit="1" customWidth="1"/>
    <col min="10" max="11" width="9.85546875" bestFit="1" customWidth="1"/>
    <col min="12" max="12" width="9.28515625" bestFit="1" customWidth="1"/>
    <col min="13" max="13" width="9.85546875" bestFit="1" customWidth="1"/>
    <col min="14" max="14" width="9.42578125" bestFit="1" customWidth="1"/>
    <col min="15" max="15" width="11.28515625" bestFit="1" customWidth="1"/>
    <col min="16" max="16" width="13.85546875" customWidth="1"/>
    <col min="17" max="17" width="15" bestFit="1" customWidth="1"/>
  </cols>
  <sheetData>
    <row r="1" spans="1:18" ht="15.75" x14ac:dyDescent="0.25">
      <c r="A1" s="279" t="s">
        <v>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</row>
    <row r="2" spans="1:18" ht="15.75" x14ac:dyDescent="0.25">
      <c r="A2" s="279" t="s">
        <v>91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</row>
    <row r="3" spans="1:18" x14ac:dyDescent="0.2">
      <c r="A3" s="283" t="s">
        <v>76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</row>
    <row r="4" spans="1:18" ht="41.25" customHeight="1" x14ac:dyDescent="0.2">
      <c r="A4" s="240"/>
      <c r="B4" s="240" t="s">
        <v>90</v>
      </c>
      <c r="C4" s="240" t="s">
        <v>33</v>
      </c>
      <c r="D4" s="240" t="s">
        <v>3</v>
      </c>
      <c r="E4" s="240" t="s">
        <v>4</v>
      </c>
      <c r="F4" s="240" t="s">
        <v>5</v>
      </c>
      <c r="G4" s="240" t="s">
        <v>6</v>
      </c>
      <c r="H4" s="240" t="s">
        <v>55</v>
      </c>
      <c r="I4" s="240" t="s">
        <v>56</v>
      </c>
      <c r="J4" s="240" t="s">
        <v>10</v>
      </c>
      <c r="K4" s="240" t="s">
        <v>36</v>
      </c>
      <c r="L4" s="251" t="s">
        <v>85</v>
      </c>
      <c r="M4" s="240" t="s">
        <v>11</v>
      </c>
      <c r="N4" s="240" t="s">
        <v>12</v>
      </c>
      <c r="O4" s="240" t="s">
        <v>13</v>
      </c>
      <c r="P4" s="251" t="s">
        <v>86</v>
      </c>
      <c r="Q4" s="241" t="s">
        <v>14</v>
      </c>
    </row>
    <row r="5" spans="1:18" ht="26.25" customHeight="1" x14ac:dyDescent="0.2">
      <c r="A5" s="252" t="s">
        <v>59</v>
      </c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</row>
    <row r="6" spans="1:18" ht="26.25" customHeight="1" x14ac:dyDescent="0.2">
      <c r="A6" s="242" t="s">
        <v>64</v>
      </c>
      <c r="B6" s="244">
        <v>54269.72482000001</v>
      </c>
      <c r="C6" s="244">
        <v>0</v>
      </c>
      <c r="D6" s="244">
        <v>150126.576</v>
      </c>
      <c r="E6" s="244">
        <v>55257.505400000002</v>
      </c>
      <c r="F6" s="244">
        <v>170722.389</v>
      </c>
      <c r="G6" s="244">
        <v>195657.375</v>
      </c>
      <c r="H6" s="244">
        <v>196173.315</v>
      </c>
      <c r="I6" s="244">
        <v>576125.86051000003</v>
      </c>
      <c r="J6" s="244">
        <v>200097.57769000001</v>
      </c>
      <c r="K6" s="244">
        <v>306929.837</v>
      </c>
      <c r="L6" s="244">
        <v>86553.455000000002</v>
      </c>
      <c r="M6" s="244">
        <v>235819.285</v>
      </c>
      <c r="N6" s="244">
        <v>48447.052049999998</v>
      </c>
      <c r="O6" s="244">
        <v>427326.34600000002</v>
      </c>
      <c r="P6" s="244">
        <v>0</v>
      </c>
      <c r="Q6" s="244">
        <f>SUM(B6:P6)</f>
        <v>2703506.2984700003</v>
      </c>
      <c r="R6" s="277"/>
    </row>
    <row r="7" spans="1:18" ht="26.25" customHeight="1" x14ac:dyDescent="0.2">
      <c r="A7" s="242" t="s">
        <v>65</v>
      </c>
      <c r="B7" s="244">
        <v>188141.03267000002</v>
      </c>
      <c r="C7" s="244">
        <v>0</v>
      </c>
      <c r="D7" s="244">
        <v>0</v>
      </c>
      <c r="E7" s="244">
        <v>496.53100000000001</v>
      </c>
      <c r="F7" s="244">
        <v>6459.6589999999997</v>
      </c>
      <c r="G7" s="244">
        <v>3502.9009999999998</v>
      </c>
      <c r="H7" s="244">
        <v>79178.948000000004</v>
      </c>
      <c r="I7" s="244">
        <v>422892.18800000002</v>
      </c>
      <c r="J7" s="244">
        <v>279.08585999999997</v>
      </c>
      <c r="K7" s="244">
        <v>243.244</v>
      </c>
      <c r="L7" s="244">
        <v>1721.66</v>
      </c>
      <c r="M7" s="244">
        <v>201553.66899999999</v>
      </c>
      <c r="N7" s="244">
        <v>47.437669999999997</v>
      </c>
      <c r="O7" s="244">
        <v>1042947.505</v>
      </c>
      <c r="P7" s="244">
        <v>0</v>
      </c>
      <c r="Q7" s="244">
        <f t="shared" ref="Q7:Q44" si="0">SUM(B7:P7)</f>
        <v>1947463.8612000002</v>
      </c>
    </row>
    <row r="8" spans="1:18" ht="26.25" customHeight="1" x14ac:dyDescent="0.2">
      <c r="A8" s="242" t="s">
        <v>66</v>
      </c>
      <c r="B8" s="244">
        <v>27</v>
      </c>
      <c r="C8" s="244">
        <v>0</v>
      </c>
      <c r="D8" s="244">
        <v>0</v>
      </c>
      <c r="E8" s="244">
        <v>79.472999999999999</v>
      </c>
      <c r="F8" s="244">
        <v>8072.6019999999999</v>
      </c>
      <c r="G8" s="244">
        <v>77.855000000000004</v>
      </c>
      <c r="H8" s="244">
        <v>75309.955000000002</v>
      </c>
      <c r="I8" s="244">
        <v>26236.022634999998</v>
      </c>
      <c r="J8" s="244">
        <v>2334.1669999999999</v>
      </c>
      <c r="K8" s="244">
        <v>3004.9250000000002</v>
      </c>
      <c r="L8" s="244">
        <v>10243.07</v>
      </c>
      <c r="M8" s="244">
        <v>4280.4390000000003</v>
      </c>
      <c r="N8" s="244">
        <v>777.303</v>
      </c>
      <c r="O8" s="244">
        <v>61762.6</v>
      </c>
      <c r="P8" s="244">
        <v>0</v>
      </c>
      <c r="Q8" s="244">
        <f t="shared" si="0"/>
        <v>192205.41163500003</v>
      </c>
    </row>
    <row r="9" spans="1:18" ht="26.25" customHeight="1" x14ac:dyDescent="0.2">
      <c r="A9" s="242" t="s">
        <v>67</v>
      </c>
      <c r="B9" s="244">
        <v>83.506980000000013</v>
      </c>
      <c r="C9" s="244">
        <v>0</v>
      </c>
      <c r="D9" s="244">
        <v>3209.1320000000001</v>
      </c>
      <c r="E9" s="244">
        <v>36.801000000000002</v>
      </c>
      <c r="F9" s="244">
        <v>122.46599999999999</v>
      </c>
      <c r="G9" s="244">
        <v>12.638</v>
      </c>
      <c r="H9" s="244">
        <v>10492.779</v>
      </c>
      <c r="I9" s="244">
        <v>23703.101719999999</v>
      </c>
      <c r="J9" s="244">
        <v>239.56336000000002</v>
      </c>
      <c r="K9" s="244">
        <v>862.5</v>
      </c>
      <c r="L9" s="244">
        <v>54.500999999999998</v>
      </c>
      <c r="M9" s="244">
        <v>8210.25</v>
      </c>
      <c r="N9" s="244">
        <v>1744.5375699999997</v>
      </c>
      <c r="O9" s="244">
        <v>20479.312000000002</v>
      </c>
      <c r="P9" s="244">
        <v>0</v>
      </c>
      <c r="Q9" s="244">
        <f t="shared" si="0"/>
        <v>69251.088629999998</v>
      </c>
    </row>
    <row r="10" spans="1:18" ht="26.25" customHeight="1" x14ac:dyDescent="0.2">
      <c r="A10" s="242" t="s">
        <v>68</v>
      </c>
      <c r="B10" s="244">
        <v>1419.72228</v>
      </c>
      <c r="C10" s="244">
        <v>0</v>
      </c>
      <c r="D10" s="244">
        <v>348.81599999999997</v>
      </c>
      <c r="E10" s="244">
        <v>1.38</v>
      </c>
      <c r="F10" s="244">
        <v>10786.545</v>
      </c>
      <c r="G10" s="244">
        <v>317.65499999999997</v>
      </c>
      <c r="H10" s="244">
        <v>61681.061999999998</v>
      </c>
      <c r="I10" s="244">
        <v>78588.097439999998</v>
      </c>
      <c r="J10" s="244">
        <v>9369.0243799999989</v>
      </c>
      <c r="K10" s="244">
        <v>1140.5329999999999</v>
      </c>
      <c r="L10" s="244">
        <v>1488.932</v>
      </c>
      <c r="M10" s="244">
        <v>29719.031999999999</v>
      </c>
      <c r="N10" s="244">
        <v>288.65045000000003</v>
      </c>
      <c r="O10" s="244">
        <v>144250.32999999999</v>
      </c>
      <c r="P10" s="244">
        <v>0</v>
      </c>
      <c r="Q10" s="244">
        <f t="shared" si="0"/>
        <v>339399.77954999998</v>
      </c>
    </row>
    <row r="11" spans="1:18" ht="26.25" customHeight="1" x14ac:dyDescent="0.2">
      <c r="A11" s="242" t="s">
        <v>69</v>
      </c>
      <c r="B11" s="244">
        <v>0</v>
      </c>
      <c r="C11" s="244">
        <v>0</v>
      </c>
      <c r="D11" s="244">
        <v>0</v>
      </c>
      <c r="E11" s="244">
        <v>44.905999999999999</v>
      </c>
      <c r="F11" s="244">
        <v>1983.32</v>
      </c>
      <c r="G11" s="244">
        <v>131.75</v>
      </c>
      <c r="H11" s="244">
        <v>31680.184000000001</v>
      </c>
      <c r="I11" s="244">
        <v>14873.839375</v>
      </c>
      <c r="J11" s="244">
        <v>288.09500000000003</v>
      </c>
      <c r="K11" s="244">
        <v>452.7</v>
      </c>
      <c r="L11" s="244">
        <v>751.846</v>
      </c>
      <c r="M11" s="244">
        <v>137464.864</v>
      </c>
      <c r="N11" s="244">
        <v>7344.2649299999994</v>
      </c>
      <c r="O11" s="244">
        <v>40725.250999999997</v>
      </c>
      <c r="P11" s="244">
        <v>0</v>
      </c>
      <c r="Q11" s="244">
        <f t="shared" si="0"/>
        <v>235741.02030499998</v>
      </c>
    </row>
    <row r="12" spans="1:18" ht="26.25" customHeight="1" x14ac:dyDescent="0.2">
      <c r="A12" s="242" t="s">
        <v>70</v>
      </c>
      <c r="B12" s="244">
        <v>0</v>
      </c>
      <c r="C12" s="244">
        <v>28560.850999999999</v>
      </c>
      <c r="D12" s="244">
        <v>0</v>
      </c>
      <c r="E12" s="244">
        <v>0</v>
      </c>
      <c r="F12" s="244">
        <v>0</v>
      </c>
      <c r="G12" s="244">
        <v>0</v>
      </c>
      <c r="H12" s="244">
        <v>0</v>
      </c>
      <c r="I12" s="244">
        <v>0</v>
      </c>
      <c r="J12" s="244">
        <v>0</v>
      </c>
      <c r="K12" s="244">
        <v>0</v>
      </c>
      <c r="L12" s="244">
        <v>0</v>
      </c>
      <c r="M12" s="244">
        <v>0</v>
      </c>
      <c r="N12" s="244">
        <v>0</v>
      </c>
      <c r="O12" s="244">
        <v>0</v>
      </c>
      <c r="P12" s="244">
        <v>0</v>
      </c>
      <c r="Q12" s="244">
        <f t="shared" si="0"/>
        <v>28560.850999999999</v>
      </c>
    </row>
    <row r="13" spans="1:18" ht="26.25" customHeight="1" x14ac:dyDescent="0.2">
      <c r="A13" s="247" t="s">
        <v>71</v>
      </c>
      <c r="B13" s="248">
        <v>0</v>
      </c>
      <c r="C13" s="244">
        <v>0</v>
      </c>
      <c r="D13" s="244">
        <v>2.84</v>
      </c>
      <c r="E13" s="244">
        <v>150.101</v>
      </c>
      <c r="F13" s="244">
        <v>729.60699999999997</v>
      </c>
      <c r="G13" s="244">
        <v>186.76599999999999</v>
      </c>
      <c r="H13" s="244">
        <v>123.462</v>
      </c>
      <c r="I13" s="244">
        <v>38818.290825000047</v>
      </c>
      <c r="J13" s="244">
        <v>1453.7889300000002</v>
      </c>
      <c r="K13" s="244">
        <v>98.917000000000002</v>
      </c>
      <c r="L13" s="244">
        <v>1747.153</v>
      </c>
      <c r="M13" s="244">
        <v>2102.7809999999999</v>
      </c>
      <c r="N13" s="244">
        <v>201.72499999999999</v>
      </c>
      <c r="O13" s="244">
        <v>192249.451</v>
      </c>
      <c r="P13" s="244">
        <v>0</v>
      </c>
      <c r="Q13" s="244">
        <f t="shared" si="0"/>
        <v>237864.88275500006</v>
      </c>
    </row>
    <row r="14" spans="1:18" ht="26.25" customHeight="1" x14ac:dyDescent="0.2">
      <c r="A14" s="253" t="s">
        <v>14</v>
      </c>
      <c r="B14" s="249">
        <f>SUM(B6:B13)</f>
        <v>243940.98675000001</v>
      </c>
      <c r="C14" s="249">
        <f t="shared" ref="C14:P14" si="1">SUM(C6:C13)</f>
        <v>28560.850999999999</v>
      </c>
      <c r="D14" s="249">
        <f t="shared" si="1"/>
        <v>153687.364</v>
      </c>
      <c r="E14" s="249">
        <f t="shared" si="1"/>
        <v>56066.697400000005</v>
      </c>
      <c r="F14" s="249">
        <f t="shared" si="1"/>
        <v>198876.58800000002</v>
      </c>
      <c r="G14" s="249">
        <f t="shared" si="1"/>
        <v>199886.94000000003</v>
      </c>
      <c r="H14" s="249">
        <f t="shared" si="1"/>
        <v>454639.70500000002</v>
      </c>
      <c r="I14" s="249">
        <f t="shared" si="1"/>
        <v>1181237.400505</v>
      </c>
      <c r="J14" s="249">
        <f t="shared" si="1"/>
        <v>214061.30221999998</v>
      </c>
      <c r="K14" s="249">
        <f t="shared" si="1"/>
        <v>312732.65600000002</v>
      </c>
      <c r="L14" s="249">
        <f t="shared" si="1"/>
        <v>102560.61700000001</v>
      </c>
      <c r="M14" s="249">
        <f t="shared" si="1"/>
        <v>619150.32000000007</v>
      </c>
      <c r="N14" s="249">
        <f t="shared" si="1"/>
        <v>58850.970669999995</v>
      </c>
      <c r="O14" s="249">
        <f t="shared" si="1"/>
        <v>1929740.7949999999</v>
      </c>
      <c r="P14" s="249">
        <f t="shared" si="1"/>
        <v>0</v>
      </c>
      <c r="Q14" s="249">
        <f t="shared" si="0"/>
        <v>5753993.1935450006</v>
      </c>
    </row>
    <row r="15" spans="1:18" ht="26.25" customHeight="1" x14ac:dyDescent="0.2">
      <c r="A15" s="254" t="s">
        <v>60</v>
      </c>
      <c r="B15" s="245"/>
      <c r="C15" s="244">
        <v>0</v>
      </c>
      <c r="D15" s="244">
        <v>0</v>
      </c>
      <c r="E15" s="244">
        <v>0</v>
      </c>
      <c r="F15" s="244">
        <v>0</v>
      </c>
      <c r="G15" s="244">
        <v>0</v>
      </c>
      <c r="H15" s="244">
        <v>0</v>
      </c>
      <c r="I15" s="244">
        <v>0</v>
      </c>
      <c r="J15" s="244">
        <v>0</v>
      </c>
      <c r="K15" s="244">
        <v>0</v>
      </c>
      <c r="L15" s="244">
        <v>0</v>
      </c>
      <c r="M15" s="244">
        <v>0</v>
      </c>
      <c r="N15" s="244">
        <v>0</v>
      </c>
      <c r="O15" s="244">
        <v>0</v>
      </c>
      <c r="P15" s="244">
        <v>0</v>
      </c>
      <c r="Q15" s="244">
        <f t="shared" si="0"/>
        <v>0</v>
      </c>
    </row>
    <row r="16" spans="1:18" ht="26.25" customHeight="1" x14ac:dyDescent="0.2">
      <c r="A16" s="242" t="str">
        <f t="shared" ref="A16:A24" si="2">A6</f>
        <v xml:space="preserve">Motor </v>
      </c>
      <c r="B16" s="244">
        <v>38474.103999999999</v>
      </c>
      <c r="C16" s="244">
        <v>0</v>
      </c>
      <c r="D16" s="244">
        <v>38995.491999999998</v>
      </c>
      <c r="E16" s="244">
        <v>21536.636500000001</v>
      </c>
      <c r="F16" s="244">
        <v>11182.616984887358</v>
      </c>
      <c r="G16" s="244">
        <v>43763.127999999997</v>
      </c>
      <c r="H16" s="244">
        <v>2586.4270000000001</v>
      </c>
      <c r="I16" s="244">
        <v>0</v>
      </c>
      <c r="J16" s="244">
        <v>0</v>
      </c>
      <c r="K16" s="244">
        <v>46260.891000000003</v>
      </c>
      <c r="L16" s="244">
        <v>66916.096000000005</v>
      </c>
      <c r="M16" s="244">
        <v>8629.5040000000008</v>
      </c>
      <c r="N16" s="244">
        <v>69.737800000000007</v>
      </c>
      <c r="O16" s="244">
        <v>5794.4620000000004</v>
      </c>
      <c r="P16" s="244">
        <v>0</v>
      </c>
      <c r="Q16" s="244">
        <f t="shared" si="0"/>
        <v>284209.09528488736</v>
      </c>
    </row>
    <row r="17" spans="1:17" ht="26.25" customHeight="1" x14ac:dyDescent="0.2">
      <c r="A17" s="242" t="str">
        <f t="shared" si="2"/>
        <v>Accident and Health</v>
      </c>
      <c r="B17" s="244">
        <v>146252.40100000001</v>
      </c>
      <c r="C17" s="244">
        <v>0</v>
      </c>
      <c r="D17" s="244">
        <v>0</v>
      </c>
      <c r="E17" s="244">
        <v>0</v>
      </c>
      <c r="F17" s="244">
        <v>287.36914828953996</v>
      </c>
      <c r="G17" s="244">
        <v>0.89</v>
      </c>
      <c r="H17" s="244">
        <v>34037.105000000003</v>
      </c>
      <c r="I17" s="244">
        <v>16773.974999999999</v>
      </c>
      <c r="J17" s="244">
        <v>0</v>
      </c>
      <c r="K17" s="244">
        <v>0</v>
      </c>
      <c r="L17" s="244">
        <v>2029.8889999999999</v>
      </c>
      <c r="M17" s="244">
        <v>136662.57699999999</v>
      </c>
      <c r="N17" s="244">
        <v>27.489759288599998</v>
      </c>
      <c r="O17" s="244">
        <v>438542.29100000003</v>
      </c>
      <c r="P17" s="244">
        <v>0</v>
      </c>
      <c r="Q17" s="244">
        <f t="shared" si="0"/>
        <v>774613.98690757831</v>
      </c>
    </row>
    <row r="18" spans="1:17" ht="26.25" customHeight="1" x14ac:dyDescent="0.2">
      <c r="A18" s="242" t="str">
        <f t="shared" si="2"/>
        <v>Engineering</v>
      </c>
      <c r="B18" s="244">
        <v>-277</v>
      </c>
      <c r="C18" s="244">
        <v>0</v>
      </c>
      <c r="D18" s="244">
        <v>0</v>
      </c>
      <c r="E18" s="244">
        <v>69.003</v>
      </c>
      <c r="F18" s="244">
        <v>7157.3390663694199</v>
      </c>
      <c r="G18" s="244">
        <v>73.296000000000006</v>
      </c>
      <c r="H18" s="244">
        <v>67457.153999999995</v>
      </c>
      <c r="I18" s="244">
        <v>16602.562585</v>
      </c>
      <c r="J18" s="244">
        <v>24.136610000000001</v>
      </c>
      <c r="K18" s="244">
        <v>2739.6179999999999</v>
      </c>
      <c r="L18" s="244">
        <v>9972.5390000000007</v>
      </c>
      <c r="M18" s="244">
        <v>2392.2350000000001</v>
      </c>
      <c r="N18" s="244">
        <v>612.38407000000007</v>
      </c>
      <c r="O18" s="244">
        <v>51999.987000000001</v>
      </c>
      <c r="P18" s="244">
        <v>0</v>
      </c>
      <c r="Q18" s="244">
        <f t="shared" si="0"/>
        <v>158823.25433136942</v>
      </c>
    </row>
    <row r="19" spans="1:17" ht="26.25" customHeight="1" x14ac:dyDescent="0.2">
      <c r="A19" s="242" t="str">
        <f t="shared" si="2"/>
        <v>Liability</v>
      </c>
      <c r="B19" s="244">
        <v>0</v>
      </c>
      <c r="C19" s="244">
        <v>0</v>
      </c>
      <c r="D19" s="244">
        <v>0</v>
      </c>
      <c r="E19" s="244">
        <v>0</v>
      </c>
      <c r="F19" s="244">
        <v>198.97497173064002</v>
      </c>
      <c r="G19" s="244">
        <v>0</v>
      </c>
      <c r="H19" s="244">
        <v>536.63900000000001</v>
      </c>
      <c r="I19" s="244">
        <v>4549.8025800000005</v>
      </c>
      <c r="J19" s="244">
        <v>0</v>
      </c>
      <c r="K19" s="244">
        <v>462.5</v>
      </c>
      <c r="L19" s="244">
        <v>0</v>
      </c>
      <c r="M19" s="244">
        <v>5085.5290000000005</v>
      </c>
      <c r="N19" s="244">
        <v>0</v>
      </c>
      <c r="O19" s="244">
        <v>1817.3150000000001</v>
      </c>
      <c r="P19" s="244">
        <v>0</v>
      </c>
      <c r="Q19" s="244">
        <f t="shared" si="0"/>
        <v>12650.760551730642</v>
      </c>
    </row>
    <row r="20" spans="1:17" ht="26.25" customHeight="1" x14ac:dyDescent="0.2">
      <c r="A20" s="242" t="str">
        <f t="shared" si="2"/>
        <v>Property</v>
      </c>
      <c r="B20" s="244">
        <v>15.708</v>
      </c>
      <c r="C20" s="244">
        <v>0</v>
      </c>
      <c r="D20" s="244">
        <v>0</v>
      </c>
      <c r="E20" s="244">
        <v>0</v>
      </c>
      <c r="F20" s="244">
        <v>9906.1210886827503</v>
      </c>
      <c r="G20" s="244">
        <v>186.50700000000001</v>
      </c>
      <c r="H20" s="244">
        <v>37537.502</v>
      </c>
      <c r="I20" s="244">
        <v>57696.319714999998</v>
      </c>
      <c r="J20" s="244">
        <v>458.18869000000007</v>
      </c>
      <c r="K20" s="244">
        <v>573.73699999999997</v>
      </c>
      <c r="L20" s="244">
        <v>762.58399999999995</v>
      </c>
      <c r="M20" s="244">
        <v>29755.539000000001</v>
      </c>
      <c r="N20" s="244">
        <v>195.61906999999999</v>
      </c>
      <c r="O20" s="244">
        <v>99149.873999999996</v>
      </c>
      <c r="P20" s="244">
        <v>0</v>
      </c>
      <c r="Q20" s="244">
        <f t="shared" si="0"/>
        <v>236237.69956368272</v>
      </c>
    </row>
    <row r="21" spans="1:17" ht="26.25" customHeight="1" x14ac:dyDescent="0.2">
      <c r="A21" s="242" t="str">
        <f t="shared" si="2"/>
        <v>Transportation</v>
      </c>
      <c r="B21" s="244">
        <v>0</v>
      </c>
      <c r="C21" s="244">
        <v>0</v>
      </c>
      <c r="D21" s="244">
        <v>0</v>
      </c>
      <c r="E21" s="244">
        <v>25.556999999999999</v>
      </c>
      <c r="F21" s="244">
        <v>1368.252</v>
      </c>
      <c r="G21" s="244">
        <v>101.346</v>
      </c>
      <c r="H21" s="244">
        <v>7633.558</v>
      </c>
      <c r="I21" s="244">
        <v>127.111</v>
      </c>
      <c r="J21" s="244">
        <v>0</v>
      </c>
      <c r="K21" s="244">
        <v>549.99300000000005</v>
      </c>
      <c r="L21" s="244">
        <v>614.51199999999994</v>
      </c>
      <c r="M21" s="244">
        <v>136914.19500000001</v>
      </c>
      <c r="N21" s="244">
        <v>7199.0237400000005</v>
      </c>
      <c r="O21" s="244">
        <v>4974.067</v>
      </c>
      <c r="P21" s="244">
        <v>0</v>
      </c>
      <c r="Q21" s="244">
        <f t="shared" si="0"/>
        <v>159507.61474000002</v>
      </c>
    </row>
    <row r="22" spans="1:17" ht="26.25" customHeight="1" x14ac:dyDescent="0.2">
      <c r="A22" s="242" t="str">
        <f t="shared" si="2"/>
        <v>Guarantee</v>
      </c>
      <c r="B22" s="244">
        <v>0</v>
      </c>
      <c r="C22" s="244">
        <v>21543.620999999999</v>
      </c>
      <c r="D22" s="244">
        <v>0</v>
      </c>
      <c r="E22" s="244">
        <v>0</v>
      </c>
      <c r="F22" s="244">
        <v>-14</v>
      </c>
      <c r="G22" s="244">
        <v>0</v>
      </c>
      <c r="H22" s="244">
        <v>0</v>
      </c>
      <c r="I22" s="244">
        <v>0</v>
      </c>
      <c r="J22" s="244">
        <v>0</v>
      </c>
      <c r="K22" s="244">
        <v>0</v>
      </c>
      <c r="L22" s="244">
        <v>0</v>
      </c>
      <c r="M22" s="244">
        <v>0</v>
      </c>
      <c r="N22" s="244">
        <v>0</v>
      </c>
      <c r="O22" s="244">
        <v>0</v>
      </c>
      <c r="P22" s="244">
        <v>0</v>
      </c>
      <c r="Q22" s="244">
        <f t="shared" si="0"/>
        <v>21529.620999999999</v>
      </c>
    </row>
    <row r="23" spans="1:17" ht="26.25" customHeight="1" x14ac:dyDescent="0.2">
      <c r="A23" s="247" t="str">
        <f t="shared" si="2"/>
        <v>Miscellaneous</v>
      </c>
      <c r="B23" s="248">
        <v>0</v>
      </c>
      <c r="C23" s="244">
        <v>0</v>
      </c>
      <c r="D23" s="244">
        <v>0</v>
      </c>
      <c r="E23" s="244">
        <v>166.17599999999999</v>
      </c>
      <c r="F23" s="244">
        <v>304.43742151766003</v>
      </c>
      <c r="G23" s="244">
        <v>3562.6959999999999</v>
      </c>
      <c r="H23" s="244">
        <v>0</v>
      </c>
      <c r="I23" s="244">
        <v>1563.3293050000002</v>
      </c>
      <c r="J23" s="244">
        <v>153.12426000000002</v>
      </c>
      <c r="K23" s="244">
        <v>1.071</v>
      </c>
      <c r="L23" s="244">
        <v>1310.615</v>
      </c>
      <c r="M23" s="244">
        <v>2056.806</v>
      </c>
      <c r="N23" s="244">
        <v>200</v>
      </c>
      <c r="O23" s="244">
        <v>183724.92300000001</v>
      </c>
      <c r="P23" s="244">
        <v>0</v>
      </c>
      <c r="Q23" s="244">
        <f t="shared" si="0"/>
        <v>193043.17798651766</v>
      </c>
    </row>
    <row r="24" spans="1:17" ht="26.25" customHeight="1" x14ac:dyDescent="0.2">
      <c r="A24" s="253" t="str">
        <f t="shared" si="2"/>
        <v>TOTAL</v>
      </c>
      <c r="B24" s="249">
        <f>SUM(B16:B23)</f>
        <v>184465.21300000002</v>
      </c>
      <c r="C24" s="249">
        <f t="shared" ref="C24:P24" si="3">SUM(C16:C23)</f>
        <v>21543.620999999999</v>
      </c>
      <c r="D24" s="249">
        <f t="shared" si="3"/>
        <v>38995.491999999998</v>
      </c>
      <c r="E24" s="249">
        <f t="shared" si="3"/>
        <v>21797.372500000001</v>
      </c>
      <c r="F24" s="249">
        <f t="shared" si="3"/>
        <v>30391.11068147737</v>
      </c>
      <c r="G24" s="249">
        <f t="shared" si="3"/>
        <v>47687.862999999998</v>
      </c>
      <c r="H24" s="249">
        <f t="shared" si="3"/>
        <v>149788.38499999998</v>
      </c>
      <c r="I24" s="249">
        <f t="shared" si="3"/>
        <v>97313.100185000003</v>
      </c>
      <c r="J24" s="249">
        <f t="shared" si="3"/>
        <v>635.44956000000013</v>
      </c>
      <c r="K24" s="249">
        <f t="shared" si="3"/>
        <v>50587.810000000012</v>
      </c>
      <c r="L24" s="249">
        <f t="shared" si="3"/>
        <v>81606.235000000015</v>
      </c>
      <c r="M24" s="249">
        <f t="shared" si="3"/>
        <v>321496.38500000001</v>
      </c>
      <c r="N24" s="249">
        <f t="shared" si="3"/>
        <v>8304.2544392886011</v>
      </c>
      <c r="O24" s="249">
        <f t="shared" si="3"/>
        <v>786002.91899999999</v>
      </c>
      <c r="P24" s="249">
        <f t="shared" si="3"/>
        <v>0</v>
      </c>
      <c r="Q24" s="249">
        <f t="shared" si="0"/>
        <v>1840615.210365766</v>
      </c>
    </row>
    <row r="25" spans="1:17" ht="26.25" customHeight="1" x14ac:dyDescent="0.2">
      <c r="A25" s="254" t="s">
        <v>61</v>
      </c>
      <c r="B25" s="245"/>
      <c r="C25" s="244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4"/>
      <c r="O25" s="244"/>
      <c r="P25" s="244"/>
      <c r="Q25" s="244"/>
    </row>
    <row r="26" spans="1:17" ht="26.25" customHeight="1" x14ac:dyDescent="0.2">
      <c r="A26" s="242" t="str">
        <f t="shared" ref="A26:A34" si="4">A16</f>
        <v xml:space="preserve">Motor </v>
      </c>
      <c r="B26" s="244">
        <v>15795.620819999998</v>
      </c>
      <c r="C26" s="244">
        <v>0</v>
      </c>
      <c r="D26" s="244">
        <v>111131.084</v>
      </c>
      <c r="E26" s="244">
        <v>33720.868900000001</v>
      </c>
      <c r="F26" s="244">
        <v>159539.77201511263</v>
      </c>
      <c r="G26" s="244">
        <v>151894.247</v>
      </c>
      <c r="H26" s="244">
        <v>193586.88800000001</v>
      </c>
      <c r="I26" s="244">
        <v>576125.86051000003</v>
      </c>
      <c r="J26" s="244">
        <v>200097.57769000001</v>
      </c>
      <c r="K26" s="244">
        <v>260668.946</v>
      </c>
      <c r="L26" s="244">
        <v>19637.359</v>
      </c>
      <c r="M26" s="244">
        <v>227189.78099999999</v>
      </c>
      <c r="N26" s="244">
        <v>48377.314250000003</v>
      </c>
      <c r="O26" s="244">
        <v>421531.88400000002</v>
      </c>
      <c r="P26" s="244">
        <v>0</v>
      </c>
      <c r="Q26" s="244">
        <f>SUM(B26:P26)</f>
        <v>2419297.2031851127</v>
      </c>
    </row>
    <row r="27" spans="1:17" ht="26.25" customHeight="1" x14ac:dyDescent="0.2">
      <c r="A27" s="242" t="str">
        <f t="shared" si="4"/>
        <v>Accident and Health</v>
      </c>
      <c r="B27" s="244">
        <v>41888.631669999988</v>
      </c>
      <c r="C27" s="244">
        <v>0</v>
      </c>
      <c r="D27" s="244">
        <v>0</v>
      </c>
      <c r="E27" s="244">
        <v>496.53100000000001</v>
      </c>
      <c r="F27" s="244">
        <v>6172.2898517104604</v>
      </c>
      <c r="G27" s="244">
        <v>3502.011</v>
      </c>
      <c r="H27" s="244">
        <v>45141.843000000001</v>
      </c>
      <c r="I27" s="244">
        <v>406118.21299999999</v>
      </c>
      <c r="J27" s="244">
        <v>279.08585999999997</v>
      </c>
      <c r="K27" s="244">
        <v>243.244</v>
      </c>
      <c r="L27" s="244">
        <v>-308.22899999999998</v>
      </c>
      <c r="M27" s="244">
        <v>64891.091999999997</v>
      </c>
      <c r="N27" s="244">
        <v>19.947910711399999</v>
      </c>
      <c r="O27" s="244">
        <v>604405.21400000004</v>
      </c>
      <c r="P27" s="244">
        <v>0</v>
      </c>
      <c r="Q27" s="244">
        <f t="shared" si="0"/>
        <v>1172849.8742924219</v>
      </c>
    </row>
    <row r="28" spans="1:17" ht="26.25" customHeight="1" x14ac:dyDescent="0.2">
      <c r="A28" s="242" t="str">
        <f t="shared" si="4"/>
        <v>Engineering</v>
      </c>
      <c r="B28" s="244">
        <v>304</v>
      </c>
      <c r="C28" s="244">
        <v>0</v>
      </c>
      <c r="D28" s="244">
        <v>0</v>
      </c>
      <c r="E28" s="244">
        <v>10.47</v>
      </c>
      <c r="F28" s="244">
        <v>915.26293363058005</v>
      </c>
      <c r="G28" s="244">
        <v>4.5590000000000002</v>
      </c>
      <c r="H28" s="244">
        <v>7852.8010000000004</v>
      </c>
      <c r="I28" s="244">
        <v>9633.4600500000015</v>
      </c>
      <c r="J28" s="244">
        <v>2310.0303899999994</v>
      </c>
      <c r="K28" s="244">
        <v>265.30700000000002</v>
      </c>
      <c r="L28" s="244">
        <v>270.53100000000001</v>
      </c>
      <c r="M28" s="244">
        <v>1888.204</v>
      </c>
      <c r="N28" s="244">
        <v>164.91892999999999</v>
      </c>
      <c r="O28" s="244">
        <v>9762.6129999999994</v>
      </c>
      <c r="P28" s="244">
        <v>0</v>
      </c>
      <c r="Q28" s="244">
        <f t="shared" si="0"/>
        <v>33382.157303630578</v>
      </c>
    </row>
    <row r="29" spans="1:17" ht="26.25" customHeight="1" x14ac:dyDescent="0.2">
      <c r="A29" s="242" t="str">
        <f t="shared" si="4"/>
        <v>Liability</v>
      </c>
      <c r="B29" s="244">
        <v>83.506980000000013</v>
      </c>
      <c r="C29" s="244">
        <v>0</v>
      </c>
      <c r="D29" s="244">
        <v>3209.1320000000001</v>
      </c>
      <c r="E29" s="244">
        <v>36.801000000000002</v>
      </c>
      <c r="F29" s="244">
        <v>-76.508971730640013</v>
      </c>
      <c r="G29" s="244">
        <v>12.638</v>
      </c>
      <c r="H29" s="244">
        <v>9956.14</v>
      </c>
      <c r="I29" s="244">
        <v>19153.299139999999</v>
      </c>
      <c r="J29" s="244">
        <v>239.56336000000002</v>
      </c>
      <c r="K29" s="244">
        <v>400</v>
      </c>
      <c r="L29" s="244">
        <v>54.500999999999998</v>
      </c>
      <c r="M29" s="244">
        <v>3124.721</v>
      </c>
      <c r="N29" s="244">
        <v>1744.5375699999997</v>
      </c>
      <c r="O29" s="244">
        <v>18661.996999999999</v>
      </c>
      <c r="P29" s="244">
        <v>0</v>
      </c>
      <c r="Q29" s="244">
        <f t="shared" si="0"/>
        <v>56600.328078269347</v>
      </c>
    </row>
    <row r="30" spans="1:17" ht="26.25" customHeight="1" x14ac:dyDescent="0.2">
      <c r="A30" s="242" t="str">
        <f t="shared" si="4"/>
        <v>Property</v>
      </c>
      <c r="B30" s="244">
        <v>1404.0142800000001</v>
      </c>
      <c r="C30" s="244">
        <v>0</v>
      </c>
      <c r="D30" s="244">
        <v>348.81599999999997</v>
      </c>
      <c r="E30" s="244">
        <v>1.38</v>
      </c>
      <c r="F30" s="244">
        <v>880.42391131725003</v>
      </c>
      <c r="G30" s="244">
        <v>131.148</v>
      </c>
      <c r="H30" s="244">
        <v>24143.56</v>
      </c>
      <c r="I30" s="244">
        <v>20891.777724999993</v>
      </c>
      <c r="J30" s="244">
        <v>8910.8356900000017</v>
      </c>
      <c r="K30" s="244">
        <v>566.79600000000005</v>
      </c>
      <c r="L30" s="244">
        <v>726.34799999999996</v>
      </c>
      <c r="M30" s="244">
        <v>-36.506999999999998</v>
      </c>
      <c r="N30" s="244">
        <v>93.031379999999999</v>
      </c>
      <c r="O30" s="244">
        <v>45100.455999999998</v>
      </c>
      <c r="P30" s="244">
        <v>0</v>
      </c>
      <c r="Q30" s="244">
        <f t="shared" si="0"/>
        <v>103162.07998631724</v>
      </c>
    </row>
    <row r="31" spans="1:17" ht="26.25" customHeight="1" x14ac:dyDescent="0.2">
      <c r="A31" s="242" t="str">
        <f t="shared" si="4"/>
        <v>Transportation</v>
      </c>
      <c r="B31" s="244">
        <v>0</v>
      </c>
      <c r="C31" s="244">
        <v>0</v>
      </c>
      <c r="D31" s="244">
        <v>0</v>
      </c>
      <c r="E31" s="244">
        <v>19.349</v>
      </c>
      <c r="F31" s="244">
        <v>615.06799999999998</v>
      </c>
      <c r="G31" s="244">
        <v>30.404</v>
      </c>
      <c r="H31" s="244">
        <v>24046.626</v>
      </c>
      <c r="I31" s="244">
        <v>14746.728375000001</v>
      </c>
      <c r="J31" s="244">
        <v>288.09500000000003</v>
      </c>
      <c r="K31" s="244">
        <v>-97.293000000000006</v>
      </c>
      <c r="L31" s="244">
        <v>137.334</v>
      </c>
      <c r="M31" s="244">
        <v>550.66899999999998</v>
      </c>
      <c r="N31" s="244">
        <v>145.24118999999999</v>
      </c>
      <c r="O31" s="244">
        <v>35751.184000000001</v>
      </c>
      <c r="P31" s="244">
        <v>0</v>
      </c>
      <c r="Q31" s="244">
        <f t="shared" si="0"/>
        <v>76233.405565000008</v>
      </c>
    </row>
    <row r="32" spans="1:17" ht="26.25" customHeight="1" x14ac:dyDescent="0.2">
      <c r="A32" s="242" t="str">
        <f t="shared" si="4"/>
        <v>Guarantee</v>
      </c>
      <c r="B32" s="244">
        <v>0</v>
      </c>
      <c r="C32" s="244">
        <v>7017.23</v>
      </c>
      <c r="D32" s="244">
        <v>0</v>
      </c>
      <c r="E32" s="244">
        <v>0</v>
      </c>
      <c r="F32" s="244">
        <v>14</v>
      </c>
      <c r="G32" s="244">
        <v>0</v>
      </c>
      <c r="H32" s="244">
        <v>0</v>
      </c>
      <c r="I32" s="244">
        <v>0</v>
      </c>
      <c r="J32" s="244">
        <v>0</v>
      </c>
      <c r="K32" s="244">
        <v>0</v>
      </c>
      <c r="L32" s="244">
        <v>0</v>
      </c>
      <c r="M32" s="244">
        <v>0</v>
      </c>
      <c r="N32" s="244">
        <v>0</v>
      </c>
      <c r="O32" s="244">
        <v>0</v>
      </c>
      <c r="P32" s="244">
        <v>0</v>
      </c>
      <c r="Q32" s="244">
        <f t="shared" si="0"/>
        <v>7031.23</v>
      </c>
    </row>
    <row r="33" spans="1:17" ht="26.25" customHeight="1" x14ac:dyDescent="0.2">
      <c r="A33" s="247" t="str">
        <f t="shared" si="4"/>
        <v>Miscellaneous</v>
      </c>
      <c r="B33" s="248">
        <v>0</v>
      </c>
      <c r="C33" s="244">
        <v>0</v>
      </c>
      <c r="D33" s="244">
        <v>2.84</v>
      </c>
      <c r="E33" s="244">
        <v>-16.074999999999999</v>
      </c>
      <c r="F33" s="244">
        <v>425.16957848234</v>
      </c>
      <c r="G33" s="244">
        <v>-3375.93</v>
      </c>
      <c r="H33" s="244">
        <v>123.462</v>
      </c>
      <c r="I33" s="244">
        <v>37254.961520000048</v>
      </c>
      <c r="J33" s="244">
        <v>1300.6646699999999</v>
      </c>
      <c r="K33" s="244">
        <v>97.846000000000004</v>
      </c>
      <c r="L33" s="244">
        <v>436.53800000000001</v>
      </c>
      <c r="M33" s="244">
        <v>45.975000000000001</v>
      </c>
      <c r="N33" s="244">
        <v>1.7250000000000001</v>
      </c>
      <c r="O33" s="244">
        <v>8524.5280000000002</v>
      </c>
      <c r="P33" s="244">
        <v>0</v>
      </c>
      <c r="Q33" s="244">
        <f t="shared" si="0"/>
        <v>44821.704768482377</v>
      </c>
    </row>
    <row r="34" spans="1:17" ht="26.25" customHeight="1" x14ac:dyDescent="0.2">
      <c r="A34" s="253" t="str">
        <f t="shared" si="4"/>
        <v>TOTAL</v>
      </c>
      <c r="B34" s="249">
        <f>SUM(B26:B33)</f>
        <v>59475.773749999986</v>
      </c>
      <c r="C34" s="249">
        <f t="shared" ref="C34:P34" si="5">SUM(C26:C33)</f>
        <v>7017.23</v>
      </c>
      <c r="D34" s="249">
        <f t="shared" si="5"/>
        <v>114691.872</v>
      </c>
      <c r="E34" s="249">
        <f t="shared" si="5"/>
        <v>34269.324900000007</v>
      </c>
      <c r="F34" s="249">
        <f t="shared" si="5"/>
        <v>168485.47731852264</v>
      </c>
      <c r="G34" s="249">
        <f t="shared" si="5"/>
        <v>152199.07700000002</v>
      </c>
      <c r="H34" s="249">
        <f t="shared" si="5"/>
        <v>304851.32</v>
      </c>
      <c r="I34" s="249">
        <f t="shared" si="5"/>
        <v>1083924.3003200002</v>
      </c>
      <c r="J34" s="249">
        <f t="shared" si="5"/>
        <v>213425.85266</v>
      </c>
      <c r="K34" s="249">
        <f t="shared" si="5"/>
        <v>262144.84600000002</v>
      </c>
      <c r="L34" s="249">
        <f t="shared" si="5"/>
        <v>20954.382000000001</v>
      </c>
      <c r="M34" s="249">
        <f t="shared" si="5"/>
        <v>297653.935</v>
      </c>
      <c r="N34" s="249">
        <f t="shared" si="5"/>
        <v>50546.716230711405</v>
      </c>
      <c r="O34" s="249">
        <f t="shared" si="5"/>
        <v>1143737.8759999999</v>
      </c>
      <c r="P34" s="249">
        <f t="shared" si="5"/>
        <v>0</v>
      </c>
      <c r="Q34" s="249">
        <f t="shared" si="0"/>
        <v>3913377.983179234</v>
      </c>
    </row>
    <row r="35" spans="1:17" ht="26.25" customHeight="1" x14ac:dyDescent="0.2">
      <c r="A35" s="254" t="s">
        <v>62</v>
      </c>
      <c r="B35" s="245"/>
      <c r="C35" s="244">
        <v>0</v>
      </c>
      <c r="D35" s="244">
        <v>0</v>
      </c>
      <c r="E35" s="244">
        <v>0</v>
      </c>
      <c r="F35" s="244">
        <v>0</v>
      </c>
      <c r="G35" s="244">
        <v>0</v>
      </c>
      <c r="H35" s="244">
        <v>0</v>
      </c>
      <c r="I35" s="244">
        <v>0</v>
      </c>
      <c r="J35" s="244">
        <v>0</v>
      </c>
      <c r="K35" s="244">
        <v>0</v>
      </c>
      <c r="L35" s="244">
        <v>0</v>
      </c>
      <c r="M35" s="244">
        <v>0</v>
      </c>
      <c r="N35" s="244">
        <v>0</v>
      </c>
      <c r="O35" s="244">
        <v>0</v>
      </c>
      <c r="P35" s="244">
        <v>0</v>
      </c>
      <c r="Q35" s="244">
        <f t="shared" si="0"/>
        <v>0</v>
      </c>
    </row>
    <row r="36" spans="1:17" ht="26.25" customHeight="1" x14ac:dyDescent="0.2">
      <c r="A36" s="242" t="str">
        <f t="shared" ref="A36:A44" si="6">A26</f>
        <v xml:space="preserve">Motor </v>
      </c>
      <c r="B36" s="244">
        <v>33598.457820000003</v>
      </c>
      <c r="C36" s="244">
        <v>0</v>
      </c>
      <c r="D36" s="244">
        <v>106203.173</v>
      </c>
      <c r="E36" s="244">
        <v>31669.260899999997</v>
      </c>
      <c r="F36" s="244">
        <v>168924.15301511265</v>
      </c>
      <c r="G36" s="244">
        <v>155159.997</v>
      </c>
      <c r="H36" s="244">
        <v>277754.40899999999</v>
      </c>
      <c r="I36" s="244">
        <v>503272.0628249998</v>
      </c>
      <c r="J36" s="244">
        <v>214814.91975000009</v>
      </c>
      <c r="K36" s="244">
        <v>269848.42800000001</v>
      </c>
      <c r="L36" s="244">
        <v>32974.223119999995</v>
      </c>
      <c r="M36" s="244">
        <v>195093.62899999999</v>
      </c>
      <c r="N36" s="244">
        <v>42639.092800000013</v>
      </c>
      <c r="O36" s="244">
        <v>420082.84222166735</v>
      </c>
      <c r="P36" s="244">
        <v>0</v>
      </c>
      <c r="Q36" s="244">
        <f t="shared" si="0"/>
        <v>2452034.64845178</v>
      </c>
    </row>
    <row r="37" spans="1:17" ht="26.25" customHeight="1" x14ac:dyDescent="0.2">
      <c r="A37" s="242" t="str">
        <f t="shared" si="6"/>
        <v>Accident and Health</v>
      </c>
      <c r="B37" s="244">
        <v>33459.249669999997</v>
      </c>
      <c r="C37" s="244">
        <v>0</v>
      </c>
      <c r="D37" s="244">
        <v>-108.907</v>
      </c>
      <c r="E37" s="244">
        <v>485.32499999999999</v>
      </c>
      <c r="F37" s="244">
        <v>6945.3278517104591</v>
      </c>
      <c r="G37" s="244">
        <v>3539.06</v>
      </c>
      <c r="H37" s="244">
        <v>53061.184999999998</v>
      </c>
      <c r="I37" s="244">
        <v>421393.65565688163</v>
      </c>
      <c r="J37" s="244">
        <v>469.02285999999998</v>
      </c>
      <c r="K37" s="244">
        <v>243.244</v>
      </c>
      <c r="L37" s="244">
        <v>1085.2248</v>
      </c>
      <c r="M37" s="244">
        <v>76707.097999999998</v>
      </c>
      <c r="N37" s="244">
        <v>134.36807721139996</v>
      </c>
      <c r="O37" s="244">
        <v>601141.55751962622</v>
      </c>
      <c r="P37" s="244">
        <v>0</v>
      </c>
      <c r="Q37" s="244">
        <f t="shared" si="0"/>
        <v>1198555.4114354299</v>
      </c>
    </row>
    <row r="38" spans="1:17" ht="26.25" customHeight="1" x14ac:dyDescent="0.2">
      <c r="A38" s="242" t="str">
        <f t="shared" si="6"/>
        <v>Engineering</v>
      </c>
      <c r="B38" s="244">
        <v>2732.9969318684102</v>
      </c>
      <c r="C38" s="244">
        <v>0</v>
      </c>
      <c r="D38" s="244">
        <v>36.734000000000002</v>
      </c>
      <c r="E38" s="244">
        <v>14.1</v>
      </c>
      <c r="F38" s="244">
        <v>1499.7689336305802</v>
      </c>
      <c r="G38" s="244">
        <v>70.855000000000004</v>
      </c>
      <c r="H38" s="244">
        <v>8753.2870000000003</v>
      </c>
      <c r="I38" s="244">
        <v>11779.812495000002</v>
      </c>
      <c r="J38" s="244">
        <v>457.87882000000002</v>
      </c>
      <c r="K38" s="244">
        <v>265.30700000000002</v>
      </c>
      <c r="L38" s="244">
        <v>1385.8613699999999</v>
      </c>
      <c r="M38" s="244">
        <v>1776.7729999999999</v>
      </c>
      <c r="N38" s="244">
        <v>348.95187621999992</v>
      </c>
      <c r="O38" s="244">
        <v>8287.9465502108778</v>
      </c>
      <c r="P38" s="244">
        <v>0</v>
      </c>
      <c r="Q38" s="244">
        <f t="shared" si="0"/>
        <v>37410.272976929875</v>
      </c>
    </row>
    <row r="39" spans="1:17" ht="26.25" customHeight="1" x14ac:dyDescent="0.2">
      <c r="A39" s="242" t="str">
        <f t="shared" si="6"/>
        <v>Liability</v>
      </c>
      <c r="B39" s="244">
        <v>349.25041854374996</v>
      </c>
      <c r="C39" s="244">
        <v>0</v>
      </c>
      <c r="D39" s="244">
        <v>-288.24599999999998</v>
      </c>
      <c r="E39" s="244">
        <v>-2.9329999999999998</v>
      </c>
      <c r="F39" s="244">
        <v>238.67202826936</v>
      </c>
      <c r="G39" s="244">
        <v>247.43199999999999</v>
      </c>
      <c r="H39" s="244">
        <v>21142.079000000002</v>
      </c>
      <c r="I39" s="244">
        <v>24697.331140000002</v>
      </c>
      <c r="J39" s="244">
        <v>315.50094999999999</v>
      </c>
      <c r="K39" s="244">
        <v>400</v>
      </c>
      <c r="L39" s="244">
        <v>518.00462000000005</v>
      </c>
      <c r="M39" s="244">
        <v>3334.88</v>
      </c>
      <c r="N39" s="244">
        <v>430.359105</v>
      </c>
      <c r="O39" s="244">
        <v>15787.673510205359</v>
      </c>
      <c r="P39" s="244">
        <v>0</v>
      </c>
      <c r="Q39" s="244">
        <f t="shared" si="0"/>
        <v>67170.003772018477</v>
      </c>
    </row>
    <row r="40" spans="1:17" ht="26.25" customHeight="1" x14ac:dyDescent="0.2">
      <c r="A40" s="242" t="str">
        <f t="shared" si="6"/>
        <v>Property</v>
      </c>
      <c r="B40" s="244">
        <v>191.14107106666</v>
      </c>
      <c r="C40" s="244">
        <v>0</v>
      </c>
      <c r="D40" s="244">
        <v>4685.201</v>
      </c>
      <c r="E40" s="244">
        <v>-17.23</v>
      </c>
      <c r="F40" s="244">
        <v>2526.5379113172503</v>
      </c>
      <c r="G40" s="244">
        <v>-25.122</v>
      </c>
      <c r="H40" s="244">
        <v>40005.57</v>
      </c>
      <c r="I40" s="244">
        <v>21324.500554999991</v>
      </c>
      <c r="J40" s="244">
        <v>6210.72775</v>
      </c>
      <c r="K40" s="244">
        <v>618.86199999999997</v>
      </c>
      <c r="L40" s="244">
        <v>810.77599999999995</v>
      </c>
      <c r="M40" s="244">
        <v>7831.1639999999998</v>
      </c>
      <c r="N40" s="244">
        <v>2078.0718419900004</v>
      </c>
      <c r="O40" s="244">
        <v>39437.076633786601</v>
      </c>
      <c r="P40" s="244">
        <v>0</v>
      </c>
      <c r="Q40" s="244">
        <f t="shared" si="0"/>
        <v>125677.27676316051</v>
      </c>
    </row>
    <row r="41" spans="1:17" ht="26.25" customHeight="1" x14ac:dyDescent="0.2">
      <c r="A41" s="242" t="str">
        <f t="shared" si="6"/>
        <v>Transportation</v>
      </c>
      <c r="B41" s="244">
        <v>-1.6659751748899998</v>
      </c>
      <c r="C41" s="244">
        <v>0</v>
      </c>
      <c r="D41" s="244">
        <v>-1.81</v>
      </c>
      <c r="E41" s="244">
        <v>73.948999999999998</v>
      </c>
      <c r="F41" s="244">
        <v>202.506</v>
      </c>
      <c r="G41" s="244">
        <v>-21.093</v>
      </c>
      <c r="H41" s="244">
        <v>15335.636</v>
      </c>
      <c r="I41" s="244">
        <v>17025.264800000001</v>
      </c>
      <c r="J41" s="244">
        <v>221.71299999999999</v>
      </c>
      <c r="K41" s="244">
        <v>-97.293000000000006</v>
      </c>
      <c r="L41" s="244">
        <v>264.57100000000003</v>
      </c>
      <c r="M41" s="244">
        <v>886.80600000000004</v>
      </c>
      <c r="N41" s="244">
        <v>546.48060384761004</v>
      </c>
      <c r="O41" s="244">
        <v>30943.308077278365</v>
      </c>
      <c r="P41" s="244">
        <v>0</v>
      </c>
      <c r="Q41" s="244">
        <f t="shared" si="0"/>
        <v>65378.372505951083</v>
      </c>
    </row>
    <row r="42" spans="1:17" ht="26.25" customHeight="1" x14ac:dyDescent="0.2">
      <c r="A42" s="242" t="str">
        <f t="shared" si="6"/>
        <v>Guarantee</v>
      </c>
      <c r="B42" s="244">
        <v>4.2092898213400005</v>
      </c>
      <c r="C42" s="244">
        <v>20077.87</v>
      </c>
      <c r="D42" s="244">
        <v>259.053</v>
      </c>
      <c r="E42" s="244">
        <v>0</v>
      </c>
      <c r="F42" s="244">
        <v>0</v>
      </c>
      <c r="G42" s="244">
        <v>16.13</v>
      </c>
      <c r="H42" s="244">
        <v>0</v>
      </c>
      <c r="I42" s="244">
        <v>0</v>
      </c>
      <c r="J42" s="244">
        <v>0</v>
      </c>
      <c r="K42" s="244">
        <v>0</v>
      </c>
      <c r="L42" s="244">
        <v>0</v>
      </c>
      <c r="M42" s="244">
        <v>0</v>
      </c>
      <c r="N42" s="244">
        <v>32.725999999999999</v>
      </c>
      <c r="O42" s="244">
        <v>0</v>
      </c>
      <c r="P42" s="244">
        <v>0</v>
      </c>
      <c r="Q42" s="244">
        <f t="shared" si="0"/>
        <v>20389.98828982134</v>
      </c>
    </row>
    <row r="43" spans="1:17" ht="26.25" customHeight="1" x14ac:dyDescent="0.2">
      <c r="A43" s="247" t="str">
        <f t="shared" si="6"/>
        <v>Miscellaneous</v>
      </c>
      <c r="B43" s="248">
        <v>5.882864735340001</v>
      </c>
      <c r="C43" s="244">
        <v>0</v>
      </c>
      <c r="D43" s="244">
        <v>-18.940999999999999</v>
      </c>
      <c r="E43" s="244">
        <v>-15.536</v>
      </c>
      <c r="F43" s="244">
        <v>790.78257848234011</v>
      </c>
      <c r="G43" s="244">
        <v>-3474.5210000000002</v>
      </c>
      <c r="H43" s="244">
        <v>1338.6949999999999</v>
      </c>
      <c r="I43" s="244">
        <v>34157.402423118438</v>
      </c>
      <c r="J43" s="244">
        <v>1451.5177800000001</v>
      </c>
      <c r="K43" s="244">
        <v>110.30500000000001</v>
      </c>
      <c r="L43" s="244">
        <v>481.19</v>
      </c>
      <c r="M43" s="244">
        <v>393.262</v>
      </c>
      <c r="N43" s="244">
        <v>47.653359708000004</v>
      </c>
      <c r="O43" s="244">
        <v>7319.7679525642898</v>
      </c>
      <c r="P43" s="244">
        <v>0</v>
      </c>
      <c r="Q43" s="244">
        <f t="shared" si="0"/>
        <v>42587.460958608412</v>
      </c>
    </row>
    <row r="44" spans="1:17" ht="26.25" customHeight="1" x14ac:dyDescent="0.2">
      <c r="A44" s="253" t="str">
        <f t="shared" si="6"/>
        <v>TOTAL</v>
      </c>
      <c r="B44" s="249">
        <f>SUM(B36:B43)</f>
        <v>70339.522090860599</v>
      </c>
      <c r="C44" s="249">
        <f t="shared" ref="C44:P44" si="7">SUM(C36:C43)</f>
        <v>20077.87</v>
      </c>
      <c r="D44" s="249">
        <f t="shared" si="7"/>
        <v>110766.25699999998</v>
      </c>
      <c r="E44" s="249">
        <f t="shared" si="7"/>
        <v>32206.935899999997</v>
      </c>
      <c r="F44" s="249">
        <f t="shared" si="7"/>
        <v>181127.74831852264</v>
      </c>
      <c r="G44" s="249">
        <f t="shared" si="7"/>
        <v>155512.73800000001</v>
      </c>
      <c r="H44" s="249">
        <f t="shared" si="7"/>
        <v>417390.86100000003</v>
      </c>
      <c r="I44" s="249">
        <f t="shared" si="7"/>
        <v>1033650.0298949999</v>
      </c>
      <c r="J44" s="249">
        <f t="shared" si="7"/>
        <v>223941.28091000006</v>
      </c>
      <c r="K44" s="249">
        <f t="shared" si="7"/>
        <v>271388.853</v>
      </c>
      <c r="L44" s="249">
        <f t="shared" si="7"/>
        <v>37519.850909999994</v>
      </c>
      <c r="M44" s="249">
        <f t="shared" si="7"/>
        <v>286023.61199999991</v>
      </c>
      <c r="N44" s="249">
        <f t="shared" si="7"/>
        <v>46257.70366397703</v>
      </c>
      <c r="O44" s="249">
        <f t="shared" si="7"/>
        <v>1123000.1724653391</v>
      </c>
      <c r="P44" s="249">
        <f t="shared" si="7"/>
        <v>0</v>
      </c>
      <c r="Q44" s="249">
        <f t="shared" si="0"/>
        <v>4009203.4351536995</v>
      </c>
    </row>
    <row r="46" spans="1:17" x14ac:dyDescent="0.2">
      <c r="A46" s="276" t="s">
        <v>87</v>
      </c>
    </row>
  </sheetData>
  <mergeCells count="3">
    <mergeCell ref="A1:Q1"/>
    <mergeCell ref="A2:Q2"/>
    <mergeCell ref="A3:Q3"/>
  </mergeCells>
  <pageMargins left="0.7" right="0.7" top="0.75" bottom="0.75" header="0.3" footer="0.3"/>
  <pageSetup scale="5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zoomScale="80" zoomScaleNormal="80" zoomScaleSheetLayoutView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:Q3"/>
    </sheetView>
  </sheetViews>
  <sheetFormatPr defaultRowHeight="12.75" x14ac:dyDescent="0.2"/>
  <cols>
    <col min="1" max="1" width="45.42578125" customWidth="1"/>
    <col min="2" max="2" width="12.85546875" customWidth="1"/>
    <col min="3" max="3" width="12.7109375" customWidth="1"/>
    <col min="4" max="4" width="13.28515625" customWidth="1"/>
    <col min="5" max="5" width="11.28515625" bestFit="1" customWidth="1"/>
    <col min="6" max="9" width="12.7109375" bestFit="1" customWidth="1"/>
    <col min="10" max="11" width="9.85546875" bestFit="1" customWidth="1"/>
    <col min="12" max="12" width="9.28515625" bestFit="1" customWidth="1"/>
    <col min="13" max="13" width="9.85546875" bestFit="1" customWidth="1"/>
    <col min="14" max="14" width="9.42578125" bestFit="1" customWidth="1"/>
    <col min="15" max="15" width="11.28515625" bestFit="1" customWidth="1"/>
    <col min="16" max="16" width="13.85546875" customWidth="1"/>
    <col min="17" max="17" width="15" bestFit="1" customWidth="1"/>
  </cols>
  <sheetData>
    <row r="1" spans="1:18" ht="15.75" x14ac:dyDescent="0.25">
      <c r="A1" s="279" t="s">
        <v>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</row>
    <row r="2" spans="1:18" ht="15.75" x14ac:dyDescent="0.25">
      <c r="A2" s="279" t="s">
        <v>89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</row>
    <row r="3" spans="1:18" x14ac:dyDescent="0.2">
      <c r="A3" s="283" t="s">
        <v>76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</row>
    <row r="4" spans="1:18" ht="41.25" customHeight="1" x14ac:dyDescent="0.2">
      <c r="A4" s="240"/>
      <c r="B4" s="240" t="s">
        <v>90</v>
      </c>
      <c r="C4" s="240" t="s">
        <v>33</v>
      </c>
      <c r="D4" s="240" t="s">
        <v>3</v>
      </c>
      <c r="E4" s="240" t="s">
        <v>4</v>
      </c>
      <c r="F4" s="240" t="s">
        <v>5</v>
      </c>
      <c r="G4" s="240" t="s">
        <v>6</v>
      </c>
      <c r="H4" s="240" t="s">
        <v>55</v>
      </c>
      <c r="I4" s="240" t="s">
        <v>56</v>
      </c>
      <c r="J4" s="240" t="s">
        <v>10</v>
      </c>
      <c r="K4" s="240" t="s">
        <v>36</v>
      </c>
      <c r="L4" s="251" t="s">
        <v>85</v>
      </c>
      <c r="M4" s="240" t="s">
        <v>11</v>
      </c>
      <c r="N4" s="240" t="s">
        <v>12</v>
      </c>
      <c r="O4" s="240" t="s">
        <v>13</v>
      </c>
      <c r="P4" s="251" t="s">
        <v>86</v>
      </c>
      <c r="Q4" s="241" t="s">
        <v>14</v>
      </c>
    </row>
    <row r="5" spans="1:18" ht="26.25" customHeight="1" x14ac:dyDescent="0.2">
      <c r="A5" s="252" t="s">
        <v>59</v>
      </c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</row>
    <row r="6" spans="1:18" ht="26.25" customHeight="1" x14ac:dyDescent="0.2">
      <c r="A6" s="242" t="s">
        <v>64</v>
      </c>
      <c r="B6" s="244">
        <v>35423.915000000001</v>
      </c>
      <c r="C6" s="244">
        <v>0</v>
      </c>
      <c r="D6" s="244">
        <v>141489.283</v>
      </c>
      <c r="E6" s="244">
        <v>36937.164640000003</v>
      </c>
      <c r="F6" s="244">
        <v>186594.1341</v>
      </c>
      <c r="G6" s="244">
        <v>154633.37</v>
      </c>
      <c r="H6" s="244">
        <v>197447.46044999998</v>
      </c>
      <c r="I6" s="244">
        <v>561536.72400000005</v>
      </c>
      <c r="J6" s="244">
        <v>170993.59388</v>
      </c>
      <c r="K6" s="244">
        <v>268644.19799999997</v>
      </c>
      <c r="L6" s="244">
        <v>67320.906750000024</v>
      </c>
      <c r="M6" s="244">
        <v>207354.318</v>
      </c>
      <c r="N6" s="244">
        <v>57397.287400000001</v>
      </c>
      <c r="O6" s="244">
        <v>393036.58100000001</v>
      </c>
      <c r="P6" s="244">
        <v>0</v>
      </c>
      <c r="Q6" s="244">
        <f>SUM(B6:P6)</f>
        <v>2478808.93622</v>
      </c>
      <c r="R6" s="277"/>
    </row>
    <row r="7" spans="1:18" ht="26.25" customHeight="1" x14ac:dyDescent="0.2">
      <c r="A7" s="242" t="s">
        <v>65</v>
      </c>
      <c r="B7" s="244">
        <v>143050.24600000001</v>
      </c>
      <c r="C7" s="244">
        <v>0</v>
      </c>
      <c r="D7" s="244">
        <v>50</v>
      </c>
      <c r="E7" s="244">
        <v>242.91399999999999</v>
      </c>
      <c r="F7" s="244">
        <v>10913.899959999999</v>
      </c>
      <c r="G7" s="244">
        <v>100.93600000000001</v>
      </c>
      <c r="H7" s="244">
        <v>61361.132479434455</v>
      </c>
      <c r="I7" s="244">
        <v>427577.027</v>
      </c>
      <c r="J7" s="244">
        <v>62.059890000000003</v>
      </c>
      <c r="K7" s="244">
        <v>512.00300000000004</v>
      </c>
      <c r="L7" s="244">
        <v>280.45934999999997</v>
      </c>
      <c r="M7" s="244">
        <v>100913.143</v>
      </c>
      <c r="N7" s="244">
        <v>59.390319999999996</v>
      </c>
      <c r="O7" s="244">
        <v>976174.26800000004</v>
      </c>
      <c r="P7" s="244">
        <v>0</v>
      </c>
      <c r="Q7" s="244">
        <f t="shared" ref="Q7:Q44" si="0">SUM(B7:P7)</f>
        <v>1721297.4789994345</v>
      </c>
    </row>
    <row r="8" spans="1:18" ht="26.25" customHeight="1" x14ac:dyDescent="0.2">
      <c r="A8" s="242" t="s">
        <v>66</v>
      </c>
      <c r="B8" s="244">
        <v>18.998999999999999</v>
      </c>
      <c r="C8" s="244">
        <v>0</v>
      </c>
      <c r="D8" s="244">
        <v>0</v>
      </c>
      <c r="E8" s="244">
        <v>53.325000000000003</v>
      </c>
      <c r="F8" s="244">
        <v>6768.0721199999998</v>
      </c>
      <c r="G8" s="244">
        <v>479.5</v>
      </c>
      <c r="H8" s="244">
        <v>26988.265619999998</v>
      </c>
      <c r="I8" s="244">
        <v>15075.504000000001</v>
      </c>
      <c r="J8" s="244">
        <v>510.04700000000003</v>
      </c>
      <c r="K8" s="244">
        <v>1348.4</v>
      </c>
      <c r="L8" s="244">
        <v>1843.779</v>
      </c>
      <c r="M8" s="244">
        <v>9622.5720000000001</v>
      </c>
      <c r="N8" s="244">
        <v>144.83699999999999</v>
      </c>
      <c r="O8" s="244">
        <v>73416.775999999998</v>
      </c>
      <c r="P8" s="244">
        <v>0</v>
      </c>
      <c r="Q8" s="244">
        <f t="shared" si="0"/>
        <v>136270.07673999999</v>
      </c>
    </row>
    <row r="9" spans="1:18" ht="26.25" customHeight="1" x14ac:dyDescent="0.2">
      <c r="A9" s="242" t="s">
        <v>67</v>
      </c>
      <c r="B9" s="244">
        <v>55.171999999999997</v>
      </c>
      <c r="C9" s="244">
        <v>0</v>
      </c>
      <c r="D9" s="244">
        <v>57.5</v>
      </c>
      <c r="E9" s="244">
        <v>0</v>
      </c>
      <c r="F9" s="244">
        <v>367.86129999999997</v>
      </c>
      <c r="G9" s="244">
        <v>156.09399999999999</v>
      </c>
      <c r="H9" s="244">
        <v>9988.2041399999998</v>
      </c>
      <c r="I9" s="244">
        <v>115537.177</v>
      </c>
      <c r="J9" s="244">
        <v>15.882</v>
      </c>
      <c r="K9" s="244">
        <v>18.568999999999999</v>
      </c>
      <c r="L9" s="244">
        <v>115.02313999999998</v>
      </c>
      <c r="M9" s="244">
        <v>16800.304</v>
      </c>
      <c r="N9" s="244">
        <v>781.30713000000003</v>
      </c>
      <c r="O9" s="244">
        <v>29899.309000000001</v>
      </c>
      <c r="P9" s="244">
        <v>0</v>
      </c>
      <c r="Q9" s="244">
        <f t="shared" si="0"/>
        <v>173792.40270999999</v>
      </c>
    </row>
    <row r="10" spans="1:18" ht="26.25" customHeight="1" x14ac:dyDescent="0.2">
      <c r="A10" s="242" t="s">
        <v>68</v>
      </c>
      <c r="B10" s="244">
        <v>468.15</v>
      </c>
      <c r="C10" s="244">
        <v>0</v>
      </c>
      <c r="D10" s="244">
        <v>569.04999999999995</v>
      </c>
      <c r="E10" s="244">
        <v>4.1399999999999997</v>
      </c>
      <c r="F10" s="244">
        <v>3686.68</v>
      </c>
      <c r="G10" s="244">
        <v>1517.0540000000001</v>
      </c>
      <c r="H10" s="244">
        <v>64906.477574865981</v>
      </c>
      <c r="I10" s="244">
        <v>196854.78599999999</v>
      </c>
      <c r="J10" s="244">
        <v>2943.4076500000001</v>
      </c>
      <c r="K10" s="244">
        <v>1220.807</v>
      </c>
      <c r="L10" s="244">
        <v>7494.6860800000004</v>
      </c>
      <c r="M10" s="244">
        <v>18719.377</v>
      </c>
      <c r="N10" s="244">
        <v>4759.4429489999993</v>
      </c>
      <c r="O10" s="244">
        <v>98866.319000000003</v>
      </c>
      <c r="P10" s="244">
        <v>0</v>
      </c>
      <c r="Q10" s="244">
        <f t="shared" si="0"/>
        <v>402010.37725386594</v>
      </c>
    </row>
    <row r="11" spans="1:18" ht="26.25" customHeight="1" x14ac:dyDescent="0.2">
      <c r="A11" s="242" t="s">
        <v>69</v>
      </c>
      <c r="B11" s="244">
        <v>0</v>
      </c>
      <c r="C11" s="244">
        <v>0</v>
      </c>
      <c r="D11" s="244">
        <v>0</v>
      </c>
      <c r="E11" s="244">
        <v>343.709</v>
      </c>
      <c r="F11" s="244">
        <v>582.83270999999991</v>
      </c>
      <c r="G11" s="244">
        <v>127.133</v>
      </c>
      <c r="H11" s="244">
        <v>62952.061299999994</v>
      </c>
      <c r="I11" s="244">
        <v>15923.669</v>
      </c>
      <c r="J11" s="244">
        <v>41.624000000000002</v>
      </c>
      <c r="K11" s="244">
        <v>3398.8939999999998</v>
      </c>
      <c r="L11" s="244">
        <v>3.4950000000000001</v>
      </c>
      <c r="M11" s="244">
        <v>101.26300000000001</v>
      </c>
      <c r="N11" s="244">
        <v>1457.0421000000001</v>
      </c>
      <c r="O11" s="244">
        <v>49016.642</v>
      </c>
      <c r="P11" s="244">
        <v>0</v>
      </c>
      <c r="Q11" s="244">
        <f t="shared" si="0"/>
        <v>133948.36510999998</v>
      </c>
    </row>
    <row r="12" spans="1:18" ht="26.25" customHeight="1" x14ac:dyDescent="0.2">
      <c r="A12" s="242" t="s">
        <v>70</v>
      </c>
      <c r="B12" s="244">
        <v>0</v>
      </c>
      <c r="C12" s="244">
        <v>28505.151999999998</v>
      </c>
      <c r="D12" s="244">
        <v>0</v>
      </c>
      <c r="E12" s="244">
        <v>0</v>
      </c>
      <c r="F12" s="244">
        <v>0</v>
      </c>
      <c r="G12" s="244">
        <v>0</v>
      </c>
      <c r="H12" s="244">
        <v>0</v>
      </c>
      <c r="I12" s="244">
        <v>0</v>
      </c>
      <c r="J12" s="244">
        <v>0</v>
      </c>
      <c r="K12" s="244">
        <v>0</v>
      </c>
      <c r="L12" s="244">
        <v>0</v>
      </c>
      <c r="M12" s="244">
        <v>0</v>
      </c>
      <c r="N12" s="244">
        <v>0</v>
      </c>
      <c r="O12" s="244">
        <v>0</v>
      </c>
      <c r="P12" s="244">
        <v>0</v>
      </c>
      <c r="Q12" s="244">
        <f t="shared" si="0"/>
        <v>28505.151999999998</v>
      </c>
    </row>
    <row r="13" spans="1:18" ht="26.25" customHeight="1" x14ac:dyDescent="0.2">
      <c r="A13" s="247" t="s">
        <v>71</v>
      </c>
      <c r="B13" s="248">
        <v>0</v>
      </c>
      <c r="C13" s="244">
        <v>0</v>
      </c>
      <c r="D13" s="244">
        <v>2</v>
      </c>
      <c r="E13" s="244">
        <v>111.42568000000001</v>
      </c>
      <c r="F13" s="244">
        <v>271.54320000000001</v>
      </c>
      <c r="G13" s="244">
        <v>542.99199999999996</v>
      </c>
      <c r="H13" s="244">
        <v>12813.007</v>
      </c>
      <c r="I13" s="244">
        <v>50754.921999999999</v>
      </c>
      <c r="J13" s="244">
        <v>384.75266000000005</v>
      </c>
      <c r="K13" s="244">
        <v>587.52099999999996</v>
      </c>
      <c r="L13" s="244">
        <v>216.04545000000002</v>
      </c>
      <c r="M13" s="244">
        <v>4577.8590000000004</v>
      </c>
      <c r="N13" s="244">
        <v>0</v>
      </c>
      <c r="O13" s="244">
        <v>60435.576999999997</v>
      </c>
      <c r="P13" s="244">
        <v>1164.6859999999999</v>
      </c>
      <c r="Q13" s="244">
        <f t="shared" si="0"/>
        <v>131862.33098999999</v>
      </c>
    </row>
    <row r="14" spans="1:18" ht="26.25" customHeight="1" x14ac:dyDescent="0.2">
      <c r="A14" s="253" t="s">
        <v>14</v>
      </c>
      <c r="B14" s="249">
        <f>SUM(B6:B13)</f>
        <v>179016.48200000002</v>
      </c>
      <c r="C14" s="249">
        <f t="shared" ref="C14:P14" si="1">SUM(C6:C13)</f>
        <v>28505.151999999998</v>
      </c>
      <c r="D14" s="249">
        <f t="shared" si="1"/>
        <v>142167.83299999998</v>
      </c>
      <c r="E14" s="249">
        <f t="shared" si="1"/>
        <v>37692.678319999999</v>
      </c>
      <c r="F14" s="249">
        <f t="shared" si="1"/>
        <v>209185.02338999996</v>
      </c>
      <c r="G14" s="249">
        <f t="shared" si="1"/>
        <v>157557.079</v>
      </c>
      <c r="H14" s="249">
        <f t="shared" si="1"/>
        <v>436456.6085643004</v>
      </c>
      <c r="I14" s="249">
        <f t="shared" si="1"/>
        <v>1383259.8090000001</v>
      </c>
      <c r="J14" s="249">
        <f t="shared" si="1"/>
        <v>174951.36708000003</v>
      </c>
      <c r="K14" s="249">
        <f t="shared" si="1"/>
        <v>275730.39199999999</v>
      </c>
      <c r="L14" s="249">
        <f t="shared" si="1"/>
        <v>77274.394770000028</v>
      </c>
      <c r="M14" s="249">
        <f t="shared" si="1"/>
        <v>358088.83599999995</v>
      </c>
      <c r="N14" s="249">
        <f t="shared" si="1"/>
        <v>64599.306898999996</v>
      </c>
      <c r="O14" s="249">
        <f t="shared" si="1"/>
        <v>1680845.4719999998</v>
      </c>
      <c r="P14" s="249">
        <f t="shared" si="1"/>
        <v>1164.6859999999999</v>
      </c>
      <c r="Q14" s="249">
        <f t="shared" si="0"/>
        <v>5206495.1200233009</v>
      </c>
    </row>
    <row r="15" spans="1:18" ht="26.25" customHeight="1" x14ac:dyDescent="0.2">
      <c r="A15" s="254" t="s">
        <v>60</v>
      </c>
      <c r="B15" s="245"/>
      <c r="C15" s="244">
        <v>0</v>
      </c>
      <c r="D15" s="244">
        <v>0</v>
      </c>
      <c r="E15" s="244">
        <v>0</v>
      </c>
      <c r="F15" s="244">
        <v>0</v>
      </c>
      <c r="G15" s="244">
        <v>0</v>
      </c>
      <c r="H15" s="244">
        <v>0</v>
      </c>
      <c r="I15" s="244">
        <v>0</v>
      </c>
      <c r="J15" s="244">
        <v>0</v>
      </c>
      <c r="K15" s="244">
        <v>0</v>
      </c>
      <c r="L15" s="244">
        <v>0</v>
      </c>
      <c r="M15" s="244">
        <v>0</v>
      </c>
      <c r="N15" s="244">
        <v>0</v>
      </c>
      <c r="O15" s="244">
        <v>0</v>
      </c>
      <c r="P15" s="244">
        <v>0</v>
      </c>
      <c r="Q15" s="244">
        <f t="shared" si="0"/>
        <v>0</v>
      </c>
    </row>
    <row r="16" spans="1:18" ht="26.25" customHeight="1" x14ac:dyDescent="0.2">
      <c r="A16" s="242" t="str">
        <f t="shared" ref="A16:A24" si="2">A6</f>
        <v xml:space="preserve">Motor </v>
      </c>
      <c r="B16" s="244">
        <v>11276.36</v>
      </c>
      <c r="C16" s="244">
        <v>0</v>
      </c>
      <c r="D16" s="244">
        <v>29132.445</v>
      </c>
      <c r="E16" s="244">
        <v>8773.4827099999984</v>
      </c>
      <c r="F16" s="244">
        <v>14835.442999999999</v>
      </c>
      <c r="G16" s="244">
        <v>12496.959000000001</v>
      </c>
      <c r="H16" s="244">
        <v>11881.046</v>
      </c>
      <c r="I16" s="244">
        <v>0</v>
      </c>
      <c r="J16" s="244">
        <v>0</v>
      </c>
      <c r="K16" s="244">
        <v>-52649.082999999999</v>
      </c>
      <c r="L16" s="244">
        <v>26569.519789999998</v>
      </c>
      <c r="M16" s="244">
        <v>3898.2809999999999</v>
      </c>
      <c r="N16" s="244">
        <v>515.64800000000002</v>
      </c>
      <c r="O16" s="244">
        <v>9265.01</v>
      </c>
      <c r="P16" s="244">
        <v>0</v>
      </c>
      <c r="Q16" s="244">
        <f t="shared" si="0"/>
        <v>75995.111499999985</v>
      </c>
    </row>
    <row r="17" spans="1:17" ht="26.25" customHeight="1" x14ac:dyDescent="0.2">
      <c r="A17" s="242" t="str">
        <f t="shared" si="2"/>
        <v>Accident and Health</v>
      </c>
      <c r="B17" s="244">
        <v>42225.427000000003</v>
      </c>
      <c r="C17" s="244">
        <v>0</v>
      </c>
      <c r="D17" s="244">
        <v>0</v>
      </c>
      <c r="E17" s="244">
        <v>-941.47175409999988</v>
      </c>
      <c r="F17" s="244">
        <v>381.65134999999998</v>
      </c>
      <c r="G17" s="244">
        <v>96.918000000000006</v>
      </c>
      <c r="H17" s="244">
        <v>21299.940139999999</v>
      </c>
      <c r="I17" s="244">
        <v>20147.146000000001</v>
      </c>
      <c r="J17" s="244">
        <v>0</v>
      </c>
      <c r="K17" s="244">
        <v>0</v>
      </c>
      <c r="L17" s="244">
        <v>249.83956000000001</v>
      </c>
      <c r="M17" s="244">
        <v>52346.224000000002</v>
      </c>
      <c r="N17" s="244">
        <v>57.411000000000001</v>
      </c>
      <c r="O17" s="244">
        <v>380685.02</v>
      </c>
      <c r="P17" s="244">
        <v>0</v>
      </c>
      <c r="Q17" s="244">
        <f t="shared" si="0"/>
        <v>516548.10529590002</v>
      </c>
    </row>
    <row r="18" spans="1:17" ht="26.25" customHeight="1" x14ac:dyDescent="0.2">
      <c r="A18" s="242" t="str">
        <f t="shared" si="2"/>
        <v>Engineering</v>
      </c>
      <c r="B18" s="244">
        <v>500</v>
      </c>
      <c r="C18" s="244">
        <v>0</v>
      </c>
      <c r="D18" s="244">
        <v>0</v>
      </c>
      <c r="E18" s="244">
        <v>4.56968</v>
      </c>
      <c r="F18" s="244">
        <v>6648.3578500037511</v>
      </c>
      <c r="G18" s="244">
        <v>383.13799999999998</v>
      </c>
      <c r="H18" s="244">
        <v>19998.742491666668</v>
      </c>
      <c r="I18" s="244">
        <v>9614.8040000000001</v>
      </c>
      <c r="J18" s="244">
        <v>377.52525000000003</v>
      </c>
      <c r="K18" s="244">
        <v>-1052.1600000000001</v>
      </c>
      <c r="L18" s="244">
        <v>2073.7305699999997</v>
      </c>
      <c r="M18" s="244">
        <v>7137.46</v>
      </c>
      <c r="N18" s="244">
        <v>133.82599999999999</v>
      </c>
      <c r="O18" s="244">
        <v>66528.638000000006</v>
      </c>
      <c r="P18" s="244">
        <v>0</v>
      </c>
      <c r="Q18" s="244">
        <f t="shared" si="0"/>
        <v>112348.63184167042</v>
      </c>
    </row>
    <row r="19" spans="1:17" ht="26.25" customHeight="1" x14ac:dyDescent="0.2">
      <c r="A19" s="242" t="str">
        <f t="shared" si="2"/>
        <v>Liability</v>
      </c>
      <c r="B19" s="244">
        <v>0</v>
      </c>
      <c r="C19" s="244">
        <v>0</v>
      </c>
      <c r="D19" s="244">
        <v>0</v>
      </c>
      <c r="E19" s="244">
        <v>0</v>
      </c>
      <c r="F19" s="244">
        <v>152.39400000000001</v>
      </c>
      <c r="G19" s="244">
        <v>0</v>
      </c>
      <c r="H19" s="244">
        <v>1556.26801</v>
      </c>
      <c r="I19" s="244">
        <v>89811.153999999995</v>
      </c>
      <c r="J19" s="244">
        <v>0</v>
      </c>
      <c r="K19" s="244">
        <v>0</v>
      </c>
      <c r="L19" s="244">
        <v>0</v>
      </c>
      <c r="M19" s="244">
        <v>2032.867</v>
      </c>
      <c r="N19" s="244">
        <v>0</v>
      </c>
      <c r="O19" s="244">
        <v>16925.205000000002</v>
      </c>
      <c r="P19" s="244">
        <v>0</v>
      </c>
      <c r="Q19" s="244">
        <f t="shared" si="0"/>
        <v>110477.88801</v>
      </c>
    </row>
    <row r="20" spans="1:17" ht="26.25" customHeight="1" x14ac:dyDescent="0.2">
      <c r="A20" s="242" t="str">
        <f t="shared" si="2"/>
        <v>Property</v>
      </c>
      <c r="B20" s="244">
        <v>4286.3</v>
      </c>
      <c r="C20" s="244">
        <v>0</v>
      </c>
      <c r="D20" s="244">
        <v>0</v>
      </c>
      <c r="E20" s="244">
        <v>84.138780095000016</v>
      </c>
      <c r="F20" s="244">
        <v>2130.8790493447696</v>
      </c>
      <c r="G20" s="244">
        <v>1095.7639999999999</v>
      </c>
      <c r="H20" s="244">
        <v>33945.958536620004</v>
      </c>
      <c r="I20" s="244">
        <v>154282.07999999999</v>
      </c>
      <c r="J20" s="244">
        <v>1465.51126</v>
      </c>
      <c r="K20" s="244">
        <v>-718.26199999999994</v>
      </c>
      <c r="L20" s="244">
        <v>7739.85124</v>
      </c>
      <c r="M20" s="244">
        <v>14241.936</v>
      </c>
      <c r="N20" s="244">
        <v>3047.962</v>
      </c>
      <c r="O20" s="244">
        <v>40604.824000000001</v>
      </c>
      <c r="P20" s="244">
        <v>0</v>
      </c>
      <c r="Q20" s="244">
        <f t="shared" si="0"/>
        <v>262206.94286605978</v>
      </c>
    </row>
    <row r="21" spans="1:17" ht="26.25" customHeight="1" x14ac:dyDescent="0.2">
      <c r="A21" s="242" t="str">
        <f t="shared" si="2"/>
        <v>Transportation</v>
      </c>
      <c r="B21" s="244">
        <v>0</v>
      </c>
      <c r="C21" s="244">
        <v>0</v>
      </c>
      <c r="D21" s="244">
        <v>0</v>
      </c>
      <c r="E21" s="244">
        <v>264.06953169999997</v>
      </c>
      <c r="F21" s="244">
        <v>411.07900000000001</v>
      </c>
      <c r="G21" s="244">
        <v>98.239000000000004</v>
      </c>
      <c r="H21" s="244">
        <v>27107.474610000005</v>
      </c>
      <c r="I21" s="244">
        <v>159.5</v>
      </c>
      <c r="J21" s="244">
        <v>0</v>
      </c>
      <c r="K21" s="244">
        <v>-2723.8620000000001</v>
      </c>
      <c r="L21" s="244">
        <v>2.6212499999999999</v>
      </c>
      <c r="M21" s="244">
        <v>17.824999999999999</v>
      </c>
      <c r="N21" s="244">
        <v>1746.6859999999999</v>
      </c>
      <c r="O21" s="244">
        <v>7555.0550000000003</v>
      </c>
      <c r="P21" s="244">
        <v>0</v>
      </c>
      <c r="Q21" s="244">
        <f t="shared" si="0"/>
        <v>34638.687391700005</v>
      </c>
    </row>
    <row r="22" spans="1:17" ht="26.25" customHeight="1" x14ac:dyDescent="0.2">
      <c r="A22" s="242" t="str">
        <f t="shared" si="2"/>
        <v>Guarantee</v>
      </c>
      <c r="B22" s="244">
        <v>0</v>
      </c>
      <c r="C22" s="244">
        <v>21529.981</v>
      </c>
      <c r="D22" s="244">
        <v>0</v>
      </c>
      <c r="E22" s="244">
        <v>6.9983999999999993</v>
      </c>
      <c r="F22" s="244">
        <v>0</v>
      </c>
      <c r="G22" s="244">
        <v>0</v>
      </c>
      <c r="H22" s="244">
        <v>0</v>
      </c>
      <c r="I22" s="244">
        <v>0</v>
      </c>
      <c r="J22" s="244">
        <v>48.042749999999998</v>
      </c>
      <c r="K22" s="244">
        <v>0</v>
      </c>
      <c r="L22" s="244">
        <v>0</v>
      </c>
      <c r="M22" s="244">
        <v>0</v>
      </c>
      <c r="N22" s="244">
        <v>0</v>
      </c>
      <c r="O22" s="244">
        <v>0</v>
      </c>
      <c r="P22" s="244">
        <v>0</v>
      </c>
      <c r="Q22" s="244">
        <f t="shared" si="0"/>
        <v>21585.022150000001</v>
      </c>
    </row>
    <row r="23" spans="1:17" ht="26.25" customHeight="1" x14ac:dyDescent="0.2">
      <c r="A23" s="247" t="str">
        <f t="shared" si="2"/>
        <v>Miscellaneous</v>
      </c>
      <c r="B23" s="248">
        <v>0</v>
      </c>
      <c r="C23" s="244">
        <v>0</v>
      </c>
      <c r="D23" s="244">
        <v>0</v>
      </c>
      <c r="E23" s="244">
        <v>97.952079800000007</v>
      </c>
      <c r="F23" s="244">
        <v>108.617</v>
      </c>
      <c r="G23" s="244">
        <v>559.23800000000006</v>
      </c>
      <c r="H23" s="244">
        <v>12421.236000000001</v>
      </c>
      <c r="I23" s="244">
        <v>2696.6120000000001</v>
      </c>
      <c r="J23" s="244">
        <v>138.19661000000002</v>
      </c>
      <c r="K23" s="244">
        <v>-87.5</v>
      </c>
      <c r="L23" s="244">
        <v>107.221</v>
      </c>
      <c r="M23" s="244">
        <v>3440</v>
      </c>
      <c r="N23" s="244">
        <v>0</v>
      </c>
      <c r="O23" s="244">
        <v>40554.491000000002</v>
      </c>
      <c r="P23" s="244">
        <v>1164.6859999999999</v>
      </c>
      <c r="Q23" s="244">
        <f t="shared" si="0"/>
        <v>61200.74968980001</v>
      </c>
    </row>
    <row r="24" spans="1:17" ht="26.25" customHeight="1" x14ac:dyDescent="0.2">
      <c r="A24" s="253" t="str">
        <f t="shared" si="2"/>
        <v>TOTAL</v>
      </c>
      <c r="B24" s="249">
        <f>SUM(B16:B23)</f>
        <v>58288.087000000007</v>
      </c>
      <c r="C24" s="249">
        <f t="shared" ref="C24:P24" si="3">SUM(C16:C23)</f>
        <v>21529.981</v>
      </c>
      <c r="D24" s="249">
        <f t="shared" si="3"/>
        <v>29132.445</v>
      </c>
      <c r="E24" s="249">
        <f t="shared" si="3"/>
        <v>8289.7394274949984</v>
      </c>
      <c r="F24" s="249">
        <f t="shared" si="3"/>
        <v>24668.421249348521</v>
      </c>
      <c r="G24" s="249">
        <f t="shared" si="3"/>
        <v>14730.255999999999</v>
      </c>
      <c r="H24" s="249">
        <f t="shared" si="3"/>
        <v>128210.66578828669</v>
      </c>
      <c r="I24" s="249">
        <f t="shared" si="3"/>
        <v>276711.29600000003</v>
      </c>
      <c r="J24" s="249">
        <f t="shared" si="3"/>
        <v>2029.2758699999999</v>
      </c>
      <c r="K24" s="249">
        <f t="shared" si="3"/>
        <v>-57230.867000000006</v>
      </c>
      <c r="L24" s="249">
        <f t="shared" si="3"/>
        <v>36742.783409999996</v>
      </c>
      <c r="M24" s="249">
        <f t="shared" si="3"/>
        <v>83114.592999999993</v>
      </c>
      <c r="N24" s="249">
        <f t="shared" si="3"/>
        <v>5501.5329999999994</v>
      </c>
      <c r="O24" s="249">
        <f t="shared" si="3"/>
        <v>562118.24300000013</v>
      </c>
      <c r="P24" s="249">
        <f t="shared" si="3"/>
        <v>1164.6859999999999</v>
      </c>
      <c r="Q24" s="249">
        <f t="shared" si="0"/>
        <v>1195001.1387451303</v>
      </c>
    </row>
    <row r="25" spans="1:17" ht="26.25" customHeight="1" x14ac:dyDescent="0.2">
      <c r="A25" s="254" t="s">
        <v>61</v>
      </c>
      <c r="B25" s="245"/>
      <c r="C25" s="244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4"/>
      <c r="O25" s="244"/>
      <c r="P25" s="244"/>
      <c r="Q25" s="244"/>
    </row>
    <row r="26" spans="1:17" ht="26.25" customHeight="1" x14ac:dyDescent="0.2">
      <c r="A26" s="242" t="str">
        <f t="shared" ref="A26:A34" si="4">A16</f>
        <v xml:space="preserve">Motor </v>
      </c>
      <c r="B26" s="244">
        <v>24147.555</v>
      </c>
      <c r="C26" s="244">
        <v>0</v>
      </c>
      <c r="D26" s="244">
        <v>112356.838</v>
      </c>
      <c r="E26" s="244">
        <v>28163.681929999999</v>
      </c>
      <c r="F26" s="244">
        <v>171758.69110000005</v>
      </c>
      <c r="G26" s="244">
        <v>142136.41099999999</v>
      </c>
      <c r="H26" s="244">
        <v>185566.41444999998</v>
      </c>
      <c r="I26" s="244">
        <v>561536.72400000005</v>
      </c>
      <c r="J26" s="244">
        <v>170993.59388</v>
      </c>
      <c r="K26" s="244">
        <v>321293.28100000002</v>
      </c>
      <c r="L26" s="244">
        <v>40751.386960000018</v>
      </c>
      <c r="M26" s="244">
        <v>203456.03700000001</v>
      </c>
      <c r="N26" s="244">
        <v>56881.6394</v>
      </c>
      <c r="O26" s="244">
        <v>383771.571</v>
      </c>
      <c r="P26" s="244">
        <v>0</v>
      </c>
      <c r="Q26" s="244">
        <f>SUM(B26:P26)</f>
        <v>2402813.8247199999</v>
      </c>
    </row>
    <row r="27" spans="1:17" ht="26.25" customHeight="1" x14ac:dyDescent="0.2">
      <c r="A27" s="242" t="str">
        <f t="shared" si="4"/>
        <v>Accident and Health</v>
      </c>
      <c r="B27" s="244">
        <v>100824.819</v>
      </c>
      <c r="C27" s="244">
        <v>0</v>
      </c>
      <c r="D27" s="244">
        <v>50</v>
      </c>
      <c r="E27" s="244">
        <v>1184.3857541</v>
      </c>
      <c r="F27" s="244">
        <v>10532.248609999999</v>
      </c>
      <c r="G27" s="244">
        <v>4.0179999999999998</v>
      </c>
      <c r="H27" s="244">
        <v>40061.192339434427</v>
      </c>
      <c r="I27" s="244">
        <v>407429.88099999999</v>
      </c>
      <c r="J27" s="244">
        <v>62.059890000000003</v>
      </c>
      <c r="K27" s="244">
        <v>512.00300000000004</v>
      </c>
      <c r="L27" s="244">
        <v>30.619790000000002</v>
      </c>
      <c r="M27" s="244">
        <v>48566.919000000002</v>
      </c>
      <c r="N27" s="244">
        <v>1.9793200000000002</v>
      </c>
      <c r="O27" s="244">
        <v>595489.24800000002</v>
      </c>
      <c r="P27" s="244">
        <v>0</v>
      </c>
      <c r="Q27" s="244">
        <f t="shared" si="0"/>
        <v>1204749.3737035347</v>
      </c>
    </row>
    <row r="28" spans="1:17" ht="26.25" customHeight="1" x14ac:dyDescent="0.2">
      <c r="A28" s="242" t="str">
        <f t="shared" si="4"/>
        <v>Engineering</v>
      </c>
      <c r="B28" s="244">
        <v>-481.00099999999998</v>
      </c>
      <c r="C28" s="244">
        <v>0</v>
      </c>
      <c r="D28" s="244">
        <v>0</v>
      </c>
      <c r="E28" s="244">
        <v>48.755319999999998</v>
      </c>
      <c r="F28" s="244">
        <v>119.71426999625001</v>
      </c>
      <c r="G28" s="244">
        <v>96.361999999999995</v>
      </c>
      <c r="H28" s="244">
        <v>6989.5231283333305</v>
      </c>
      <c r="I28" s="244">
        <v>5460.7</v>
      </c>
      <c r="J28" s="244">
        <v>132.52175</v>
      </c>
      <c r="K28" s="244">
        <v>2400.56</v>
      </c>
      <c r="L28" s="244">
        <v>-229.95157</v>
      </c>
      <c r="M28" s="244">
        <v>2485.1120000000001</v>
      </c>
      <c r="N28" s="244">
        <v>11.010999999999999</v>
      </c>
      <c r="O28" s="244">
        <v>6888.1379999999999</v>
      </c>
      <c r="P28" s="244">
        <v>0</v>
      </c>
      <c r="Q28" s="244">
        <f t="shared" si="0"/>
        <v>23921.444898329577</v>
      </c>
    </row>
    <row r="29" spans="1:17" ht="26.25" customHeight="1" x14ac:dyDescent="0.2">
      <c r="A29" s="242" t="str">
        <f t="shared" si="4"/>
        <v>Liability</v>
      </c>
      <c r="B29" s="244">
        <v>55.171999999999997</v>
      </c>
      <c r="C29" s="244">
        <v>0</v>
      </c>
      <c r="D29" s="244">
        <v>57.5</v>
      </c>
      <c r="E29" s="244">
        <v>0</v>
      </c>
      <c r="F29" s="244">
        <v>215.46729999999999</v>
      </c>
      <c r="G29" s="244">
        <v>156.09399999999999</v>
      </c>
      <c r="H29" s="244">
        <v>8431.9361299999982</v>
      </c>
      <c r="I29" s="244">
        <v>25726.023000000001</v>
      </c>
      <c r="J29" s="244">
        <v>15.882</v>
      </c>
      <c r="K29" s="244">
        <v>18.568999999999999</v>
      </c>
      <c r="L29" s="244">
        <v>115.02313999999998</v>
      </c>
      <c r="M29" s="244">
        <v>14767.437</v>
      </c>
      <c r="N29" s="244">
        <v>781.30713000000003</v>
      </c>
      <c r="O29" s="244">
        <v>12974.103999999999</v>
      </c>
      <c r="P29" s="244">
        <v>0</v>
      </c>
      <c r="Q29" s="244">
        <f t="shared" si="0"/>
        <v>63314.514699999992</v>
      </c>
    </row>
    <row r="30" spans="1:17" ht="26.25" customHeight="1" x14ac:dyDescent="0.2">
      <c r="A30" s="242" t="str">
        <f t="shared" si="4"/>
        <v>Property</v>
      </c>
      <c r="B30" s="244">
        <v>-3818.15</v>
      </c>
      <c r="C30" s="244">
        <v>0</v>
      </c>
      <c r="D30" s="244">
        <v>569.04999999999995</v>
      </c>
      <c r="E30" s="244">
        <v>-79.998780095000001</v>
      </c>
      <c r="F30" s="244">
        <v>1555.8009506552298</v>
      </c>
      <c r="G30" s="244">
        <v>421.29</v>
      </c>
      <c r="H30" s="244">
        <v>30960.519038245984</v>
      </c>
      <c r="I30" s="244">
        <v>42572.705999999998</v>
      </c>
      <c r="J30" s="244">
        <v>1477.8963900000001</v>
      </c>
      <c r="K30" s="244">
        <v>1939.069</v>
      </c>
      <c r="L30" s="244">
        <v>-245.16516000000001</v>
      </c>
      <c r="M30" s="244">
        <v>4477.4409999999998</v>
      </c>
      <c r="N30" s="244">
        <v>1711.4809490000002</v>
      </c>
      <c r="O30" s="244">
        <v>58261.495000000003</v>
      </c>
      <c r="P30" s="244">
        <v>0</v>
      </c>
      <c r="Q30" s="244">
        <f t="shared" si="0"/>
        <v>139803.43438780622</v>
      </c>
    </row>
    <row r="31" spans="1:17" ht="26.25" customHeight="1" x14ac:dyDescent="0.2">
      <c r="A31" s="242" t="str">
        <f t="shared" si="4"/>
        <v>Transportation</v>
      </c>
      <c r="B31" s="244">
        <v>0</v>
      </c>
      <c r="C31" s="244">
        <v>0</v>
      </c>
      <c r="D31" s="244">
        <v>0</v>
      </c>
      <c r="E31" s="244">
        <v>79.63946829999999</v>
      </c>
      <c r="F31" s="244">
        <v>171.75371000000001</v>
      </c>
      <c r="G31" s="244">
        <v>28.893999999999998</v>
      </c>
      <c r="H31" s="244">
        <v>35844.586689999996</v>
      </c>
      <c r="I31" s="244">
        <v>15764.169</v>
      </c>
      <c r="J31" s="244">
        <v>41.624000000000002</v>
      </c>
      <c r="K31" s="244">
        <v>6122.7560000000003</v>
      </c>
      <c r="L31" s="244">
        <v>0.87375000000000003</v>
      </c>
      <c r="M31" s="244">
        <v>83.438000000000002</v>
      </c>
      <c r="N31" s="244">
        <v>-289.64390000000003</v>
      </c>
      <c r="O31" s="244">
        <v>41461.587</v>
      </c>
      <c r="P31" s="244">
        <v>0</v>
      </c>
      <c r="Q31" s="244">
        <f t="shared" si="0"/>
        <v>99309.677718299994</v>
      </c>
    </row>
    <row r="32" spans="1:17" ht="26.25" customHeight="1" x14ac:dyDescent="0.2">
      <c r="A32" s="242" t="str">
        <f t="shared" si="4"/>
        <v>Guarantee</v>
      </c>
      <c r="B32" s="244">
        <v>0</v>
      </c>
      <c r="C32" s="244">
        <v>6975.1710000000003</v>
      </c>
      <c r="D32" s="244">
        <v>0</v>
      </c>
      <c r="E32" s="244">
        <v>-6.9983999999999993</v>
      </c>
      <c r="F32" s="244">
        <v>0</v>
      </c>
      <c r="G32" s="244">
        <v>0</v>
      </c>
      <c r="H32" s="244">
        <v>0</v>
      </c>
      <c r="I32" s="244">
        <v>0</v>
      </c>
      <c r="J32" s="244">
        <v>-48.042749999999998</v>
      </c>
      <c r="K32" s="244">
        <v>0</v>
      </c>
      <c r="L32" s="244">
        <v>0</v>
      </c>
      <c r="M32" s="244">
        <v>0</v>
      </c>
      <c r="N32" s="244">
        <v>0</v>
      </c>
      <c r="O32" s="244">
        <v>0</v>
      </c>
      <c r="P32" s="244">
        <v>0</v>
      </c>
      <c r="Q32" s="244">
        <f t="shared" si="0"/>
        <v>6920.1298500000003</v>
      </c>
    </row>
    <row r="33" spans="1:17" ht="26.25" customHeight="1" x14ac:dyDescent="0.2">
      <c r="A33" s="247" t="str">
        <f t="shared" si="4"/>
        <v>Miscellaneous</v>
      </c>
      <c r="B33" s="248">
        <v>0</v>
      </c>
      <c r="C33" s="244">
        <v>0</v>
      </c>
      <c r="D33" s="244">
        <v>2</v>
      </c>
      <c r="E33" s="244">
        <v>13.4736002</v>
      </c>
      <c r="F33" s="244">
        <v>162.92620000000002</v>
      </c>
      <c r="G33" s="244">
        <v>-16.245999999999999</v>
      </c>
      <c r="H33" s="244">
        <v>391.77100000000002</v>
      </c>
      <c r="I33" s="244">
        <v>48058.31</v>
      </c>
      <c r="J33" s="244">
        <v>246.55605</v>
      </c>
      <c r="K33" s="244">
        <v>675.02099999999996</v>
      </c>
      <c r="L33" s="244">
        <v>108.82445</v>
      </c>
      <c r="M33" s="244">
        <v>1137.8589999999999</v>
      </c>
      <c r="N33" s="244">
        <v>0</v>
      </c>
      <c r="O33" s="244">
        <v>19881.085999999999</v>
      </c>
      <c r="P33" s="244">
        <v>0</v>
      </c>
      <c r="Q33" s="244">
        <f t="shared" si="0"/>
        <v>70661.581300199992</v>
      </c>
    </row>
    <row r="34" spans="1:17" ht="26.25" customHeight="1" x14ac:dyDescent="0.2">
      <c r="A34" s="253" t="str">
        <f t="shared" si="4"/>
        <v>TOTAL</v>
      </c>
      <c r="B34" s="249">
        <f>SUM(B26:B33)</f>
        <v>120728.39500000002</v>
      </c>
      <c r="C34" s="249">
        <f t="shared" ref="C34:P34" si="5">SUM(C26:C33)</f>
        <v>6975.1710000000003</v>
      </c>
      <c r="D34" s="249">
        <f t="shared" si="5"/>
        <v>113035.38800000001</v>
      </c>
      <c r="E34" s="249">
        <f t="shared" si="5"/>
        <v>29402.938892504997</v>
      </c>
      <c r="F34" s="249">
        <f t="shared" si="5"/>
        <v>184516.60214065149</v>
      </c>
      <c r="G34" s="249">
        <f t="shared" si="5"/>
        <v>142826.823</v>
      </c>
      <c r="H34" s="249">
        <f t="shared" si="5"/>
        <v>308245.94277601369</v>
      </c>
      <c r="I34" s="249">
        <f t="shared" si="5"/>
        <v>1106548.513</v>
      </c>
      <c r="J34" s="249">
        <f t="shared" si="5"/>
        <v>172922.09121000007</v>
      </c>
      <c r="K34" s="249">
        <f t="shared" si="5"/>
        <v>332961.25900000008</v>
      </c>
      <c r="L34" s="249">
        <f t="shared" si="5"/>
        <v>40531.611360000017</v>
      </c>
      <c r="M34" s="249">
        <f t="shared" si="5"/>
        <v>274974.24300000002</v>
      </c>
      <c r="N34" s="249">
        <f t="shared" si="5"/>
        <v>59097.773898999993</v>
      </c>
      <c r="O34" s="249">
        <f t="shared" si="5"/>
        <v>1118727.2290000001</v>
      </c>
      <c r="P34" s="249">
        <f t="shared" si="5"/>
        <v>0</v>
      </c>
      <c r="Q34" s="249">
        <f t="shared" si="0"/>
        <v>4011493.9812781708</v>
      </c>
    </row>
    <row r="35" spans="1:17" ht="26.25" customHeight="1" x14ac:dyDescent="0.2">
      <c r="A35" s="254" t="s">
        <v>62</v>
      </c>
      <c r="B35" s="245"/>
      <c r="C35" s="244">
        <v>0</v>
      </c>
      <c r="D35" s="244">
        <v>0</v>
      </c>
      <c r="E35" s="244">
        <v>0</v>
      </c>
      <c r="F35" s="244">
        <v>0</v>
      </c>
      <c r="G35" s="244">
        <v>0</v>
      </c>
      <c r="H35" s="244">
        <v>0</v>
      </c>
      <c r="I35" s="244">
        <v>0</v>
      </c>
      <c r="J35" s="244">
        <v>0</v>
      </c>
      <c r="K35" s="244">
        <v>0</v>
      </c>
      <c r="L35" s="244">
        <v>0</v>
      </c>
      <c r="M35" s="244">
        <v>0</v>
      </c>
      <c r="N35" s="244">
        <v>0</v>
      </c>
      <c r="O35" s="244">
        <v>0</v>
      </c>
      <c r="P35" s="244">
        <v>0</v>
      </c>
      <c r="Q35" s="244">
        <f t="shared" si="0"/>
        <v>0</v>
      </c>
    </row>
    <row r="36" spans="1:17" ht="26.25" customHeight="1" x14ac:dyDescent="0.2">
      <c r="A36" s="242" t="str">
        <f t="shared" ref="A36:A44" si="6">A26</f>
        <v xml:space="preserve">Motor </v>
      </c>
      <c r="B36" s="244">
        <v>34448.332000000002</v>
      </c>
      <c r="C36" s="244">
        <v>0</v>
      </c>
      <c r="D36" s="244">
        <v>104722.745</v>
      </c>
      <c r="E36" s="244">
        <v>36148.388299999999</v>
      </c>
      <c r="F36" s="244">
        <v>174380.91410000008</v>
      </c>
      <c r="G36" s="244">
        <v>130071.73</v>
      </c>
      <c r="H36" s="244">
        <v>181798.24626770482</v>
      </c>
      <c r="I36" s="244">
        <v>497022.43</v>
      </c>
      <c r="J36" s="244">
        <v>179920.63047</v>
      </c>
      <c r="K36" s="244">
        <v>235859.53599999999</v>
      </c>
      <c r="L36" s="244">
        <v>46579.855840000018</v>
      </c>
      <c r="M36" s="244">
        <v>186179.56200000001</v>
      </c>
      <c r="N36" s="244">
        <v>44859.594400000002</v>
      </c>
      <c r="O36" s="244">
        <v>356557.48189182032</v>
      </c>
      <c r="P36" s="244">
        <v>0</v>
      </c>
      <c r="Q36" s="244">
        <f t="shared" si="0"/>
        <v>2208549.4462695252</v>
      </c>
    </row>
    <row r="37" spans="1:17" ht="26.25" customHeight="1" x14ac:dyDescent="0.2">
      <c r="A37" s="242" t="str">
        <f t="shared" si="6"/>
        <v>Accident and Health</v>
      </c>
      <c r="B37" s="244">
        <v>113492.66</v>
      </c>
      <c r="C37" s="244">
        <v>0</v>
      </c>
      <c r="D37" s="244">
        <v>233.37200000000001</v>
      </c>
      <c r="E37" s="244">
        <v>1836.0704499999999</v>
      </c>
      <c r="F37" s="244">
        <v>10038.428609999999</v>
      </c>
      <c r="G37" s="244">
        <v>4.0179999999999998</v>
      </c>
      <c r="H37" s="244">
        <v>45954.101554483386</v>
      </c>
      <c r="I37" s="244">
        <v>410857.826</v>
      </c>
      <c r="J37" s="244">
        <v>70.633889999999994</v>
      </c>
      <c r="K37" s="244">
        <v>512.00300000000004</v>
      </c>
      <c r="L37" s="244">
        <v>50.176990000000004</v>
      </c>
      <c r="M37" s="244">
        <v>49670.362000000001</v>
      </c>
      <c r="N37" s="244">
        <v>1.8630715</v>
      </c>
      <c r="O37" s="244">
        <v>613195.44287992117</v>
      </c>
      <c r="P37" s="244">
        <v>0</v>
      </c>
      <c r="Q37" s="244">
        <f t="shared" si="0"/>
        <v>1245916.9584459045</v>
      </c>
    </row>
    <row r="38" spans="1:17" ht="26.25" customHeight="1" x14ac:dyDescent="0.2">
      <c r="A38" s="242" t="str">
        <f t="shared" si="6"/>
        <v>Engineering</v>
      </c>
      <c r="B38" s="244">
        <v>540.39300000000003</v>
      </c>
      <c r="C38" s="244">
        <v>0</v>
      </c>
      <c r="D38" s="244">
        <v>-95.733999999999995</v>
      </c>
      <c r="E38" s="244">
        <v>167.36457000000001</v>
      </c>
      <c r="F38" s="244">
        <v>80.547269996250009</v>
      </c>
      <c r="G38" s="244">
        <v>57.189</v>
      </c>
      <c r="H38" s="244">
        <v>9685.138938333328</v>
      </c>
      <c r="I38" s="244">
        <v>7031.9840000000004</v>
      </c>
      <c r="J38" s="244">
        <v>533.90549999999996</v>
      </c>
      <c r="K38" s="244">
        <v>-204.26</v>
      </c>
      <c r="L38" s="244">
        <v>405.31905999999998</v>
      </c>
      <c r="M38" s="244">
        <v>2198.7849999999999</v>
      </c>
      <c r="N38" s="244">
        <v>699.45283684089986</v>
      </c>
      <c r="O38" s="244">
        <v>9554.0484323521523</v>
      </c>
      <c r="P38" s="244">
        <v>0</v>
      </c>
      <c r="Q38" s="244">
        <f t="shared" si="0"/>
        <v>30654.133607522635</v>
      </c>
    </row>
    <row r="39" spans="1:17" ht="26.25" customHeight="1" x14ac:dyDescent="0.2">
      <c r="A39" s="242" t="str">
        <f t="shared" si="6"/>
        <v>Liability</v>
      </c>
      <c r="B39" s="244">
        <v>247.85400000000001</v>
      </c>
      <c r="C39" s="244">
        <v>0</v>
      </c>
      <c r="D39" s="244">
        <v>-527.11099999999999</v>
      </c>
      <c r="E39" s="244">
        <v>-490.58300000000003</v>
      </c>
      <c r="F39" s="244">
        <v>1179.2893000000001</v>
      </c>
      <c r="G39" s="244">
        <v>476.86599999999999</v>
      </c>
      <c r="H39" s="244">
        <v>14811.599686799997</v>
      </c>
      <c r="I39" s="244">
        <v>13773.112999999999</v>
      </c>
      <c r="J39" s="244">
        <v>180.101</v>
      </c>
      <c r="K39" s="244">
        <v>18.568999999999999</v>
      </c>
      <c r="L39" s="244">
        <v>129.16451999999998</v>
      </c>
      <c r="M39" s="244">
        <v>14076.029</v>
      </c>
      <c r="N39" s="244">
        <v>319.46853500000003</v>
      </c>
      <c r="O39" s="244">
        <v>11275.12554406241</v>
      </c>
      <c r="P39" s="244">
        <v>0</v>
      </c>
      <c r="Q39" s="244">
        <f t="shared" si="0"/>
        <v>55469.4855858624</v>
      </c>
    </row>
    <row r="40" spans="1:17" ht="26.25" customHeight="1" x14ac:dyDescent="0.2">
      <c r="A40" s="242" t="str">
        <f t="shared" si="6"/>
        <v>Property</v>
      </c>
      <c r="B40" s="244">
        <v>1611.0150000000001</v>
      </c>
      <c r="C40" s="244">
        <v>0</v>
      </c>
      <c r="D40" s="244">
        <v>513.45699999999999</v>
      </c>
      <c r="E40" s="244">
        <v>-613.10645144500006</v>
      </c>
      <c r="F40" s="244">
        <v>374.80795065522989</v>
      </c>
      <c r="G40" s="244">
        <v>782.42899999999997</v>
      </c>
      <c r="H40" s="244">
        <v>39399.634271073999</v>
      </c>
      <c r="I40" s="244">
        <v>36503.563999999998</v>
      </c>
      <c r="J40" s="244">
        <v>8443.2461999999996</v>
      </c>
      <c r="K40" s="244">
        <v>619.47900000000004</v>
      </c>
      <c r="L40" s="244">
        <v>308.08383999999995</v>
      </c>
      <c r="M40" s="244">
        <v>4197.902</v>
      </c>
      <c r="N40" s="244">
        <v>-901.87487946500005</v>
      </c>
      <c r="O40" s="244">
        <v>63151.836219496763</v>
      </c>
      <c r="P40" s="244">
        <v>0</v>
      </c>
      <c r="Q40" s="244">
        <f t="shared" si="0"/>
        <v>154390.47315031599</v>
      </c>
    </row>
    <row r="41" spans="1:17" ht="26.25" customHeight="1" x14ac:dyDescent="0.2">
      <c r="A41" s="242" t="str">
        <f t="shared" si="6"/>
        <v>Transportation</v>
      </c>
      <c r="B41" s="244">
        <v>5.8999999999999997E-2</v>
      </c>
      <c r="C41" s="244">
        <v>0</v>
      </c>
      <c r="D41" s="244">
        <v>-243</v>
      </c>
      <c r="E41" s="244">
        <v>101.34958</v>
      </c>
      <c r="F41" s="244">
        <v>112.79871</v>
      </c>
      <c r="G41" s="244">
        <v>-97.605999999999995</v>
      </c>
      <c r="H41" s="244">
        <v>35844.586689999996</v>
      </c>
      <c r="I41" s="244">
        <v>9837.4009999999998</v>
      </c>
      <c r="J41" s="244">
        <v>117.02200000000001</v>
      </c>
      <c r="K41" s="244">
        <v>675.03200000000004</v>
      </c>
      <c r="L41" s="244">
        <v>0.87375000000000003</v>
      </c>
      <c r="M41" s="244">
        <v>-106.79300000000001</v>
      </c>
      <c r="N41" s="244">
        <v>-297.2989</v>
      </c>
      <c r="O41" s="244">
        <v>35124.230706714523</v>
      </c>
      <c r="P41" s="244">
        <v>0</v>
      </c>
      <c r="Q41" s="244">
        <f t="shared" si="0"/>
        <v>81068.655536714505</v>
      </c>
    </row>
    <row r="42" spans="1:17" ht="26.25" customHeight="1" x14ac:dyDescent="0.2">
      <c r="A42" s="242" t="str">
        <f t="shared" si="6"/>
        <v>Guarantee</v>
      </c>
      <c r="B42" s="244">
        <v>1.008</v>
      </c>
      <c r="C42" s="244">
        <v>5583.0680000000002</v>
      </c>
      <c r="D42" s="244">
        <v>0</v>
      </c>
      <c r="E42" s="244">
        <v>45.529600000000002</v>
      </c>
      <c r="F42" s="244">
        <v>0</v>
      </c>
      <c r="G42" s="244">
        <v>15</v>
      </c>
      <c r="H42" s="244">
        <v>0</v>
      </c>
      <c r="I42" s="244">
        <v>0</v>
      </c>
      <c r="J42" s="244">
        <v>-48.042749999999998</v>
      </c>
      <c r="K42" s="244">
        <v>0</v>
      </c>
      <c r="L42" s="244">
        <v>0</v>
      </c>
      <c r="M42" s="244">
        <v>0</v>
      </c>
      <c r="N42" s="244">
        <v>0</v>
      </c>
      <c r="O42" s="244">
        <v>0</v>
      </c>
      <c r="P42" s="244">
        <v>0</v>
      </c>
      <c r="Q42" s="244">
        <f t="shared" si="0"/>
        <v>5596.5628500000003</v>
      </c>
    </row>
    <row r="43" spans="1:17" ht="26.25" customHeight="1" x14ac:dyDescent="0.2">
      <c r="A43" s="247" t="str">
        <f t="shared" si="6"/>
        <v>Miscellaneous</v>
      </c>
      <c r="B43" s="248">
        <v>8.718</v>
      </c>
      <c r="C43" s="244">
        <v>0</v>
      </c>
      <c r="D43" s="244">
        <v>55.134</v>
      </c>
      <c r="E43" s="244">
        <v>-93.752399999999994</v>
      </c>
      <c r="F43" s="244">
        <v>258.38720000000001</v>
      </c>
      <c r="G43" s="244">
        <v>40.603999999999999</v>
      </c>
      <c r="H43" s="244">
        <v>594.3583000000001</v>
      </c>
      <c r="I43" s="244">
        <v>53289.714</v>
      </c>
      <c r="J43" s="244">
        <v>112.43629</v>
      </c>
      <c r="K43" s="244">
        <v>499.52100000000002</v>
      </c>
      <c r="L43" s="244">
        <v>21.047450000000001</v>
      </c>
      <c r="M43" s="244">
        <v>1226.827</v>
      </c>
      <c r="N43" s="244">
        <v>-2.8550307639999994</v>
      </c>
      <c r="O43" s="244">
        <v>18382.17004881721</v>
      </c>
      <c r="P43" s="244">
        <v>0</v>
      </c>
      <c r="Q43" s="244">
        <f t="shared" si="0"/>
        <v>74392.309858053195</v>
      </c>
    </row>
    <row r="44" spans="1:17" ht="26.25" customHeight="1" x14ac:dyDescent="0.2">
      <c r="A44" s="253" t="str">
        <f t="shared" si="6"/>
        <v>TOTAL</v>
      </c>
      <c r="B44" s="249">
        <f>SUM(B36:B43)</f>
        <v>150350.03900000002</v>
      </c>
      <c r="C44" s="249">
        <f t="shared" ref="C44:P44" si="7">SUM(C36:C43)</f>
        <v>5583.0680000000002</v>
      </c>
      <c r="D44" s="249">
        <f t="shared" si="7"/>
        <v>104658.863</v>
      </c>
      <c r="E44" s="249">
        <f t="shared" si="7"/>
        <v>37101.260648555006</v>
      </c>
      <c r="F44" s="249">
        <f t="shared" si="7"/>
        <v>186425.17314065158</v>
      </c>
      <c r="G44" s="249">
        <f t="shared" si="7"/>
        <v>131350.22999999998</v>
      </c>
      <c r="H44" s="249">
        <f t="shared" si="7"/>
        <v>328087.66570839559</v>
      </c>
      <c r="I44" s="249">
        <f t="shared" si="7"/>
        <v>1028316.0320000001</v>
      </c>
      <c r="J44" s="249">
        <f t="shared" si="7"/>
        <v>189329.9326</v>
      </c>
      <c r="K44" s="249">
        <f t="shared" si="7"/>
        <v>237979.87999999998</v>
      </c>
      <c r="L44" s="249">
        <f t="shared" si="7"/>
        <v>47494.521450000015</v>
      </c>
      <c r="M44" s="249">
        <f t="shared" si="7"/>
        <v>257442.674</v>
      </c>
      <c r="N44" s="249">
        <f t="shared" si="7"/>
        <v>44678.350033111899</v>
      </c>
      <c r="O44" s="249">
        <f t="shared" si="7"/>
        <v>1107240.3357231847</v>
      </c>
      <c r="P44" s="249">
        <f t="shared" si="7"/>
        <v>0</v>
      </c>
      <c r="Q44" s="249">
        <f t="shared" si="0"/>
        <v>3856038.0253038993</v>
      </c>
    </row>
    <row r="46" spans="1:17" x14ac:dyDescent="0.2">
      <c r="A46" s="276" t="s">
        <v>87</v>
      </c>
    </row>
  </sheetData>
  <mergeCells count="3">
    <mergeCell ref="A1:Q1"/>
    <mergeCell ref="A2:Q2"/>
    <mergeCell ref="A3:Q3"/>
  </mergeCells>
  <pageMargins left="0.7" right="0.7" top="0.75" bottom="0.75" header="0.3" footer="0.3"/>
  <pageSetup scale="5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6"/>
  <sheetViews>
    <sheetView zoomScale="80" zoomScaleNormal="80" zoomScaleSheetLayoutView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:Q3"/>
    </sheetView>
  </sheetViews>
  <sheetFormatPr defaultRowHeight="12.75" x14ac:dyDescent="0.2"/>
  <cols>
    <col min="1" max="1" width="45.42578125" customWidth="1"/>
    <col min="2" max="2" width="13.28515625" customWidth="1"/>
    <col min="3" max="5" width="11.28515625" bestFit="1" customWidth="1"/>
    <col min="6" max="9" width="12.7109375" bestFit="1" customWidth="1"/>
    <col min="10" max="11" width="9.85546875" bestFit="1" customWidth="1"/>
    <col min="12" max="12" width="9.28515625" bestFit="1" customWidth="1"/>
    <col min="13" max="13" width="9.85546875" bestFit="1" customWidth="1"/>
    <col min="14" max="14" width="9.42578125" bestFit="1" customWidth="1"/>
    <col min="15" max="15" width="11.28515625" bestFit="1" customWidth="1"/>
    <col min="16" max="16" width="13.85546875" customWidth="1"/>
    <col min="17" max="17" width="15" bestFit="1" customWidth="1"/>
    <col min="18" max="18" width="16.42578125" customWidth="1"/>
  </cols>
  <sheetData>
    <row r="1" spans="1:19" ht="15.75" x14ac:dyDescent="0.25">
      <c r="A1" s="279" t="s">
        <v>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</row>
    <row r="2" spans="1:19" ht="15.75" x14ac:dyDescent="0.25">
      <c r="A2" s="279" t="s">
        <v>88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</row>
    <row r="3" spans="1:19" x14ac:dyDescent="0.2">
      <c r="A3" s="283" t="s">
        <v>76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</row>
    <row r="4" spans="1:19" ht="41.25" customHeight="1" x14ac:dyDescent="0.2">
      <c r="A4" s="240"/>
      <c r="B4" s="240" t="s">
        <v>90</v>
      </c>
      <c r="C4" s="240" t="s">
        <v>33</v>
      </c>
      <c r="D4" s="240" t="s">
        <v>3</v>
      </c>
      <c r="E4" s="240" t="s">
        <v>4</v>
      </c>
      <c r="F4" s="240" t="s">
        <v>5</v>
      </c>
      <c r="G4" s="240" t="s">
        <v>6</v>
      </c>
      <c r="H4" s="240" t="s">
        <v>55</v>
      </c>
      <c r="I4" s="240" t="s">
        <v>56</v>
      </c>
      <c r="J4" s="240" t="s">
        <v>10</v>
      </c>
      <c r="K4" s="240" t="s">
        <v>36</v>
      </c>
      <c r="L4" s="251" t="s">
        <v>85</v>
      </c>
      <c r="M4" s="240" t="s">
        <v>11</v>
      </c>
      <c r="N4" s="240" t="s">
        <v>12</v>
      </c>
      <c r="O4" s="240" t="s">
        <v>13</v>
      </c>
      <c r="P4" s="251" t="s">
        <v>86</v>
      </c>
      <c r="Q4" s="241" t="s">
        <v>14</v>
      </c>
    </row>
    <row r="5" spans="1:19" ht="26.25" customHeight="1" x14ac:dyDescent="0.2">
      <c r="A5" s="252" t="s">
        <v>59</v>
      </c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</row>
    <row r="6" spans="1:19" ht="26.25" customHeight="1" x14ac:dyDescent="0.2">
      <c r="A6" s="242" t="s">
        <v>64</v>
      </c>
      <c r="B6" s="244">
        <v>11005.817999999999</v>
      </c>
      <c r="C6" s="244">
        <v>0</v>
      </c>
      <c r="D6" s="244">
        <v>126573.86</v>
      </c>
      <c r="E6" s="244">
        <v>45991.684000000001</v>
      </c>
      <c r="F6" s="244">
        <v>169882.997</v>
      </c>
      <c r="G6" s="244">
        <v>162942.70000000001</v>
      </c>
      <c r="H6" s="244">
        <v>192384.74900000001</v>
      </c>
      <c r="I6" s="244">
        <v>530450.76199999999</v>
      </c>
      <c r="J6" s="244">
        <v>149931.69753999999</v>
      </c>
      <c r="K6" s="244">
        <v>266209.283</v>
      </c>
      <c r="L6" s="244">
        <v>51908.25</v>
      </c>
      <c r="M6" s="244">
        <v>289800.28700000001</v>
      </c>
      <c r="N6" s="244">
        <v>78321.430999999997</v>
      </c>
      <c r="O6" s="244">
        <v>348317.60700000002</v>
      </c>
      <c r="P6" s="244">
        <v>0</v>
      </c>
      <c r="Q6" s="244">
        <f>SUM(B6:P6)</f>
        <v>2423721.1255400004</v>
      </c>
      <c r="S6" s="277"/>
    </row>
    <row r="7" spans="1:19" ht="26.25" customHeight="1" x14ac:dyDescent="0.2">
      <c r="A7" s="242" t="s">
        <v>65</v>
      </c>
      <c r="B7" s="244">
        <v>150591.50700000001</v>
      </c>
      <c r="C7" s="244">
        <v>0</v>
      </c>
      <c r="D7" s="244">
        <v>0</v>
      </c>
      <c r="E7" s="244">
        <v>313.87799999999999</v>
      </c>
      <c r="F7" s="244">
        <v>18743.794999999998</v>
      </c>
      <c r="G7" s="244">
        <v>15.62</v>
      </c>
      <c r="H7" s="244">
        <v>98787.376999999993</v>
      </c>
      <c r="I7" s="244">
        <v>331425.46999999997</v>
      </c>
      <c r="J7" s="244">
        <v>116.96986</v>
      </c>
      <c r="K7" s="244">
        <v>1310.972</v>
      </c>
      <c r="L7" s="244">
        <v>223.98</v>
      </c>
      <c r="M7" s="244">
        <v>76135.918999999994</v>
      </c>
      <c r="N7" s="244">
        <v>42.595999999999997</v>
      </c>
      <c r="O7" s="244">
        <v>880300.80200000003</v>
      </c>
      <c r="P7" s="244">
        <v>0</v>
      </c>
      <c r="Q7" s="244">
        <f t="shared" ref="Q7:Q44" si="0">SUM(B7:P7)</f>
        <v>1558008.8858599998</v>
      </c>
    </row>
    <row r="8" spans="1:19" ht="26.25" customHeight="1" x14ac:dyDescent="0.2">
      <c r="A8" s="242" t="s">
        <v>66</v>
      </c>
      <c r="B8" s="244">
        <v>3.5219999999999998</v>
      </c>
      <c r="C8" s="244">
        <v>0</v>
      </c>
      <c r="D8" s="244">
        <v>0</v>
      </c>
      <c r="E8" s="244">
        <v>65.712999999999994</v>
      </c>
      <c r="F8" s="244">
        <v>3205.9589999999998</v>
      </c>
      <c r="G8" s="244">
        <v>61.463000000000001</v>
      </c>
      <c r="H8" s="244">
        <v>10751.392</v>
      </c>
      <c r="I8" s="244">
        <v>30426.043000000001</v>
      </c>
      <c r="J8" s="244">
        <v>10.199999999999999</v>
      </c>
      <c r="K8" s="244">
        <v>90.85</v>
      </c>
      <c r="L8" s="244">
        <v>80.402000000000001</v>
      </c>
      <c r="M8" s="244">
        <v>9151.5319999999992</v>
      </c>
      <c r="N8" s="244">
        <v>134.83799999999999</v>
      </c>
      <c r="O8" s="244">
        <v>71191.615999999995</v>
      </c>
      <c r="P8" s="244">
        <v>0</v>
      </c>
      <c r="Q8" s="244">
        <f t="shared" si="0"/>
        <v>125173.53</v>
      </c>
    </row>
    <row r="9" spans="1:19" ht="26.25" customHeight="1" x14ac:dyDescent="0.2">
      <c r="A9" s="242" t="s">
        <v>67</v>
      </c>
      <c r="B9" s="244">
        <v>0</v>
      </c>
      <c r="C9" s="244">
        <v>0</v>
      </c>
      <c r="D9" s="244">
        <v>1455.625</v>
      </c>
      <c r="E9" s="244">
        <v>2.6389999999999998</v>
      </c>
      <c r="F9" s="244">
        <v>326.66800000000001</v>
      </c>
      <c r="G9" s="244">
        <v>17.411000000000001</v>
      </c>
      <c r="H9" s="244">
        <v>5795.0529999999999</v>
      </c>
      <c r="I9" s="244">
        <v>36002.881000000001</v>
      </c>
      <c r="J9" s="244">
        <v>570.93299999999999</v>
      </c>
      <c r="K9" s="244">
        <v>0</v>
      </c>
      <c r="L9" s="244">
        <v>109.818</v>
      </c>
      <c r="M9" s="244">
        <v>15096.651</v>
      </c>
      <c r="N9" s="244">
        <v>394.52800000000002</v>
      </c>
      <c r="O9" s="244">
        <v>21292.091</v>
      </c>
      <c r="P9" s="244">
        <v>0</v>
      </c>
      <c r="Q9" s="244">
        <f t="shared" si="0"/>
        <v>81064.297999999995</v>
      </c>
      <c r="R9" s="278"/>
    </row>
    <row r="10" spans="1:19" ht="26.25" customHeight="1" x14ac:dyDescent="0.2">
      <c r="A10" s="242" t="s">
        <v>68</v>
      </c>
      <c r="B10" s="244">
        <v>3021.7049999999999</v>
      </c>
      <c r="C10" s="244">
        <v>0</v>
      </c>
      <c r="D10" s="244">
        <v>0</v>
      </c>
      <c r="E10" s="244">
        <v>1153.3689999999999</v>
      </c>
      <c r="F10" s="244">
        <v>11018.746999999999</v>
      </c>
      <c r="G10" s="244">
        <v>1399.771</v>
      </c>
      <c r="H10" s="244">
        <v>127744.158</v>
      </c>
      <c r="I10" s="244">
        <v>50994.618000000002</v>
      </c>
      <c r="J10" s="244">
        <v>1955.3629799999999</v>
      </c>
      <c r="K10" s="244">
        <v>1142.0840000000001</v>
      </c>
      <c r="L10" s="244">
        <v>1978.242</v>
      </c>
      <c r="M10" s="244">
        <v>7828.6769999999997</v>
      </c>
      <c r="N10" s="244">
        <v>2920.99</v>
      </c>
      <c r="O10" s="244">
        <v>55073.841999999997</v>
      </c>
      <c r="P10" s="244">
        <v>0</v>
      </c>
      <c r="Q10" s="244">
        <f t="shared" si="0"/>
        <v>266231.56598000001</v>
      </c>
    </row>
    <row r="11" spans="1:19" ht="26.25" customHeight="1" x14ac:dyDescent="0.2">
      <c r="A11" s="242" t="s">
        <v>69</v>
      </c>
      <c r="B11" s="244">
        <v>0</v>
      </c>
      <c r="C11" s="244">
        <v>0</v>
      </c>
      <c r="D11" s="244">
        <v>3.45</v>
      </c>
      <c r="E11" s="244">
        <v>350</v>
      </c>
      <c r="F11" s="244">
        <v>1500</v>
      </c>
      <c r="G11" s="244">
        <v>2472.4</v>
      </c>
      <c r="H11" s="244">
        <v>57381.627</v>
      </c>
      <c r="I11" s="244">
        <v>11712.450999999999</v>
      </c>
      <c r="J11" s="244">
        <v>0</v>
      </c>
      <c r="K11" s="244">
        <v>188.96600000000001</v>
      </c>
      <c r="L11" s="244">
        <v>0</v>
      </c>
      <c r="M11" s="244">
        <v>1039.3800000000001</v>
      </c>
      <c r="N11" s="244">
        <v>2297.4050000000002</v>
      </c>
      <c r="O11" s="244">
        <v>51990.462</v>
      </c>
      <c r="P11" s="244">
        <v>430.55</v>
      </c>
      <c r="Q11" s="244">
        <f t="shared" si="0"/>
        <v>129366.69100000001</v>
      </c>
    </row>
    <row r="12" spans="1:19" ht="26.25" customHeight="1" x14ac:dyDescent="0.2">
      <c r="A12" s="242" t="s">
        <v>70</v>
      </c>
      <c r="B12" s="244">
        <v>0</v>
      </c>
      <c r="C12" s="244">
        <v>1183.278</v>
      </c>
      <c r="D12" s="244">
        <v>0</v>
      </c>
      <c r="E12" s="244">
        <v>0</v>
      </c>
      <c r="F12" s="244">
        <v>0</v>
      </c>
      <c r="G12" s="244">
        <v>0</v>
      </c>
      <c r="H12" s="244">
        <v>0</v>
      </c>
      <c r="I12" s="244">
        <v>0</v>
      </c>
      <c r="J12" s="244">
        <v>137.672</v>
      </c>
      <c r="K12" s="244">
        <v>0</v>
      </c>
      <c r="L12" s="244">
        <v>0</v>
      </c>
      <c r="M12" s="244">
        <v>0</v>
      </c>
      <c r="N12" s="244">
        <v>0</v>
      </c>
      <c r="O12" s="244">
        <v>0</v>
      </c>
      <c r="P12" s="244">
        <v>0</v>
      </c>
      <c r="Q12" s="244">
        <f t="shared" si="0"/>
        <v>1320.95</v>
      </c>
    </row>
    <row r="13" spans="1:19" ht="26.25" customHeight="1" x14ac:dyDescent="0.2">
      <c r="A13" s="247" t="s">
        <v>71</v>
      </c>
      <c r="B13" s="248">
        <v>0</v>
      </c>
      <c r="C13" s="244">
        <v>0</v>
      </c>
      <c r="D13" s="244">
        <v>3.5</v>
      </c>
      <c r="E13" s="244">
        <v>18.702999999999999</v>
      </c>
      <c r="F13" s="244">
        <v>833.42499999999995</v>
      </c>
      <c r="G13" s="244">
        <v>33.950000000000003</v>
      </c>
      <c r="H13" s="244">
        <v>0</v>
      </c>
      <c r="I13" s="244">
        <v>38704.455999999998</v>
      </c>
      <c r="J13" s="244">
        <v>1442.8779999999999</v>
      </c>
      <c r="K13" s="244">
        <v>140.108</v>
      </c>
      <c r="L13" s="244">
        <v>71.724999999999994</v>
      </c>
      <c r="M13" s="244">
        <v>3516.259</v>
      </c>
      <c r="N13" s="244">
        <v>0</v>
      </c>
      <c r="O13" s="244">
        <v>30319.94</v>
      </c>
      <c r="P13" s="244">
        <v>0</v>
      </c>
      <c r="Q13" s="244">
        <f t="shared" si="0"/>
        <v>75084.943999999989</v>
      </c>
    </row>
    <row r="14" spans="1:19" ht="26.25" customHeight="1" x14ac:dyDescent="0.2">
      <c r="A14" s="253" t="s">
        <v>14</v>
      </c>
      <c r="B14" s="249">
        <f>SUM(B6:B13)</f>
        <v>164622.552</v>
      </c>
      <c r="C14" s="249">
        <f t="shared" ref="C14:P14" si="1">SUM(C6:C13)</f>
        <v>1183.278</v>
      </c>
      <c r="D14" s="249">
        <f t="shared" si="1"/>
        <v>128036.435</v>
      </c>
      <c r="E14" s="249">
        <f t="shared" si="1"/>
        <v>47895.986000000004</v>
      </c>
      <c r="F14" s="249">
        <f t="shared" si="1"/>
        <v>205511.59100000001</v>
      </c>
      <c r="G14" s="249">
        <f t="shared" si="1"/>
        <v>166943.315</v>
      </c>
      <c r="H14" s="249">
        <f t="shared" si="1"/>
        <v>492844.35599999997</v>
      </c>
      <c r="I14" s="249">
        <f t="shared" si="1"/>
        <v>1029716.681</v>
      </c>
      <c r="J14" s="249">
        <f t="shared" si="1"/>
        <v>154165.71338</v>
      </c>
      <c r="K14" s="249">
        <f t="shared" si="1"/>
        <v>269082.26299999998</v>
      </c>
      <c r="L14" s="249">
        <f t="shared" si="1"/>
        <v>54372.417000000001</v>
      </c>
      <c r="M14" s="249">
        <f t="shared" si="1"/>
        <v>402568.70500000007</v>
      </c>
      <c r="N14" s="249">
        <f t="shared" si="1"/>
        <v>84111.788000000015</v>
      </c>
      <c r="O14" s="249">
        <f t="shared" si="1"/>
        <v>1458486.3599999999</v>
      </c>
      <c r="P14" s="249">
        <f t="shared" si="1"/>
        <v>430.55</v>
      </c>
      <c r="Q14" s="249">
        <f t="shared" si="0"/>
        <v>4659971.9903799994</v>
      </c>
    </row>
    <row r="15" spans="1:19" ht="26.25" customHeight="1" x14ac:dyDescent="0.2">
      <c r="A15" s="254" t="s">
        <v>60</v>
      </c>
      <c r="B15" s="245"/>
      <c r="C15" s="245"/>
      <c r="D15" s="245"/>
      <c r="E15" s="245"/>
      <c r="F15" s="245"/>
      <c r="G15" s="245"/>
      <c r="H15" s="245"/>
      <c r="I15" s="245"/>
      <c r="J15" s="245"/>
      <c r="K15" s="245"/>
      <c r="L15" s="245"/>
      <c r="M15" s="245"/>
      <c r="N15" s="245"/>
      <c r="O15" s="245"/>
      <c r="P15" s="245"/>
      <c r="Q15" s="244">
        <f t="shared" si="0"/>
        <v>0</v>
      </c>
    </row>
    <row r="16" spans="1:19" ht="26.25" customHeight="1" x14ac:dyDescent="0.2">
      <c r="A16" s="242" t="str">
        <f t="shared" ref="A16:A24" si="2">A6</f>
        <v xml:space="preserve">Motor </v>
      </c>
      <c r="B16" s="244">
        <v>4150.5910000000003</v>
      </c>
      <c r="C16" s="244">
        <v>0</v>
      </c>
      <c r="D16" s="244">
        <v>43499.036999999997</v>
      </c>
      <c r="E16" s="244">
        <v>9084.8809999999994</v>
      </c>
      <c r="F16" s="244">
        <v>14108.14</v>
      </c>
      <c r="G16" s="244">
        <v>41086.697999999997</v>
      </c>
      <c r="H16" s="244">
        <v>0</v>
      </c>
      <c r="I16" s="244">
        <v>0</v>
      </c>
      <c r="J16" s="244">
        <v>0</v>
      </c>
      <c r="K16" s="244">
        <v>55911.373</v>
      </c>
      <c r="L16" s="244">
        <v>26731.846000000001</v>
      </c>
      <c r="M16" s="244">
        <v>91263.297000000006</v>
      </c>
      <c r="N16" s="244">
        <v>0</v>
      </c>
      <c r="O16" s="244">
        <v>1634.44</v>
      </c>
      <c r="P16" s="244">
        <v>0</v>
      </c>
      <c r="Q16" s="244">
        <f t="shared" si="0"/>
        <v>287470.30300000001</v>
      </c>
    </row>
    <row r="17" spans="1:17" ht="26.25" customHeight="1" x14ac:dyDescent="0.2">
      <c r="A17" s="242" t="str">
        <f t="shared" si="2"/>
        <v>Accident and Health</v>
      </c>
      <c r="B17" s="244">
        <v>0</v>
      </c>
      <c r="C17" s="244">
        <v>0</v>
      </c>
      <c r="D17" s="244">
        <v>0</v>
      </c>
      <c r="E17" s="244">
        <v>374.26900000000001</v>
      </c>
      <c r="F17" s="244">
        <v>553.98299999999995</v>
      </c>
      <c r="G17" s="244">
        <v>14.334</v>
      </c>
      <c r="H17" s="244">
        <v>73580.789000000004</v>
      </c>
      <c r="I17" s="244">
        <v>15036.981</v>
      </c>
      <c r="J17" s="244">
        <v>0</v>
      </c>
      <c r="K17" s="244">
        <v>15.927</v>
      </c>
      <c r="L17" s="244">
        <v>-0.72899999999999998</v>
      </c>
      <c r="M17" s="244">
        <v>36327.646999999997</v>
      </c>
      <c r="N17" s="244">
        <v>0</v>
      </c>
      <c r="O17" s="244">
        <v>340315.00699999998</v>
      </c>
      <c r="P17" s="244">
        <v>0</v>
      </c>
      <c r="Q17" s="244">
        <f t="shared" si="0"/>
        <v>466218.20799999998</v>
      </c>
    </row>
    <row r="18" spans="1:17" ht="26.25" customHeight="1" x14ac:dyDescent="0.2">
      <c r="A18" s="242" t="str">
        <f t="shared" si="2"/>
        <v>Engineering</v>
      </c>
      <c r="B18" s="244">
        <v>0</v>
      </c>
      <c r="C18" s="244">
        <v>0</v>
      </c>
      <c r="D18" s="244">
        <v>0</v>
      </c>
      <c r="E18" s="244">
        <v>147.17599999999999</v>
      </c>
      <c r="F18" s="244">
        <v>2885.64</v>
      </c>
      <c r="G18" s="244">
        <v>47.116999999999997</v>
      </c>
      <c r="H18" s="244">
        <v>8758.1299999999992</v>
      </c>
      <c r="I18" s="244">
        <v>24687.530999999999</v>
      </c>
      <c r="J18" s="244">
        <v>0</v>
      </c>
      <c r="K18" s="244">
        <v>241.274</v>
      </c>
      <c r="L18" s="244">
        <v>60.317999999999998</v>
      </c>
      <c r="M18" s="244">
        <v>7777.6329999999998</v>
      </c>
      <c r="N18" s="244">
        <v>133.827</v>
      </c>
      <c r="O18" s="244">
        <v>66176.44</v>
      </c>
      <c r="P18" s="244">
        <v>0</v>
      </c>
      <c r="Q18" s="244">
        <f t="shared" si="0"/>
        <v>110915.086</v>
      </c>
    </row>
    <row r="19" spans="1:17" ht="26.25" customHeight="1" x14ac:dyDescent="0.2">
      <c r="A19" s="242" t="str">
        <f t="shared" si="2"/>
        <v>Liability</v>
      </c>
      <c r="B19" s="244">
        <v>0</v>
      </c>
      <c r="C19" s="244">
        <v>0</v>
      </c>
      <c r="D19" s="244">
        <v>1043.2750000000001</v>
      </c>
      <c r="E19" s="244">
        <v>97</v>
      </c>
      <c r="F19" s="244">
        <v>130.666</v>
      </c>
      <c r="G19" s="244">
        <v>0</v>
      </c>
      <c r="H19" s="244">
        <v>369.39</v>
      </c>
      <c r="I19" s="244">
        <v>18661.100999999999</v>
      </c>
      <c r="J19" s="244">
        <v>239.01179999999999</v>
      </c>
      <c r="K19" s="244">
        <v>0</v>
      </c>
      <c r="L19" s="244">
        <v>0</v>
      </c>
      <c r="M19" s="244">
        <v>2476.5839999999998</v>
      </c>
      <c r="N19" s="244">
        <v>-20.125</v>
      </c>
      <c r="O19" s="244">
        <v>7125.3980000000001</v>
      </c>
      <c r="P19" s="244">
        <v>0</v>
      </c>
      <c r="Q19" s="244">
        <f t="shared" si="0"/>
        <v>30122.300800000001</v>
      </c>
    </row>
    <row r="20" spans="1:17" ht="26.25" customHeight="1" x14ac:dyDescent="0.2">
      <c r="A20" s="242" t="str">
        <f t="shared" si="2"/>
        <v>Property</v>
      </c>
      <c r="B20" s="244">
        <v>2818.904</v>
      </c>
      <c r="C20" s="244">
        <v>0</v>
      </c>
      <c r="D20" s="244">
        <v>0</v>
      </c>
      <c r="E20" s="244">
        <v>2664.8989999999999</v>
      </c>
      <c r="F20" s="244">
        <v>10205.236000000001</v>
      </c>
      <c r="G20" s="244">
        <v>1256.8530000000001</v>
      </c>
      <c r="H20" s="244">
        <v>111437.08199999999</v>
      </c>
      <c r="I20" s="244">
        <v>35808.277000000002</v>
      </c>
      <c r="J20" s="244">
        <v>44.739820000000002</v>
      </c>
      <c r="K20" s="244">
        <v>604.41099999999994</v>
      </c>
      <c r="L20" s="244">
        <v>2350.1129999999998</v>
      </c>
      <c r="M20" s="244">
        <v>3823.1849999999999</v>
      </c>
      <c r="N20" s="244">
        <v>7146.35</v>
      </c>
      <c r="O20" s="244">
        <v>26165.717000000001</v>
      </c>
      <c r="P20" s="244">
        <v>0</v>
      </c>
      <c r="Q20" s="244">
        <f t="shared" si="0"/>
        <v>204325.76681999999</v>
      </c>
    </row>
    <row r="21" spans="1:17" ht="26.25" customHeight="1" x14ac:dyDescent="0.2">
      <c r="A21" s="242" t="str">
        <f t="shared" si="2"/>
        <v>Transportation</v>
      </c>
      <c r="B21" s="244">
        <v>0</v>
      </c>
      <c r="C21" s="244">
        <v>0</v>
      </c>
      <c r="D21" s="244">
        <v>0</v>
      </c>
      <c r="E21" s="244">
        <v>291.16899999999998</v>
      </c>
      <c r="F21" s="244">
        <v>1233.7170000000001</v>
      </c>
      <c r="G21" s="244">
        <v>2203.5700000000002</v>
      </c>
      <c r="H21" s="244">
        <v>28808.858</v>
      </c>
      <c r="I21" s="244">
        <v>0</v>
      </c>
      <c r="J21" s="244">
        <v>0</v>
      </c>
      <c r="K21" s="244">
        <v>170.655</v>
      </c>
      <c r="L21" s="244">
        <v>0</v>
      </c>
      <c r="M21" s="244">
        <v>857.93600000000004</v>
      </c>
      <c r="N21" s="244">
        <v>2064.096</v>
      </c>
      <c r="O21" s="244">
        <v>17741.418000000001</v>
      </c>
      <c r="P21" s="244">
        <v>430.55</v>
      </c>
      <c r="Q21" s="244">
        <f t="shared" si="0"/>
        <v>53801.968999999997</v>
      </c>
    </row>
    <row r="22" spans="1:17" ht="26.25" customHeight="1" x14ac:dyDescent="0.2">
      <c r="A22" s="242" t="str">
        <f t="shared" si="2"/>
        <v>Guarantee</v>
      </c>
      <c r="B22" s="244">
        <v>0</v>
      </c>
      <c r="C22" s="244">
        <v>828.29399999999998</v>
      </c>
      <c r="D22" s="244">
        <v>0</v>
      </c>
      <c r="E22" s="244">
        <v>179.63300000000001</v>
      </c>
      <c r="F22" s="244">
        <v>0</v>
      </c>
      <c r="G22" s="244">
        <v>0</v>
      </c>
      <c r="H22" s="244">
        <v>0</v>
      </c>
      <c r="I22" s="244">
        <v>0</v>
      </c>
      <c r="J22" s="244">
        <v>321.23470000000003</v>
      </c>
      <c r="K22" s="244">
        <v>0</v>
      </c>
      <c r="L22" s="244">
        <v>0</v>
      </c>
      <c r="M22" s="244">
        <v>0</v>
      </c>
      <c r="N22" s="244">
        <v>0</v>
      </c>
      <c r="O22" s="244">
        <v>0</v>
      </c>
      <c r="P22" s="244">
        <v>0</v>
      </c>
      <c r="Q22" s="244">
        <f t="shared" si="0"/>
        <v>1329.1617000000001</v>
      </c>
    </row>
    <row r="23" spans="1:17" ht="26.25" customHeight="1" x14ac:dyDescent="0.2">
      <c r="A23" s="247" t="str">
        <f t="shared" si="2"/>
        <v>Miscellaneous</v>
      </c>
      <c r="B23" s="248">
        <v>0</v>
      </c>
      <c r="C23" s="244">
        <v>0</v>
      </c>
      <c r="D23" s="244">
        <v>0</v>
      </c>
      <c r="E23" s="244">
        <v>-24.798999999999999</v>
      </c>
      <c r="F23" s="244">
        <v>375.77</v>
      </c>
      <c r="G23" s="244">
        <v>32.392000000000003</v>
      </c>
      <c r="H23" s="244">
        <v>0</v>
      </c>
      <c r="I23" s="244">
        <v>946.94399999999996</v>
      </c>
      <c r="J23" s="244">
        <v>0</v>
      </c>
      <c r="K23" s="244">
        <v>0</v>
      </c>
      <c r="L23" s="244">
        <v>114.09399999999999</v>
      </c>
      <c r="M23" s="244">
        <v>2637.9569999999999</v>
      </c>
      <c r="N23" s="244">
        <v>35.749000000000002</v>
      </c>
      <c r="O23" s="244">
        <v>22337.896000000001</v>
      </c>
      <c r="P23" s="244">
        <v>0</v>
      </c>
      <c r="Q23" s="244">
        <f t="shared" si="0"/>
        <v>26456.003000000001</v>
      </c>
    </row>
    <row r="24" spans="1:17" ht="26.25" customHeight="1" x14ac:dyDescent="0.2">
      <c r="A24" s="253" t="str">
        <f t="shared" si="2"/>
        <v>TOTAL</v>
      </c>
      <c r="B24" s="249">
        <f>SUM(B16:B23)</f>
        <v>6969.4950000000008</v>
      </c>
      <c r="C24" s="249">
        <f t="shared" ref="C24:P24" si="3">SUM(C16:C23)</f>
        <v>828.29399999999998</v>
      </c>
      <c r="D24" s="249">
        <f t="shared" si="3"/>
        <v>44542.311999999998</v>
      </c>
      <c r="E24" s="249">
        <f t="shared" si="3"/>
        <v>12814.227999999997</v>
      </c>
      <c r="F24" s="249">
        <f t="shared" si="3"/>
        <v>29493.152000000002</v>
      </c>
      <c r="G24" s="249">
        <f t="shared" si="3"/>
        <v>44640.964</v>
      </c>
      <c r="H24" s="249">
        <f t="shared" si="3"/>
        <v>222954.24900000001</v>
      </c>
      <c r="I24" s="249">
        <f t="shared" si="3"/>
        <v>95140.834000000003</v>
      </c>
      <c r="J24" s="249">
        <f t="shared" si="3"/>
        <v>604.98631999999998</v>
      </c>
      <c r="K24" s="249">
        <f t="shared" si="3"/>
        <v>56943.64</v>
      </c>
      <c r="L24" s="249">
        <f t="shared" si="3"/>
        <v>29255.642000000003</v>
      </c>
      <c r="M24" s="249">
        <f t="shared" si="3"/>
        <v>145164.23899999997</v>
      </c>
      <c r="N24" s="249">
        <f t="shared" si="3"/>
        <v>9359.8970000000008</v>
      </c>
      <c r="O24" s="249">
        <f t="shared" si="3"/>
        <v>481496.31599999999</v>
      </c>
      <c r="P24" s="249">
        <f t="shared" si="3"/>
        <v>430.55</v>
      </c>
      <c r="Q24" s="249">
        <f t="shared" si="0"/>
        <v>1180638.7983200001</v>
      </c>
    </row>
    <row r="25" spans="1:17" ht="26.25" customHeight="1" x14ac:dyDescent="0.2">
      <c r="A25" s="254" t="s">
        <v>61</v>
      </c>
      <c r="B25" s="245"/>
      <c r="C25" s="245"/>
      <c r="D25" s="245"/>
      <c r="E25" s="245"/>
      <c r="F25" s="245"/>
      <c r="G25" s="245"/>
      <c r="H25" s="245"/>
      <c r="I25" s="245"/>
      <c r="J25" s="245"/>
      <c r="K25" s="245"/>
      <c r="L25" s="245"/>
      <c r="M25" s="245"/>
      <c r="N25" s="245"/>
      <c r="O25" s="245"/>
      <c r="P25" s="245"/>
      <c r="Q25" s="244">
        <f t="shared" si="0"/>
        <v>0</v>
      </c>
    </row>
    <row r="26" spans="1:17" ht="26.25" customHeight="1" x14ac:dyDescent="0.2">
      <c r="A26" s="242" t="str">
        <f t="shared" ref="A26:A34" si="4">A16</f>
        <v xml:space="preserve">Motor </v>
      </c>
      <c r="B26" s="244">
        <v>6855.2269999999999</v>
      </c>
      <c r="C26" s="244">
        <v>0</v>
      </c>
      <c r="D26" s="244">
        <v>83074.823000000004</v>
      </c>
      <c r="E26" s="244">
        <v>36906.803</v>
      </c>
      <c r="F26" s="244">
        <v>155774.85699999999</v>
      </c>
      <c r="G26" s="244">
        <v>121856.00199999999</v>
      </c>
      <c r="H26" s="244">
        <v>192384.74900000001</v>
      </c>
      <c r="I26" s="244">
        <v>530450.76199999999</v>
      </c>
      <c r="J26" s="278">
        <v>149931.69753999999</v>
      </c>
      <c r="K26" s="244">
        <v>210297.91</v>
      </c>
      <c r="L26" s="244">
        <v>25176.403999999999</v>
      </c>
      <c r="M26" s="244">
        <v>198536.99</v>
      </c>
      <c r="N26" s="244">
        <v>78321.430999999997</v>
      </c>
      <c r="O26" s="244">
        <v>346683.16700000002</v>
      </c>
      <c r="P26" s="244">
        <v>0</v>
      </c>
      <c r="Q26" s="244">
        <f t="shared" si="0"/>
        <v>2136250.8225400001</v>
      </c>
    </row>
    <row r="27" spans="1:17" ht="26.25" customHeight="1" x14ac:dyDescent="0.2">
      <c r="A27" s="242" t="str">
        <f t="shared" si="4"/>
        <v>Accident and Health</v>
      </c>
      <c r="B27" s="244">
        <v>150591.50700000001</v>
      </c>
      <c r="C27" s="244">
        <v>0</v>
      </c>
      <c r="D27" s="244">
        <v>0</v>
      </c>
      <c r="E27" s="244">
        <v>-60.390999999999998</v>
      </c>
      <c r="F27" s="244">
        <v>18189.812000000002</v>
      </c>
      <c r="G27" s="244">
        <v>1.286</v>
      </c>
      <c r="H27" s="244">
        <v>25206.588</v>
      </c>
      <c r="I27" s="244">
        <v>316388.489</v>
      </c>
      <c r="J27" s="278">
        <v>116.96986</v>
      </c>
      <c r="K27" s="244">
        <v>1295.0450000000001</v>
      </c>
      <c r="L27" s="244">
        <v>224.709</v>
      </c>
      <c r="M27" s="244">
        <v>39808.271999999997</v>
      </c>
      <c r="N27" s="244">
        <v>42.595999999999997</v>
      </c>
      <c r="O27" s="244">
        <v>539985.79500000004</v>
      </c>
      <c r="P27" s="244">
        <v>0</v>
      </c>
      <c r="Q27" s="244">
        <f t="shared" si="0"/>
        <v>1091790.6778599999</v>
      </c>
    </row>
    <row r="28" spans="1:17" ht="26.25" customHeight="1" x14ac:dyDescent="0.2">
      <c r="A28" s="242" t="str">
        <f t="shared" si="4"/>
        <v>Engineering</v>
      </c>
      <c r="B28" s="244">
        <v>3.5219999999999998</v>
      </c>
      <c r="C28" s="244">
        <v>0</v>
      </c>
      <c r="D28" s="244">
        <v>0</v>
      </c>
      <c r="E28" s="244">
        <v>-81.462999999999994</v>
      </c>
      <c r="F28" s="244">
        <v>320.31900000000002</v>
      </c>
      <c r="G28" s="244">
        <v>14.346</v>
      </c>
      <c r="H28" s="244">
        <v>1993.261</v>
      </c>
      <c r="I28" s="244">
        <v>5738.5119999999997</v>
      </c>
      <c r="J28" s="278">
        <v>10.199999999999999</v>
      </c>
      <c r="K28" s="244">
        <v>-150.42400000000001</v>
      </c>
      <c r="L28" s="244">
        <v>20.084</v>
      </c>
      <c r="M28" s="244">
        <v>1373.8989999999999</v>
      </c>
      <c r="N28" s="244">
        <v>1.0109999999999999</v>
      </c>
      <c r="O28" s="244">
        <v>5015.1760000000004</v>
      </c>
      <c r="P28" s="244">
        <v>0</v>
      </c>
      <c r="Q28" s="244">
        <f t="shared" si="0"/>
        <v>14258.442999999999</v>
      </c>
    </row>
    <row r="29" spans="1:17" ht="26.25" customHeight="1" x14ac:dyDescent="0.2">
      <c r="A29" s="242" t="str">
        <f t="shared" si="4"/>
        <v>Liability</v>
      </c>
      <c r="B29" s="244">
        <v>0</v>
      </c>
      <c r="C29" s="244">
        <v>0</v>
      </c>
      <c r="D29" s="244">
        <v>412.35</v>
      </c>
      <c r="E29" s="244">
        <v>-94.361000000000004</v>
      </c>
      <c r="F29" s="244">
        <v>196.00200000000001</v>
      </c>
      <c r="G29" s="244">
        <v>17.411000000000001</v>
      </c>
      <c r="H29" s="244">
        <v>5425.6620000000003</v>
      </c>
      <c r="I29" s="244">
        <v>17341.78</v>
      </c>
      <c r="J29" s="278">
        <v>570.93299999999999</v>
      </c>
      <c r="K29" s="244">
        <v>0</v>
      </c>
      <c r="L29" s="244">
        <v>109.818</v>
      </c>
      <c r="M29" s="244">
        <v>12620.066999999999</v>
      </c>
      <c r="N29" s="244">
        <v>414.65300000000002</v>
      </c>
      <c r="O29" s="244">
        <v>14166.692999999999</v>
      </c>
      <c r="P29" s="244">
        <v>0</v>
      </c>
      <c r="Q29" s="244">
        <f t="shared" si="0"/>
        <v>51181.007999999994</v>
      </c>
    </row>
    <row r="30" spans="1:17" ht="26.25" customHeight="1" x14ac:dyDescent="0.2">
      <c r="A30" s="242" t="str">
        <f t="shared" si="4"/>
        <v>Property</v>
      </c>
      <c r="B30" s="244">
        <v>202.80099999999999</v>
      </c>
      <c r="C30" s="244">
        <v>0</v>
      </c>
      <c r="D30" s="244">
        <v>0</v>
      </c>
      <c r="E30" s="244">
        <v>-1511.53</v>
      </c>
      <c r="F30" s="244">
        <v>813.51099999999997</v>
      </c>
      <c r="G30" s="244">
        <v>142.91800000000001</v>
      </c>
      <c r="H30" s="244">
        <v>16307.075999999999</v>
      </c>
      <c r="I30" s="244">
        <v>15186.341</v>
      </c>
      <c r="J30" s="278">
        <v>1955.3629799999999</v>
      </c>
      <c r="K30" s="244">
        <v>537.673</v>
      </c>
      <c r="L30" s="244">
        <v>-371.87099999999998</v>
      </c>
      <c r="M30" s="244">
        <v>4005.4920000000002</v>
      </c>
      <c r="N30" s="244">
        <v>-4225.3599999999997</v>
      </c>
      <c r="O30" s="244">
        <v>28908.125</v>
      </c>
      <c r="P30" s="244">
        <v>0</v>
      </c>
      <c r="Q30" s="244">
        <f t="shared" si="0"/>
        <v>61950.538979999998</v>
      </c>
    </row>
    <row r="31" spans="1:17" ht="26.25" customHeight="1" x14ac:dyDescent="0.2">
      <c r="A31" s="242" t="str">
        <f t="shared" si="4"/>
        <v>Transportation</v>
      </c>
      <c r="B31" s="244">
        <v>0</v>
      </c>
      <c r="C31" s="244">
        <v>0</v>
      </c>
      <c r="D31" s="244">
        <v>3.45</v>
      </c>
      <c r="E31" s="244">
        <v>58.831000000000003</v>
      </c>
      <c r="F31" s="244">
        <v>266.28300000000002</v>
      </c>
      <c r="G31" s="244">
        <v>268.83</v>
      </c>
      <c r="H31" s="244">
        <v>28572.77</v>
      </c>
      <c r="I31" s="244">
        <v>11712.450999999999</v>
      </c>
      <c r="J31" s="278">
        <v>0</v>
      </c>
      <c r="K31" s="244">
        <v>18.311</v>
      </c>
      <c r="L31" s="244">
        <v>0</v>
      </c>
      <c r="M31" s="244">
        <v>181.44399999999999</v>
      </c>
      <c r="N31" s="244">
        <v>233.309</v>
      </c>
      <c r="O31" s="244">
        <v>34249.044000000002</v>
      </c>
      <c r="P31" s="244">
        <v>0</v>
      </c>
      <c r="Q31" s="244">
        <f t="shared" si="0"/>
        <v>75564.722999999998</v>
      </c>
    </row>
    <row r="32" spans="1:17" ht="26.25" customHeight="1" x14ac:dyDescent="0.2">
      <c r="A32" s="242" t="str">
        <f t="shared" si="4"/>
        <v>Guarantee</v>
      </c>
      <c r="B32" s="244">
        <v>0</v>
      </c>
      <c r="C32" s="244">
        <v>354.98399999999998</v>
      </c>
      <c r="D32" s="244">
        <v>0</v>
      </c>
      <c r="E32" s="244">
        <v>-179.63300000000001</v>
      </c>
      <c r="F32" s="244">
        <v>0</v>
      </c>
      <c r="G32" s="244">
        <v>0</v>
      </c>
      <c r="H32" s="244">
        <v>0</v>
      </c>
      <c r="I32" s="244">
        <v>0</v>
      </c>
      <c r="J32" s="278">
        <v>137.672</v>
      </c>
      <c r="K32" s="244">
        <v>0</v>
      </c>
      <c r="L32" s="244">
        <v>0</v>
      </c>
      <c r="M32" s="244">
        <v>0</v>
      </c>
      <c r="N32" s="244">
        <v>0</v>
      </c>
      <c r="O32" s="244">
        <v>0</v>
      </c>
      <c r="P32" s="244">
        <v>0</v>
      </c>
      <c r="Q32" s="244">
        <f t="shared" si="0"/>
        <v>313.02299999999997</v>
      </c>
    </row>
    <row r="33" spans="1:17" ht="26.25" customHeight="1" x14ac:dyDescent="0.2">
      <c r="A33" s="247" t="str">
        <f t="shared" si="4"/>
        <v>Miscellaneous</v>
      </c>
      <c r="B33" s="248">
        <v>0</v>
      </c>
      <c r="C33" s="244">
        <v>0</v>
      </c>
      <c r="D33" s="244">
        <v>3.5</v>
      </c>
      <c r="E33" s="244">
        <v>43.502000000000002</v>
      </c>
      <c r="F33" s="244">
        <v>457.65499999999997</v>
      </c>
      <c r="G33" s="244">
        <v>1.5580000000000001</v>
      </c>
      <c r="H33" s="244">
        <v>0</v>
      </c>
      <c r="I33" s="244">
        <v>37757.512000000002</v>
      </c>
      <c r="J33" s="278">
        <v>1442.8779999999999</v>
      </c>
      <c r="K33" s="244">
        <v>140.108</v>
      </c>
      <c r="L33" s="244">
        <v>-42.369</v>
      </c>
      <c r="M33" s="244">
        <v>878.30200000000002</v>
      </c>
      <c r="N33" s="244">
        <v>-35.749000000000002</v>
      </c>
      <c r="O33" s="244">
        <v>7982.0439999999999</v>
      </c>
      <c r="P33" s="244">
        <v>0</v>
      </c>
      <c r="Q33" s="244">
        <f t="shared" si="0"/>
        <v>48628.940999999999</v>
      </c>
    </row>
    <row r="34" spans="1:17" ht="26.25" customHeight="1" x14ac:dyDescent="0.2">
      <c r="A34" s="253" t="str">
        <f t="shared" si="4"/>
        <v>TOTAL</v>
      </c>
      <c r="B34" s="249">
        <f>SUM(B26:B33)</f>
        <v>157653.05700000003</v>
      </c>
      <c r="C34" s="249">
        <f t="shared" ref="C34:P34" si="5">SUM(C26:C33)</f>
        <v>354.98399999999998</v>
      </c>
      <c r="D34" s="249">
        <f t="shared" si="5"/>
        <v>83494.123000000007</v>
      </c>
      <c r="E34" s="249">
        <f t="shared" si="5"/>
        <v>35081.757999999994</v>
      </c>
      <c r="F34" s="249">
        <f t="shared" si="5"/>
        <v>176018.43899999998</v>
      </c>
      <c r="G34" s="249">
        <f t="shared" si="5"/>
        <v>122302.351</v>
      </c>
      <c r="H34" s="249">
        <f t="shared" si="5"/>
        <v>269890.10600000003</v>
      </c>
      <c r="I34" s="249">
        <f t="shared" si="5"/>
        <v>934575.84699999995</v>
      </c>
      <c r="J34" s="249">
        <f t="shared" si="5"/>
        <v>154165.71338</v>
      </c>
      <c r="K34" s="249">
        <f t="shared" si="5"/>
        <v>212138.62300000002</v>
      </c>
      <c r="L34" s="249">
        <f t="shared" si="5"/>
        <v>25116.774999999998</v>
      </c>
      <c r="M34" s="249">
        <f t="shared" si="5"/>
        <v>257404.46599999999</v>
      </c>
      <c r="N34" s="249">
        <f t="shared" si="5"/>
        <v>74751.891000000003</v>
      </c>
      <c r="O34" s="249">
        <f t="shared" si="5"/>
        <v>976990.04399999999</v>
      </c>
      <c r="P34" s="249">
        <f t="shared" si="5"/>
        <v>0</v>
      </c>
      <c r="Q34" s="249">
        <f t="shared" si="0"/>
        <v>3479938.1773800002</v>
      </c>
    </row>
    <row r="35" spans="1:17" ht="26.25" customHeight="1" x14ac:dyDescent="0.2">
      <c r="A35" s="254" t="s">
        <v>62</v>
      </c>
      <c r="B35" s="245"/>
      <c r="C35" s="245"/>
      <c r="D35" s="245"/>
      <c r="E35" s="245"/>
      <c r="F35" s="245"/>
      <c r="G35" s="245"/>
      <c r="H35" s="245"/>
      <c r="I35" s="245"/>
      <c r="J35" s="245"/>
      <c r="K35" s="245"/>
      <c r="L35" s="245"/>
      <c r="M35" s="245"/>
      <c r="N35" s="245"/>
      <c r="O35" s="245"/>
      <c r="P35" s="245"/>
      <c r="Q35" s="244">
        <f t="shared" si="0"/>
        <v>0</v>
      </c>
    </row>
    <row r="36" spans="1:17" ht="26.25" customHeight="1" x14ac:dyDescent="0.2">
      <c r="A36" s="242" t="str">
        <f t="shared" ref="A36:A44" si="6">A26</f>
        <v xml:space="preserve">Motor </v>
      </c>
      <c r="B36" s="244">
        <v>12963.281000000001</v>
      </c>
      <c r="C36" s="244">
        <v>0</v>
      </c>
      <c r="D36" s="244">
        <v>122351.25</v>
      </c>
      <c r="E36" s="244">
        <v>43712.802000000003</v>
      </c>
      <c r="F36" s="244">
        <v>143180.56099999999</v>
      </c>
      <c r="G36" s="244">
        <v>122605.90399999999</v>
      </c>
      <c r="H36" s="244">
        <v>168366.37700000001</v>
      </c>
      <c r="I36" s="244">
        <v>514316.59700000001</v>
      </c>
      <c r="J36" s="278">
        <v>155858.38463999997</v>
      </c>
      <c r="K36" s="244">
        <v>213024.93799999999</v>
      </c>
      <c r="L36" s="244">
        <v>39288.453999999998</v>
      </c>
      <c r="M36" s="244">
        <v>184480.41099999999</v>
      </c>
      <c r="N36" s="244">
        <v>84092.437000000005</v>
      </c>
      <c r="O36" s="244">
        <v>353399.67099999997</v>
      </c>
      <c r="P36" s="244">
        <v>0</v>
      </c>
      <c r="Q36" s="244">
        <f t="shared" si="0"/>
        <v>2157641.06764</v>
      </c>
    </row>
    <row r="37" spans="1:17" ht="26.25" customHeight="1" x14ac:dyDescent="0.2">
      <c r="A37" s="242" t="str">
        <f t="shared" si="6"/>
        <v>Accident and Health</v>
      </c>
      <c r="B37" s="244">
        <v>147423.89000000001</v>
      </c>
      <c r="C37" s="244">
        <v>0</v>
      </c>
      <c r="D37" s="244">
        <v>0</v>
      </c>
      <c r="E37" s="244">
        <v>-95.131</v>
      </c>
      <c r="F37" s="244">
        <v>17103.560000000001</v>
      </c>
      <c r="G37" s="244">
        <v>1.171</v>
      </c>
      <c r="H37" s="244">
        <v>33834.71</v>
      </c>
      <c r="I37" s="244">
        <v>347907.64</v>
      </c>
      <c r="J37" s="278">
        <v>-320.53014000000002</v>
      </c>
      <c r="K37" s="244">
        <v>1285.0450000000001</v>
      </c>
      <c r="L37" s="244">
        <v>50.027999999999999</v>
      </c>
      <c r="M37" s="244">
        <v>48117.188999999998</v>
      </c>
      <c r="N37" s="244">
        <v>42.265000000000001</v>
      </c>
      <c r="O37" s="244">
        <v>562234.87899999996</v>
      </c>
      <c r="P37" s="244">
        <v>0</v>
      </c>
      <c r="Q37" s="244">
        <f t="shared" si="0"/>
        <v>1157584.7158600001</v>
      </c>
    </row>
    <row r="38" spans="1:17" ht="26.25" customHeight="1" x14ac:dyDescent="0.2">
      <c r="A38" s="242" t="str">
        <f t="shared" si="6"/>
        <v>Engineering</v>
      </c>
      <c r="B38" s="244">
        <v>29.248000000000001</v>
      </c>
      <c r="C38" s="244">
        <v>0</v>
      </c>
      <c r="D38" s="244">
        <v>-67</v>
      </c>
      <c r="E38" s="244">
        <v>-63.353999999999999</v>
      </c>
      <c r="F38" s="244">
        <v>480.48399999999998</v>
      </c>
      <c r="G38" s="244">
        <v>58.695</v>
      </c>
      <c r="H38" s="244">
        <v>3087.2620000000002</v>
      </c>
      <c r="I38" s="244">
        <v>6366.2120000000004</v>
      </c>
      <c r="J38" s="278">
        <v>12.22</v>
      </c>
      <c r="K38" s="244">
        <v>350.07600000000002</v>
      </c>
      <c r="L38" s="244">
        <v>18.405000000000001</v>
      </c>
      <c r="M38" s="244">
        <v>1605.4269999999999</v>
      </c>
      <c r="N38" s="244">
        <v>-3.988</v>
      </c>
      <c r="O38" s="244">
        <v>5825.848</v>
      </c>
      <c r="P38" s="244">
        <v>0</v>
      </c>
      <c r="Q38" s="244">
        <f t="shared" si="0"/>
        <v>17699.535000000003</v>
      </c>
    </row>
    <row r="39" spans="1:17" ht="26.25" customHeight="1" x14ac:dyDescent="0.2">
      <c r="A39" s="242" t="str">
        <f t="shared" si="6"/>
        <v>Liability</v>
      </c>
      <c r="B39" s="244">
        <v>27.475000000000001</v>
      </c>
      <c r="C39" s="244">
        <v>0</v>
      </c>
      <c r="D39" s="244">
        <v>-1670.375</v>
      </c>
      <c r="E39" s="244">
        <v>150.54499999999999</v>
      </c>
      <c r="F39" s="244">
        <v>216.84</v>
      </c>
      <c r="G39" s="244">
        <v>42.639000000000003</v>
      </c>
      <c r="H39" s="244">
        <v>8894.86</v>
      </c>
      <c r="I39" s="244">
        <v>15706.592000000001</v>
      </c>
      <c r="J39" s="278">
        <v>733.81484999999998</v>
      </c>
      <c r="K39" s="244">
        <v>0</v>
      </c>
      <c r="L39" s="244">
        <v>415.23500000000001</v>
      </c>
      <c r="M39" s="244">
        <v>10982.654</v>
      </c>
      <c r="N39" s="244">
        <v>854.17399999999998</v>
      </c>
      <c r="O39" s="244">
        <v>-3269.8240000000001</v>
      </c>
      <c r="P39" s="244">
        <v>0</v>
      </c>
      <c r="Q39" s="244">
        <f t="shared" si="0"/>
        <v>33084.629849999998</v>
      </c>
    </row>
    <row r="40" spans="1:17" ht="26.25" customHeight="1" x14ac:dyDescent="0.2">
      <c r="A40" s="242" t="str">
        <f t="shared" si="6"/>
        <v>Property</v>
      </c>
      <c r="B40" s="244">
        <v>259.29300000000001</v>
      </c>
      <c r="C40" s="244">
        <v>0</v>
      </c>
      <c r="D40" s="244">
        <v>100</v>
      </c>
      <c r="E40" s="244">
        <v>-1035.8910000000001</v>
      </c>
      <c r="F40" s="244">
        <v>797.46500000000003</v>
      </c>
      <c r="G40" s="244">
        <v>164.83</v>
      </c>
      <c r="H40" s="244">
        <v>25222.578000000001</v>
      </c>
      <c r="I40" s="244">
        <v>23072.867999999999</v>
      </c>
      <c r="J40" s="278">
        <v>-14841.614170000003</v>
      </c>
      <c r="K40" s="244">
        <v>568.173</v>
      </c>
      <c r="L40" s="244">
        <v>258.31</v>
      </c>
      <c r="M40" s="244">
        <v>869.37699999999995</v>
      </c>
      <c r="N40" s="244">
        <v>-1726.5360000000001</v>
      </c>
      <c r="O40" s="244">
        <v>32208.441999999999</v>
      </c>
      <c r="P40" s="244">
        <v>0</v>
      </c>
      <c r="Q40" s="244">
        <f t="shared" si="0"/>
        <v>65917.294829999999</v>
      </c>
    </row>
    <row r="41" spans="1:17" ht="26.25" customHeight="1" x14ac:dyDescent="0.2">
      <c r="A41" s="242" t="str">
        <f t="shared" si="6"/>
        <v>Transportation</v>
      </c>
      <c r="B41" s="244">
        <v>1.772</v>
      </c>
      <c r="C41" s="244">
        <v>0</v>
      </c>
      <c r="D41" s="244">
        <v>38.450000000000003</v>
      </c>
      <c r="E41" s="244">
        <v>-3299.364</v>
      </c>
      <c r="F41" s="244">
        <v>291.09500000000003</v>
      </c>
      <c r="G41" s="244">
        <v>120.825</v>
      </c>
      <c r="H41" s="244">
        <v>28572.77</v>
      </c>
      <c r="I41" s="244">
        <v>12219.388999999999</v>
      </c>
      <c r="J41" s="278">
        <v>50</v>
      </c>
      <c r="K41" s="244">
        <v>3.3109999999999999</v>
      </c>
      <c r="L41" s="244">
        <v>0</v>
      </c>
      <c r="M41" s="244">
        <v>189.13399999999999</v>
      </c>
      <c r="N41" s="244">
        <v>104.904</v>
      </c>
      <c r="O41" s="244">
        <v>43060.33</v>
      </c>
      <c r="P41" s="244">
        <v>0</v>
      </c>
      <c r="Q41" s="244">
        <f t="shared" si="0"/>
        <v>81352.616000000009</v>
      </c>
    </row>
    <row r="42" spans="1:17" ht="26.25" customHeight="1" x14ac:dyDescent="0.2">
      <c r="A42" s="242" t="str">
        <f t="shared" si="6"/>
        <v>Guarantee</v>
      </c>
      <c r="B42" s="244">
        <v>0.44500000000000001</v>
      </c>
      <c r="C42" s="244">
        <v>441.52100000000002</v>
      </c>
      <c r="D42" s="244">
        <v>0</v>
      </c>
      <c r="E42" s="244">
        <v>-208.96299999999999</v>
      </c>
      <c r="F42" s="244">
        <v>2.7749999999999999</v>
      </c>
      <c r="G42" s="244">
        <v>-303.79199999999997</v>
      </c>
      <c r="H42" s="244">
        <v>0</v>
      </c>
      <c r="I42" s="244">
        <v>0</v>
      </c>
      <c r="J42" s="278">
        <v>268.99700000000001</v>
      </c>
      <c r="K42" s="244">
        <v>0</v>
      </c>
      <c r="L42" s="244">
        <v>0</v>
      </c>
      <c r="M42" s="244">
        <v>0</v>
      </c>
      <c r="N42" s="244">
        <v>0</v>
      </c>
      <c r="O42" s="244">
        <v>0</v>
      </c>
      <c r="P42" s="244">
        <v>0</v>
      </c>
      <c r="Q42" s="244">
        <f t="shared" si="0"/>
        <v>200.98300000000006</v>
      </c>
    </row>
    <row r="43" spans="1:17" ht="26.25" customHeight="1" x14ac:dyDescent="0.2">
      <c r="A43" s="247" t="str">
        <f t="shared" si="6"/>
        <v>Miscellaneous</v>
      </c>
      <c r="B43" s="248">
        <v>6.399</v>
      </c>
      <c r="C43" s="244">
        <v>0</v>
      </c>
      <c r="D43" s="244">
        <v>-4</v>
      </c>
      <c r="E43" s="244">
        <v>194.184</v>
      </c>
      <c r="F43" s="244">
        <v>395.43599999999998</v>
      </c>
      <c r="G43" s="244">
        <v>174.90100000000001</v>
      </c>
      <c r="H43" s="244">
        <v>1876.375</v>
      </c>
      <c r="I43" s="244">
        <v>45045.065000000002</v>
      </c>
      <c r="J43" s="278">
        <v>-6376.2566400000005</v>
      </c>
      <c r="K43" s="244">
        <v>136.608</v>
      </c>
      <c r="L43" s="244">
        <v>45.408000000000001</v>
      </c>
      <c r="M43" s="244">
        <v>943.03300000000002</v>
      </c>
      <c r="N43" s="244">
        <v>-39.624000000000002</v>
      </c>
      <c r="O43" s="244">
        <v>7914.2120000000004</v>
      </c>
      <c r="P43" s="244">
        <v>0</v>
      </c>
      <c r="Q43" s="244">
        <f t="shared" si="0"/>
        <v>50311.740360000003</v>
      </c>
    </row>
    <row r="44" spans="1:17" ht="26.25" customHeight="1" x14ac:dyDescent="0.2">
      <c r="A44" s="253" t="str">
        <f t="shared" si="6"/>
        <v>TOTAL</v>
      </c>
      <c r="B44" s="249">
        <f>SUM(B36:B43)</f>
        <v>160711.80300000001</v>
      </c>
      <c r="C44" s="249">
        <f t="shared" ref="C44:P44" si="7">SUM(C36:C43)</f>
        <v>441.52100000000002</v>
      </c>
      <c r="D44" s="249">
        <f t="shared" si="7"/>
        <v>120748.325</v>
      </c>
      <c r="E44" s="249">
        <f t="shared" si="7"/>
        <v>39354.827999999994</v>
      </c>
      <c r="F44" s="249">
        <f t="shared" si="7"/>
        <v>162468.21599999996</v>
      </c>
      <c r="G44" s="249">
        <f t="shared" si="7"/>
        <v>122865.173</v>
      </c>
      <c r="H44" s="249">
        <f t="shared" si="7"/>
        <v>269854.93199999997</v>
      </c>
      <c r="I44" s="249">
        <f t="shared" si="7"/>
        <v>964634.3629999999</v>
      </c>
      <c r="J44" s="249">
        <f t="shared" si="7"/>
        <v>135385.01553999996</v>
      </c>
      <c r="K44" s="249">
        <f t="shared" si="7"/>
        <v>215368.15100000001</v>
      </c>
      <c r="L44" s="249">
        <f t="shared" si="7"/>
        <v>40075.839999999997</v>
      </c>
      <c r="M44" s="249">
        <f t="shared" si="7"/>
        <v>247187.22499999998</v>
      </c>
      <c r="N44" s="249">
        <f t="shared" si="7"/>
        <v>83323.632000000012</v>
      </c>
      <c r="O44" s="249">
        <f t="shared" si="7"/>
        <v>1001373.558</v>
      </c>
      <c r="P44" s="249">
        <f t="shared" si="7"/>
        <v>0</v>
      </c>
      <c r="Q44" s="249">
        <f t="shared" si="0"/>
        <v>3563792.5825399999</v>
      </c>
    </row>
    <row r="46" spans="1:17" x14ac:dyDescent="0.2">
      <c r="A46" s="276" t="s">
        <v>87</v>
      </c>
    </row>
  </sheetData>
  <mergeCells count="3">
    <mergeCell ref="A1:Q1"/>
    <mergeCell ref="A2:Q2"/>
    <mergeCell ref="A3:Q3"/>
  </mergeCells>
  <pageMargins left="0.7" right="0.7" top="0.75" bottom="0.75" header="0.3" footer="0.3"/>
  <pageSetup scale="5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zoomScale="80" zoomScaleNormal="80" zoomScaleSheetLayoutView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:Q3"/>
    </sheetView>
  </sheetViews>
  <sheetFormatPr defaultRowHeight="12.75" x14ac:dyDescent="0.2"/>
  <cols>
    <col min="1" max="1" width="45.42578125" customWidth="1"/>
    <col min="2" max="2" width="11.42578125" customWidth="1"/>
    <col min="3" max="5" width="11.28515625" bestFit="1" customWidth="1"/>
    <col min="6" max="9" width="12.7109375" bestFit="1" customWidth="1"/>
    <col min="10" max="11" width="9.85546875" bestFit="1" customWidth="1"/>
    <col min="12" max="12" width="9.28515625" bestFit="1" customWidth="1"/>
    <col min="13" max="13" width="9.85546875" bestFit="1" customWidth="1"/>
    <col min="14" max="14" width="9.42578125" bestFit="1" customWidth="1"/>
    <col min="15" max="15" width="11.28515625" bestFit="1" customWidth="1"/>
    <col min="16" max="16" width="13.85546875" customWidth="1"/>
    <col min="17" max="17" width="15" bestFit="1" customWidth="1"/>
  </cols>
  <sheetData>
    <row r="1" spans="1:17" ht="15.75" x14ac:dyDescent="0.25">
      <c r="A1" s="279" t="s">
        <v>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</row>
    <row r="2" spans="1:17" ht="15.75" x14ac:dyDescent="0.25">
      <c r="A2" s="279" t="s">
        <v>84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</row>
    <row r="3" spans="1:17" ht="14.25" customHeight="1" x14ac:dyDescent="0.2">
      <c r="A3" s="283" t="s">
        <v>76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</row>
    <row r="4" spans="1:17" ht="41.25" customHeight="1" x14ac:dyDescent="0.2">
      <c r="A4" s="240"/>
      <c r="B4" s="240" t="s">
        <v>90</v>
      </c>
      <c r="C4" s="240" t="s">
        <v>33</v>
      </c>
      <c r="D4" s="240" t="s">
        <v>3</v>
      </c>
      <c r="E4" s="240" t="s">
        <v>4</v>
      </c>
      <c r="F4" s="240" t="s">
        <v>5</v>
      </c>
      <c r="G4" s="240" t="s">
        <v>6</v>
      </c>
      <c r="H4" s="240" t="s">
        <v>55</v>
      </c>
      <c r="I4" s="240" t="s">
        <v>56</v>
      </c>
      <c r="J4" s="240" t="s">
        <v>10</v>
      </c>
      <c r="K4" s="240" t="s">
        <v>36</v>
      </c>
      <c r="L4" s="251" t="s">
        <v>85</v>
      </c>
      <c r="M4" s="240" t="s">
        <v>11</v>
      </c>
      <c r="N4" s="240" t="s">
        <v>12</v>
      </c>
      <c r="O4" s="240" t="s">
        <v>13</v>
      </c>
      <c r="P4" s="251" t="s">
        <v>86</v>
      </c>
      <c r="Q4" s="241" t="s">
        <v>14</v>
      </c>
    </row>
    <row r="5" spans="1:17" ht="26.25" customHeight="1" x14ac:dyDescent="0.2">
      <c r="A5" s="252" t="s">
        <v>59</v>
      </c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</row>
    <row r="6" spans="1:17" ht="26.25" customHeight="1" x14ac:dyDescent="0.2">
      <c r="A6" s="242" t="s">
        <v>64</v>
      </c>
      <c r="B6" s="244">
        <v>0</v>
      </c>
      <c r="C6" s="244">
        <v>0</v>
      </c>
      <c r="D6" s="244">
        <v>112624.024</v>
      </c>
      <c r="E6" s="244">
        <v>37283.017570000004</v>
      </c>
      <c r="F6" s="244">
        <v>130992.57935</v>
      </c>
      <c r="G6" s="244">
        <v>122482.29365000001</v>
      </c>
      <c r="H6" s="244">
        <v>193426.89704000001</v>
      </c>
      <c r="I6" s="244">
        <v>541844.56059999997</v>
      </c>
      <c r="J6" s="244">
        <v>149594.46176209996</v>
      </c>
      <c r="K6" s="244">
        <v>220470.03200000001</v>
      </c>
      <c r="L6" s="244">
        <v>19253.704000000002</v>
      </c>
      <c r="M6" s="244">
        <v>278686.14272000012</v>
      </c>
      <c r="N6" s="244">
        <v>77011.856</v>
      </c>
      <c r="O6" s="244">
        <v>284084.53000000003</v>
      </c>
      <c r="P6" s="244">
        <v>0</v>
      </c>
      <c r="Q6" s="244">
        <f>SUM(B6:P6)</f>
        <v>2167754.0986920996</v>
      </c>
    </row>
    <row r="7" spans="1:17" ht="26.25" customHeight="1" x14ac:dyDescent="0.2">
      <c r="A7" s="242" t="s">
        <v>65</v>
      </c>
      <c r="B7" s="244">
        <v>102912.02899999999</v>
      </c>
      <c r="C7" s="244">
        <v>0</v>
      </c>
      <c r="D7" s="244">
        <v>0</v>
      </c>
      <c r="E7" s="244">
        <v>331.04389000000003</v>
      </c>
      <c r="F7" s="244">
        <v>28631.54621</v>
      </c>
      <c r="G7" s="244">
        <v>78.510459999999995</v>
      </c>
      <c r="H7" s="244">
        <v>82355.449840000001</v>
      </c>
      <c r="I7" s="244">
        <v>304319.17099999997</v>
      </c>
      <c r="J7" s="244">
        <v>61.836690000000004</v>
      </c>
      <c r="K7" s="244">
        <v>984.04399999999998</v>
      </c>
      <c r="L7" s="244">
        <v>925.19200000000001</v>
      </c>
      <c r="M7" s="244">
        <v>69465.876610000036</v>
      </c>
      <c r="N7" s="244">
        <v>132.16499999999999</v>
      </c>
      <c r="O7" s="244">
        <v>831290.19900000002</v>
      </c>
      <c r="P7" s="244">
        <v>0</v>
      </c>
      <c r="Q7" s="244">
        <f t="shared" ref="Q7:Q44" si="0">SUM(B7:P7)</f>
        <v>1421487.0637000001</v>
      </c>
    </row>
    <row r="8" spans="1:17" ht="26.25" customHeight="1" x14ac:dyDescent="0.2">
      <c r="A8" s="242" t="s">
        <v>66</v>
      </c>
      <c r="B8" s="244">
        <v>0</v>
      </c>
      <c r="C8" s="244">
        <v>0</v>
      </c>
      <c r="D8" s="244">
        <v>1.38</v>
      </c>
      <c r="E8" s="244">
        <v>0</v>
      </c>
      <c r="F8" s="244">
        <v>4101.0119999999997</v>
      </c>
      <c r="G8" s="244">
        <v>613.29650000000004</v>
      </c>
      <c r="H8" s="244">
        <v>12769.757</v>
      </c>
      <c r="I8" s="244">
        <v>75836.176999999996</v>
      </c>
      <c r="J8" s="244">
        <v>226.87899999999999</v>
      </c>
      <c r="K8" s="244">
        <v>601.14800000000002</v>
      </c>
      <c r="L8" s="244">
        <v>72.900000000000006</v>
      </c>
      <c r="M8" s="244">
        <v>13383.449129999999</v>
      </c>
      <c r="N8" s="244">
        <v>942.22500000000002</v>
      </c>
      <c r="O8" s="244">
        <v>20403.433000000001</v>
      </c>
      <c r="P8" s="244">
        <v>0</v>
      </c>
      <c r="Q8" s="244">
        <f t="shared" si="0"/>
        <v>128951.65663</v>
      </c>
    </row>
    <row r="9" spans="1:17" ht="26.25" customHeight="1" x14ac:dyDescent="0.2">
      <c r="A9" s="242" t="s">
        <v>67</v>
      </c>
      <c r="B9" s="244">
        <v>0</v>
      </c>
      <c r="C9" s="244">
        <v>0</v>
      </c>
      <c r="D9" s="244">
        <v>166.82499999999999</v>
      </c>
      <c r="E9" s="244">
        <v>8</v>
      </c>
      <c r="F9" s="244">
        <v>1590.4056499999999</v>
      </c>
      <c r="G9" s="244">
        <v>8.58</v>
      </c>
      <c r="H9" s="244">
        <v>12436.011199999999</v>
      </c>
      <c r="I9" s="244">
        <v>16924.130100000002</v>
      </c>
      <c r="J9" s="244">
        <v>0</v>
      </c>
      <c r="K9" s="244">
        <v>10</v>
      </c>
      <c r="L9" s="244">
        <v>11.129</v>
      </c>
      <c r="M9" s="244">
        <v>28229.088729999999</v>
      </c>
      <c r="N9" s="244">
        <v>404.06200000000001</v>
      </c>
      <c r="O9" s="244">
        <v>13796.867</v>
      </c>
      <c r="P9" s="244">
        <v>0</v>
      </c>
      <c r="Q9" s="244">
        <f t="shared" si="0"/>
        <v>73585.09868000001</v>
      </c>
    </row>
    <row r="10" spans="1:17" ht="26.25" customHeight="1" x14ac:dyDescent="0.2">
      <c r="A10" s="242" t="s">
        <v>68</v>
      </c>
      <c r="B10" s="244">
        <v>0</v>
      </c>
      <c r="C10" s="244">
        <v>0</v>
      </c>
      <c r="D10" s="244">
        <v>333.05099999999999</v>
      </c>
      <c r="E10" s="244">
        <v>167.09</v>
      </c>
      <c r="F10" s="244">
        <v>23623.180110000001</v>
      </c>
      <c r="G10" s="244">
        <v>312.26900000000001</v>
      </c>
      <c r="H10" s="244">
        <v>154077.084</v>
      </c>
      <c r="I10" s="244">
        <v>60076.644839999994</v>
      </c>
      <c r="J10" s="244">
        <v>72396.876187500005</v>
      </c>
      <c r="K10" s="244">
        <v>1946.5740000000001</v>
      </c>
      <c r="L10" s="244">
        <v>673.125</v>
      </c>
      <c r="M10" s="244">
        <v>69534.622349999976</v>
      </c>
      <c r="N10" s="244">
        <v>44944.332000000002</v>
      </c>
      <c r="O10" s="244">
        <v>106243.867</v>
      </c>
      <c r="P10" s="244">
        <v>0</v>
      </c>
      <c r="Q10" s="244">
        <f t="shared" si="0"/>
        <v>534328.71548749995</v>
      </c>
    </row>
    <row r="11" spans="1:17" ht="26.25" customHeight="1" x14ac:dyDescent="0.2">
      <c r="A11" s="242" t="s">
        <v>69</v>
      </c>
      <c r="B11" s="244">
        <v>0</v>
      </c>
      <c r="C11" s="244">
        <v>0</v>
      </c>
      <c r="D11" s="244">
        <v>0</v>
      </c>
      <c r="E11" s="244">
        <v>0</v>
      </c>
      <c r="F11" s="244">
        <v>1767.1344999999999</v>
      </c>
      <c r="G11" s="244">
        <v>1281.3460600000001</v>
      </c>
      <c r="H11" s="244">
        <v>68205.371260000014</v>
      </c>
      <c r="I11" s="244">
        <v>12684.749</v>
      </c>
      <c r="J11" s="244">
        <v>0</v>
      </c>
      <c r="K11" s="244">
        <v>448.65</v>
      </c>
      <c r="L11" s="244">
        <v>0</v>
      </c>
      <c r="M11" s="244">
        <v>4485.0427499999996</v>
      </c>
      <c r="N11" s="244">
        <v>171.988</v>
      </c>
      <c r="O11" s="244">
        <v>55213.1</v>
      </c>
      <c r="P11" s="244">
        <v>493.78</v>
      </c>
      <c r="Q11" s="244">
        <f t="shared" si="0"/>
        <v>144751.16157</v>
      </c>
    </row>
    <row r="12" spans="1:17" ht="26.25" customHeight="1" x14ac:dyDescent="0.2">
      <c r="A12" s="242" t="s">
        <v>70</v>
      </c>
      <c r="B12" s="244">
        <v>0</v>
      </c>
      <c r="C12" s="244">
        <v>21179.69529</v>
      </c>
      <c r="D12" s="244">
        <v>6.5</v>
      </c>
      <c r="E12" s="244">
        <v>35.700000000000003</v>
      </c>
      <c r="F12" s="244">
        <v>0</v>
      </c>
      <c r="G12" s="244">
        <v>0</v>
      </c>
      <c r="H12" s="244">
        <v>0</v>
      </c>
      <c r="I12" s="244">
        <v>0</v>
      </c>
      <c r="J12" s="244">
        <v>0</v>
      </c>
      <c r="K12" s="244">
        <v>0</v>
      </c>
      <c r="L12" s="244">
        <v>0</v>
      </c>
      <c r="M12" s="244">
        <v>0</v>
      </c>
      <c r="N12" s="244">
        <v>0</v>
      </c>
      <c r="O12" s="244">
        <v>0</v>
      </c>
      <c r="P12" s="244">
        <v>0</v>
      </c>
      <c r="Q12" s="244">
        <f t="shared" si="0"/>
        <v>21221.89529</v>
      </c>
    </row>
    <row r="13" spans="1:17" ht="26.25" customHeight="1" x14ac:dyDescent="0.2">
      <c r="A13" s="247" t="s">
        <v>71</v>
      </c>
      <c r="B13" s="248">
        <v>0</v>
      </c>
      <c r="C13" s="248">
        <v>0</v>
      </c>
      <c r="D13" s="248">
        <v>153.55000000000001</v>
      </c>
      <c r="E13" s="248">
        <v>52.782469999999996</v>
      </c>
      <c r="F13" s="248">
        <v>291.19301000000002</v>
      </c>
      <c r="G13" s="248">
        <v>161.56791999999999</v>
      </c>
      <c r="H13" s="248">
        <v>117.88200000000001</v>
      </c>
      <c r="I13" s="248">
        <v>29047.940340000026</v>
      </c>
      <c r="J13" s="248">
        <v>9387.3223200000011</v>
      </c>
      <c r="K13" s="248">
        <v>512.25</v>
      </c>
      <c r="L13" s="248">
        <v>0</v>
      </c>
      <c r="M13" s="248">
        <v>4669.3525499999996</v>
      </c>
      <c r="N13" s="248">
        <v>114.708</v>
      </c>
      <c r="O13" s="248">
        <v>19367.057000000001</v>
      </c>
      <c r="P13" s="248">
        <v>0</v>
      </c>
      <c r="Q13" s="244">
        <f t="shared" si="0"/>
        <v>63875.605610000028</v>
      </c>
    </row>
    <row r="14" spans="1:17" ht="26.25" customHeight="1" x14ac:dyDescent="0.2">
      <c r="A14" s="253" t="s">
        <v>14</v>
      </c>
      <c r="B14" s="249">
        <f>SUM(B6:B13)</f>
        <v>102912.02899999999</v>
      </c>
      <c r="C14" s="249">
        <f t="shared" ref="C14:P14" si="1">SUM(C6:C13)</f>
        <v>21179.69529</v>
      </c>
      <c r="D14" s="249">
        <f t="shared" si="1"/>
        <v>113285.33000000002</v>
      </c>
      <c r="E14" s="249">
        <f t="shared" si="1"/>
        <v>37877.633929999996</v>
      </c>
      <c r="F14" s="249">
        <f t="shared" si="1"/>
        <v>190997.05082999996</v>
      </c>
      <c r="G14" s="249">
        <f t="shared" si="1"/>
        <v>124937.86359000001</v>
      </c>
      <c r="H14" s="249">
        <f t="shared" si="1"/>
        <v>523388.45234000008</v>
      </c>
      <c r="I14" s="249">
        <f t="shared" si="1"/>
        <v>1040733.3728799998</v>
      </c>
      <c r="J14" s="249">
        <f t="shared" si="1"/>
        <v>231667.37595959994</v>
      </c>
      <c r="K14" s="249">
        <f t="shared" si="1"/>
        <v>224972.69799999997</v>
      </c>
      <c r="L14" s="249">
        <f t="shared" si="1"/>
        <v>20936.050000000003</v>
      </c>
      <c r="M14" s="249">
        <f t="shared" si="1"/>
        <v>468453.57484000019</v>
      </c>
      <c r="N14" s="249">
        <f t="shared" si="1"/>
        <v>123721.33600000001</v>
      </c>
      <c r="O14" s="249">
        <f t="shared" si="1"/>
        <v>1330399.0530000003</v>
      </c>
      <c r="P14" s="249">
        <f t="shared" si="1"/>
        <v>493.78</v>
      </c>
      <c r="Q14" s="249">
        <f t="shared" si="0"/>
        <v>4555955.2956596008</v>
      </c>
    </row>
    <row r="15" spans="1:17" ht="26.25" customHeight="1" x14ac:dyDescent="0.2">
      <c r="A15" s="254" t="s">
        <v>60</v>
      </c>
      <c r="B15" s="245"/>
      <c r="C15" s="245"/>
      <c r="D15" s="245"/>
      <c r="E15" s="245"/>
      <c r="F15" s="245"/>
      <c r="G15" s="245"/>
      <c r="H15" s="245"/>
      <c r="I15" s="245"/>
      <c r="J15" s="245"/>
      <c r="K15" s="245"/>
      <c r="L15" s="245"/>
      <c r="M15" s="245"/>
      <c r="N15" s="245"/>
      <c r="O15" s="245"/>
      <c r="P15" s="245"/>
      <c r="Q15" s="244">
        <f t="shared" si="0"/>
        <v>0</v>
      </c>
    </row>
    <row r="16" spans="1:17" ht="26.25" customHeight="1" x14ac:dyDescent="0.2">
      <c r="A16" s="242" t="str">
        <f t="shared" ref="A16:A24" si="2">A6</f>
        <v xml:space="preserve">Motor </v>
      </c>
      <c r="B16" s="244">
        <v>0</v>
      </c>
      <c r="C16" s="244">
        <v>0</v>
      </c>
      <c r="D16" s="244">
        <v>32893.249000000003</v>
      </c>
      <c r="E16" s="244">
        <v>8844.5138999999999</v>
      </c>
      <c r="F16" s="244">
        <v>42783.017999999996</v>
      </c>
      <c r="G16" s="244">
        <v>5554.6440000000002</v>
      </c>
      <c r="H16" s="244">
        <v>8098.009</v>
      </c>
      <c r="I16" s="244">
        <v>0</v>
      </c>
      <c r="J16" s="244">
        <v>0</v>
      </c>
      <c r="K16" s="244">
        <v>48966.682999999997</v>
      </c>
      <c r="L16" s="244">
        <v>11483.511</v>
      </c>
      <c r="M16" s="244">
        <v>90894.501099999994</v>
      </c>
      <c r="N16" s="244">
        <v>0</v>
      </c>
      <c r="O16" s="244">
        <v>2116.7890000000002</v>
      </c>
      <c r="P16" s="244">
        <v>0</v>
      </c>
      <c r="Q16" s="244">
        <f t="shared" si="0"/>
        <v>251634.91799999998</v>
      </c>
    </row>
    <row r="17" spans="1:17" ht="26.25" customHeight="1" x14ac:dyDescent="0.2">
      <c r="A17" s="242" t="str">
        <f t="shared" si="2"/>
        <v>Accident and Health</v>
      </c>
      <c r="B17" s="244">
        <v>0</v>
      </c>
      <c r="C17" s="244">
        <v>0</v>
      </c>
      <c r="D17" s="244">
        <v>0</v>
      </c>
      <c r="E17" s="244">
        <v>23.679500000000001</v>
      </c>
      <c r="F17" s="244">
        <v>1498.671</v>
      </c>
      <c r="G17" s="244">
        <v>43.010759999999998</v>
      </c>
      <c r="H17" s="244">
        <v>47167.129000000001</v>
      </c>
      <c r="I17" s="244">
        <v>35276.701000000001</v>
      </c>
      <c r="J17" s="244">
        <v>0</v>
      </c>
      <c r="K17" s="244">
        <v>524.51099999999997</v>
      </c>
      <c r="L17" s="244">
        <v>749.32500000000005</v>
      </c>
      <c r="M17" s="244">
        <v>29522.688999999998</v>
      </c>
      <c r="N17" s="244">
        <v>146.70400000000001</v>
      </c>
      <c r="O17" s="244">
        <v>379595.12800000003</v>
      </c>
      <c r="P17" s="244">
        <v>0</v>
      </c>
      <c r="Q17" s="244">
        <f t="shared" si="0"/>
        <v>494547.54826000001</v>
      </c>
    </row>
    <row r="18" spans="1:17" ht="26.25" customHeight="1" x14ac:dyDescent="0.2">
      <c r="A18" s="242" t="str">
        <f t="shared" si="2"/>
        <v>Engineering</v>
      </c>
      <c r="B18" s="244">
        <v>0</v>
      </c>
      <c r="C18" s="244">
        <v>0</v>
      </c>
      <c r="D18" s="244">
        <v>0</v>
      </c>
      <c r="E18" s="244">
        <v>0</v>
      </c>
      <c r="F18" s="244">
        <v>3296.7939999999999</v>
      </c>
      <c r="G18" s="244">
        <v>412.37240000000003</v>
      </c>
      <c r="H18" s="244">
        <v>10931.215</v>
      </c>
      <c r="I18" s="244">
        <v>63326.067000000003</v>
      </c>
      <c r="J18" s="244">
        <v>0</v>
      </c>
      <c r="K18" s="244">
        <v>600.029</v>
      </c>
      <c r="L18" s="244">
        <v>54.674999999999997</v>
      </c>
      <c r="M18" s="244">
        <v>11918.950540000002</v>
      </c>
      <c r="N18" s="244">
        <v>885.53300000000002</v>
      </c>
      <c r="O18" s="244">
        <v>15210.825999999999</v>
      </c>
      <c r="P18" s="244">
        <v>0</v>
      </c>
      <c r="Q18" s="244">
        <f t="shared" si="0"/>
        <v>106636.46194000001</v>
      </c>
    </row>
    <row r="19" spans="1:17" ht="26.25" customHeight="1" x14ac:dyDescent="0.2">
      <c r="A19" s="242" t="str">
        <f t="shared" si="2"/>
        <v>Liability</v>
      </c>
      <c r="B19" s="244">
        <v>0</v>
      </c>
      <c r="C19" s="244">
        <v>0</v>
      </c>
      <c r="D19" s="244">
        <v>0</v>
      </c>
      <c r="E19" s="244">
        <v>0</v>
      </c>
      <c r="F19" s="244">
        <v>1024.365</v>
      </c>
      <c r="G19" s="244">
        <v>0</v>
      </c>
      <c r="H19" s="244">
        <v>157.57300000000001</v>
      </c>
      <c r="I19" s="244">
        <v>8858.8313200000011</v>
      </c>
      <c r="J19" s="244">
        <v>0</v>
      </c>
      <c r="K19" s="244">
        <v>0</v>
      </c>
      <c r="L19" s="244">
        <v>0</v>
      </c>
      <c r="M19" s="244">
        <v>22291.956999999999</v>
      </c>
      <c r="N19" s="244">
        <v>20.125</v>
      </c>
      <c r="O19" s="244">
        <v>1815.8979999999999</v>
      </c>
      <c r="P19" s="244">
        <v>0</v>
      </c>
      <c r="Q19" s="244">
        <f t="shared" si="0"/>
        <v>34168.749320000003</v>
      </c>
    </row>
    <row r="20" spans="1:17" ht="26.25" customHeight="1" x14ac:dyDescent="0.2">
      <c r="A20" s="242" t="str">
        <f t="shared" si="2"/>
        <v>Property</v>
      </c>
      <c r="B20" s="244">
        <v>0</v>
      </c>
      <c r="C20" s="244">
        <v>0</v>
      </c>
      <c r="D20" s="244">
        <v>2479.7469999999998</v>
      </c>
      <c r="E20" s="244">
        <v>195.45604999999998</v>
      </c>
      <c r="F20" s="244">
        <v>21494.071</v>
      </c>
      <c r="G20" s="244">
        <v>229.13636000000002</v>
      </c>
      <c r="H20" s="244">
        <v>138378.59095999994</v>
      </c>
      <c r="I20" s="244">
        <v>41780.326839999994</v>
      </c>
      <c r="J20" s="244">
        <v>132394.46646999998</v>
      </c>
      <c r="K20" s="244">
        <v>1364.1790000000001</v>
      </c>
      <c r="L20" s="244">
        <v>902.28599999999994</v>
      </c>
      <c r="M20" s="244">
        <v>64981.62</v>
      </c>
      <c r="N20" s="244">
        <v>43033.65</v>
      </c>
      <c r="O20" s="244">
        <v>64101.853000000003</v>
      </c>
      <c r="P20" s="244">
        <v>0</v>
      </c>
      <c r="Q20" s="244">
        <f t="shared" si="0"/>
        <v>511335.38267999998</v>
      </c>
    </row>
    <row r="21" spans="1:17" ht="26.25" customHeight="1" x14ac:dyDescent="0.2">
      <c r="A21" s="242" t="str">
        <f t="shared" si="2"/>
        <v>Transportation</v>
      </c>
      <c r="B21" s="244">
        <v>0</v>
      </c>
      <c r="C21" s="244">
        <v>0</v>
      </c>
      <c r="D21" s="244">
        <v>0</v>
      </c>
      <c r="E21" s="244">
        <v>0</v>
      </c>
      <c r="F21" s="244">
        <v>1029.932</v>
      </c>
      <c r="G21" s="244">
        <v>935.53091999999992</v>
      </c>
      <c r="H21" s="244">
        <v>40642.592230000002</v>
      </c>
      <c r="I21" s="244">
        <v>41.261000000000003</v>
      </c>
      <c r="J21" s="244">
        <v>0</v>
      </c>
      <c r="K21" s="244">
        <v>403.78500000000003</v>
      </c>
      <c r="L21" s="244">
        <v>0</v>
      </c>
      <c r="M21" s="244">
        <v>3779.96</v>
      </c>
      <c r="N21" s="244">
        <v>146.19</v>
      </c>
      <c r="O21" s="244">
        <v>21707.258000000002</v>
      </c>
      <c r="P21" s="244">
        <v>493.78</v>
      </c>
      <c r="Q21" s="244">
        <f t="shared" si="0"/>
        <v>69180.289149999997</v>
      </c>
    </row>
    <row r="22" spans="1:17" ht="26.25" customHeight="1" x14ac:dyDescent="0.2">
      <c r="A22" s="242" t="str">
        <f t="shared" si="2"/>
        <v>Guarantee</v>
      </c>
      <c r="B22" s="244">
        <v>0</v>
      </c>
      <c r="C22" s="244">
        <v>14647.9061</v>
      </c>
      <c r="D22" s="244">
        <v>0</v>
      </c>
      <c r="E22" s="244">
        <v>0</v>
      </c>
      <c r="F22" s="244">
        <v>0</v>
      </c>
      <c r="G22" s="244">
        <v>0</v>
      </c>
      <c r="H22" s="244">
        <v>0</v>
      </c>
      <c r="I22" s="244">
        <v>0</v>
      </c>
      <c r="J22" s="244">
        <v>0</v>
      </c>
      <c r="K22" s="244">
        <v>0</v>
      </c>
      <c r="L22" s="244">
        <v>0</v>
      </c>
      <c r="M22" s="244">
        <v>0</v>
      </c>
      <c r="N22" s="244">
        <v>0</v>
      </c>
      <c r="O22" s="244">
        <v>0</v>
      </c>
      <c r="P22" s="244">
        <v>0</v>
      </c>
      <c r="Q22" s="244">
        <f t="shared" si="0"/>
        <v>14647.9061</v>
      </c>
    </row>
    <row r="23" spans="1:17" ht="26.25" customHeight="1" x14ac:dyDescent="0.2">
      <c r="A23" s="247" t="str">
        <f t="shared" si="2"/>
        <v>Miscellaneous</v>
      </c>
      <c r="B23" s="248">
        <v>0</v>
      </c>
      <c r="C23" s="248">
        <v>0</v>
      </c>
      <c r="D23" s="248">
        <v>0</v>
      </c>
      <c r="E23" s="248">
        <v>0</v>
      </c>
      <c r="F23" s="248">
        <v>162.50201000000001</v>
      </c>
      <c r="G23" s="248">
        <v>140.01348999999999</v>
      </c>
      <c r="H23" s="248">
        <v>103.4542</v>
      </c>
      <c r="I23" s="248">
        <v>1959.127</v>
      </c>
      <c r="J23" s="248">
        <v>253.57499999999999</v>
      </c>
      <c r="K23" s="248">
        <v>26.001000000000001</v>
      </c>
      <c r="L23" s="248">
        <v>0</v>
      </c>
      <c r="M23" s="248">
        <v>3507.64291</v>
      </c>
      <c r="N23" s="248">
        <v>0</v>
      </c>
      <c r="O23" s="248">
        <v>12744.14</v>
      </c>
      <c r="P23" s="248">
        <v>0</v>
      </c>
      <c r="Q23" s="244">
        <f t="shared" si="0"/>
        <v>18896.455609999997</v>
      </c>
    </row>
    <row r="24" spans="1:17" ht="26.25" customHeight="1" x14ac:dyDescent="0.2">
      <c r="A24" s="253" t="str">
        <f t="shared" si="2"/>
        <v>TOTAL</v>
      </c>
      <c r="B24" s="249">
        <v>0</v>
      </c>
      <c r="C24" s="249">
        <f t="shared" ref="C24:P24" si="3">SUM(C16:C23)</f>
        <v>14647.9061</v>
      </c>
      <c r="D24" s="249">
        <f t="shared" si="3"/>
        <v>35372.996000000006</v>
      </c>
      <c r="E24" s="249">
        <f t="shared" si="3"/>
        <v>9063.6494500000008</v>
      </c>
      <c r="F24" s="249">
        <f t="shared" si="3"/>
        <v>71289.353009999992</v>
      </c>
      <c r="G24" s="249">
        <f t="shared" si="3"/>
        <v>7314.7079300000014</v>
      </c>
      <c r="H24" s="249">
        <f t="shared" si="3"/>
        <v>245478.56338999997</v>
      </c>
      <c r="I24" s="249">
        <f t="shared" si="3"/>
        <v>151242.31416000001</v>
      </c>
      <c r="J24" s="249">
        <f t="shared" si="3"/>
        <v>132648.04147</v>
      </c>
      <c r="K24" s="249">
        <f t="shared" si="3"/>
        <v>51885.188000000002</v>
      </c>
      <c r="L24" s="249">
        <f t="shared" si="3"/>
        <v>13189.797</v>
      </c>
      <c r="M24" s="249">
        <f t="shared" si="3"/>
        <v>226897.32054999997</v>
      </c>
      <c r="N24" s="249">
        <f t="shared" si="3"/>
        <v>44232.202000000005</v>
      </c>
      <c r="O24" s="249">
        <f t="shared" si="3"/>
        <v>497291.89199999999</v>
      </c>
      <c r="P24" s="249">
        <f t="shared" si="3"/>
        <v>493.78</v>
      </c>
      <c r="Q24" s="249">
        <f t="shared" si="0"/>
        <v>1501047.7110600001</v>
      </c>
    </row>
    <row r="25" spans="1:17" ht="26.25" customHeight="1" x14ac:dyDescent="0.2">
      <c r="A25" s="254" t="s">
        <v>61</v>
      </c>
      <c r="B25" s="245"/>
      <c r="C25" s="245"/>
      <c r="D25" s="245"/>
      <c r="E25" s="245"/>
      <c r="F25" s="245"/>
      <c r="G25" s="245"/>
      <c r="H25" s="245"/>
      <c r="I25" s="245"/>
      <c r="J25" s="245"/>
      <c r="K25" s="245"/>
      <c r="L25" s="245"/>
      <c r="M25" s="245"/>
      <c r="N25" s="245"/>
      <c r="O25" s="245"/>
      <c r="P25" s="245"/>
      <c r="Q25" s="244">
        <f t="shared" si="0"/>
        <v>0</v>
      </c>
    </row>
    <row r="26" spans="1:17" ht="26.25" customHeight="1" x14ac:dyDescent="0.2">
      <c r="A26" s="242" t="str">
        <f t="shared" ref="A26:A34" si="4">A16</f>
        <v xml:space="preserve">Motor </v>
      </c>
      <c r="B26" s="244">
        <v>0</v>
      </c>
      <c r="C26" s="244">
        <v>0</v>
      </c>
      <c r="D26" s="244">
        <v>79730.774999999994</v>
      </c>
      <c r="E26" s="244">
        <v>28438.503669999998</v>
      </c>
      <c r="F26" s="244">
        <v>88209.56134999996</v>
      </c>
      <c r="G26" s="244">
        <v>116927.64965000001</v>
      </c>
      <c r="H26" s="244">
        <v>185328.88804000002</v>
      </c>
      <c r="I26" s="244">
        <v>541844.56059999997</v>
      </c>
      <c r="J26" s="244">
        <v>149594.46176209996</v>
      </c>
      <c r="K26" s="244">
        <v>171503.34899999999</v>
      </c>
      <c r="L26" s="244">
        <v>7770.1930000000002</v>
      </c>
      <c r="M26" s="244">
        <v>187791.64162000007</v>
      </c>
      <c r="N26" s="244">
        <v>77011.856</v>
      </c>
      <c r="O26" s="244">
        <v>281967.74099999998</v>
      </c>
      <c r="P26" s="244"/>
      <c r="Q26" s="244">
        <f t="shared" si="0"/>
        <v>1916119.1806920997</v>
      </c>
    </row>
    <row r="27" spans="1:17" ht="26.25" customHeight="1" x14ac:dyDescent="0.2">
      <c r="A27" s="242" t="str">
        <f t="shared" si="4"/>
        <v>Accident and Health</v>
      </c>
      <c r="B27" s="244">
        <v>102912.02899999999</v>
      </c>
      <c r="C27" s="244">
        <v>0</v>
      </c>
      <c r="D27" s="244">
        <v>0</v>
      </c>
      <c r="E27" s="244">
        <v>307.36439000000001</v>
      </c>
      <c r="F27" s="244">
        <v>27132.875210000002</v>
      </c>
      <c r="G27" s="244">
        <v>35.499699999999997</v>
      </c>
      <c r="H27" s="244">
        <v>35188.320839999993</v>
      </c>
      <c r="I27" s="244">
        <v>269042.46999999997</v>
      </c>
      <c r="J27" s="244">
        <v>61.836690000000004</v>
      </c>
      <c r="K27" s="244">
        <v>459.53300000000002</v>
      </c>
      <c r="L27" s="244">
        <v>175.86699999999999</v>
      </c>
      <c r="M27" s="244">
        <v>39943.187610000015</v>
      </c>
      <c r="N27" s="244">
        <v>-14.539</v>
      </c>
      <c r="O27" s="244">
        <v>451695.071</v>
      </c>
      <c r="P27" s="244"/>
      <c r="Q27" s="244">
        <f t="shared" si="0"/>
        <v>926939.51543999999</v>
      </c>
    </row>
    <row r="28" spans="1:17" ht="26.25" customHeight="1" x14ac:dyDescent="0.2">
      <c r="A28" s="242" t="str">
        <f t="shared" si="4"/>
        <v>Engineering</v>
      </c>
      <c r="B28" s="244">
        <v>0</v>
      </c>
      <c r="C28" s="244">
        <v>0</v>
      </c>
      <c r="D28" s="244">
        <v>1.38</v>
      </c>
      <c r="E28" s="244">
        <v>0</v>
      </c>
      <c r="F28" s="244">
        <v>804.21799999999996</v>
      </c>
      <c r="G28" s="244">
        <v>200.92410000000001</v>
      </c>
      <c r="H28" s="244">
        <v>1838.5419999999999</v>
      </c>
      <c r="I28" s="244">
        <v>12510.11</v>
      </c>
      <c r="J28" s="244">
        <v>226.87899999999999</v>
      </c>
      <c r="K28" s="244">
        <v>1.119</v>
      </c>
      <c r="L28" s="244">
        <v>18.225000000000001</v>
      </c>
      <c r="M28" s="244">
        <v>1464.4985900000001</v>
      </c>
      <c r="N28" s="244">
        <v>56.692</v>
      </c>
      <c r="O28" s="244">
        <v>5192.607</v>
      </c>
      <c r="P28" s="244"/>
      <c r="Q28" s="244">
        <f t="shared" si="0"/>
        <v>22315.19469</v>
      </c>
    </row>
    <row r="29" spans="1:17" ht="26.25" customHeight="1" x14ac:dyDescent="0.2">
      <c r="A29" s="242" t="str">
        <f t="shared" si="4"/>
        <v>Liability</v>
      </c>
      <c r="B29" s="244">
        <v>0</v>
      </c>
      <c r="C29" s="244">
        <v>0</v>
      </c>
      <c r="D29" s="244">
        <v>166.82499999999999</v>
      </c>
      <c r="E29" s="244">
        <v>8</v>
      </c>
      <c r="F29" s="244">
        <v>566.04065000000003</v>
      </c>
      <c r="G29" s="244">
        <v>8.58</v>
      </c>
      <c r="H29" s="244">
        <v>12278.438199999999</v>
      </c>
      <c r="I29" s="244">
        <v>8065.2987799999992</v>
      </c>
      <c r="J29" s="244">
        <v>0</v>
      </c>
      <c r="K29" s="244">
        <v>10</v>
      </c>
      <c r="L29" s="244">
        <v>11.129</v>
      </c>
      <c r="M29" s="244">
        <v>5937.1317299999992</v>
      </c>
      <c r="N29" s="244">
        <v>383.93700000000001</v>
      </c>
      <c r="O29" s="244">
        <v>11980.968999999999</v>
      </c>
      <c r="P29" s="244"/>
      <c r="Q29" s="244">
        <f t="shared" si="0"/>
        <v>39416.34936</v>
      </c>
    </row>
    <row r="30" spans="1:17" ht="26.25" customHeight="1" x14ac:dyDescent="0.2">
      <c r="A30" s="242" t="str">
        <f t="shared" si="4"/>
        <v>Property</v>
      </c>
      <c r="B30" s="244">
        <v>0</v>
      </c>
      <c r="C30" s="244">
        <v>0</v>
      </c>
      <c r="D30" s="244">
        <v>-2146.6959999999999</v>
      </c>
      <c r="E30" s="244">
        <v>-28.366049999999998</v>
      </c>
      <c r="F30" s="244">
        <v>2129.1091100000003</v>
      </c>
      <c r="G30" s="244">
        <v>83.132639999999995</v>
      </c>
      <c r="H30" s="244">
        <v>15698.493040000018</v>
      </c>
      <c r="I30" s="244">
        <v>18296.317999999999</v>
      </c>
      <c r="J30" s="244">
        <v>-59997.590282500008</v>
      </c>
      <c r="K30" s="244">
        <v>582.39499999999998</v>
      </c>
      <c r="L30" s="244">
        <v>-229.161</v>
      </c>
      <c r="M30" s="244">
        <v>4553.0023499999907</v>
      </c>
      <c r="N30" s="244">
        <v>1910.682</v>
      </c>
      <c r="O30" s="244">
        <v>42142.014000000003</v>
      </c>
      <c r="P30" s="244"/>
      <c r="Q30" s="244">
        <f t="shared" si="0"/>
        <v>22993.332807500003</v>
      </c>
    </row>
    <row r="31" spans="1:17" ht="26.25" customHeight="1" x14ac:dyDescent="0.2">
      <c r="A31" s="242" t="str">
        <f t="shared" si="4"/>
        <v>Transportation</v>
      </c>
      <c r="B31" s="244">
        <v>0</v>
      </c>
      <c r="C31" s="244">
        <v>0</v>
      </c>
      <c r="D31" s="244">
        <v>0</v>
      </c>
      <c r="E31" s="244">
        <v>0</v>
      </c>
      <c r="F31" s="244">
        <v>737.20249999999999</v>
      </c>
      <c r="G31" s="244">
        <v>345.81514000000004</v>
      </c>
      <c r="H31" s="244">
        <v>27562.779030000002</v>
      </c>
      <c r="I31" s="244">
        <v>12643.487999999999</v>
      </c>
      <c r="J31" s="244">
        <v>0</v>
      </c>
      <c r="K31" s="244">
        <v>44.865000000000002</v>
      </c>
      <c r="L31" s="244">
        <v>0</v>
      </c>
      <c r="M31" s="244">
        <v>705.08275000000003</v>
      </c>
      <c r="N31" s="244">
        <v>25.797999999999998</v>
      </c>
      <c r="O31" s="244">
        <v>33505.841999999997</v>
      </c>
      <c r="P31" s="244"/>
      <c r="Q31" s="244">
        <f t="shared" si="0"/>
        <v>75570.87242</v>
      </c>
    </row>
    <row r="32" spans="1:17" ht="26.25" customHeight="1" x14ac:dyDescent="0.2">
      <c r="A32" s="242" t="str">
        <f t="shared" si="4"/>
        <v>Guarantee</v>
      </c>
      <c r="B32" s="244">
        <v>0</v>
      </c>
      <c r="C32" s="244">
        <v>6531.7891899999995</v>
      </c>
      <c r="D32" s="244">
        <v>6.5</v>
      </c>
      <c r="E32" s="244">
        <v>35.700000000000003</v>
      </c>
      <c r="F32" s="244">
        <v>0</v>
      </c>
      <c r="G32" s="244">
        <v>0</v>
      </c>
      <c r="H32" s="244">
        <v>0</v>
      </c>
      <c r="I32" s="244">
        <v>0</v>
      </c>
      <c r="J32" s="244">
        <v>0</v>
      </c>
      <c r="K32" s="244">
        <v>0</v>
      </c>
      <c r="L32" s="244">
        <v>0</v>
      </c>
      <c r="M32" s="244">
        <v>0</v>
      </c>
      <c r="N32" s="244">
        <v>0</v>
      </c>
      <c r="O32" s="244">
        <v>0</v>
      </c>
      <c r="P32" s="244"/>
      <c r="Q32" s="244">
        <f t="shared" si="0"/>
        <v>6573.9891899999993</v>
      </c>
    </row>
    <row r="33" spans="1:17" ht="26.25" customHeight="1" x14ac:dyDescent="0.2">
      <c r="A33" s="247" t="str">
        <f t="shared" si="4"/>
        <v>Miscellaneous</v>
      </c>
      <c r="B33" s="248">
        <v>0</v>
      </c>
      <c r="C33" s="248">
        <v>0</v>
      </c>
      <c r="D33" s="248">
        <v>153.55000000000001</v>
      </c>
      <c r="E33" s="248">
        <v>52.782469999999996</v>
      </c>
      <c r="F33" s="248">
        <v>128.691</v>
      </c>
      <c r="G33" s="248">
        <v>21.55443</v>
      </c>
      <c r="H33" s="248">
        <v>14.4278</v>
      </c>
      <c r="I33" s="248">
        <v>27088.813340000026</v>
      </c>
      <c r="J33" s="248">
        <v>9133.7473200000004</v>
      </c>
      <c r="K33" s="248">
        <v>486.24900000000002</v>
      </c>
      <c r="L33" s="248">
        <v>0</v>
      </c>
      <c r="M33" s="248">
        <v>1161.70964</v>
      </c>
      <c r="N33" s="248">
        <v>114.708</v>
      </c>
      <c r="O33" s="248">
        <v>6622.9170000000004</v>
      </c>
      <c r="P33" s="248"/>
      <c r="Q33" s="244">
        <f t="shared" si="0"/>
        <v>44979.150000000031</v>
      </c>
    </row>
    <row r="34" spans="1:17" ht="26.25" customHeight="1" x14ac:dyDescent="0.2">
      <c r="A34" s="253" t="str">
        <f t="shared" si="4"/>
        <v>TOTAL</v>
      </c>
      <c r="B34" s="249">
        <f>SUM(B26:B33)</f>
        <v>102912.02899999999</v>
      </c>
      <c r="C34" s="249">
        <f t="shared" ref="C34:P34" si="5">SUM(C26:C33)</f>
        <v>6531.7891899999995</v>
      </c>
      <c r="D34" s="249">
        <f t="shared" si="5"/>
        <v>77912.334000000003</v>
      </c>
      <c r="E34" s="249">
        <f t="shared" si="5"/>
        <v>28813.984479999996</v>
      </c>
      <c r="F34" s="249">
        <f t="shared" si="5"/>
        <v>119707.69781999996</v>
      </c>
      <c r="G34" s="249">
        <f t="shared" si="5"/>
        <v>117623.15566000002</v>
      </c>
      <c r="H34" s="249">
        <f t="shared" si="5"/>
        <v>277909.88895000005</v>
      </c>
      <c r="I34" s="249">
        <f t="shared" si="5"/>
        <v>889491.05871999986</v>
      </c>
      <c r="J34" s="249">
        <f t="shared" si="5"/>
        <v>99019.334489599933</v>
      </c>
      <c r="K34" s="249">
        <f t="shared" si="5"/>
        <v>173087.50999999998</v>
      </c>
      <c r="L34" s="249">
        <f t="shared" si="5"/>
        <v>7746.2530000000006</v>
      </c>
      <c r="M34" s="249">
        <f t="shared" si="5"/>
        <v>241556.25429000007</v>
      </c>
      <c r="N34" s="249">
        <f t="shared" si="5"/>
        <v>79489.133999999991</v>
      </c>
      <c r="O34" s="249">
        <f t="shared" si="5"/>
        <v>833107.16099999985</v>
      </c>
      <c r="P34" s="249">
        <f t="shared" si="5"/>
        <v>0</v>
      </c>
      <c r="Q34" s="249">
        <f t="shared" si="0"/>
        <v>3054907.5845996002</v>
      </c>
    </row>
    <row r="35" spans="1:17" ht="26.25" customHeight="1" x14ac:dyDescent="0.2">
      <c r="A35" s="254" t="s">
        <v>62</v>
      </c>
      <c r="B35" s="245"/>
      <c r="C35" s="245"/>
      <c r="D35" s="245"/>
      <c r="E35" s="245"/>
      <c r="F35" s="245"/>
      <c r="G35" s="245"/>
      <c r="H35" s="245"/>
      <c r="I35" s="245"/>
      <c r="J35" s="245"/>
      <c r="K35" s="245"/>
      <c r="L35" s="245"/>
      <c r="M35" s="245"/>
      <c r="N35" s="245"/>
      <c r="O35" s="245"/>
      <c r="P35" s="245"/>
      <c r="Q35" s="244">
        <f t="shared" si="0"/>
        <v>0</v>
      </c>
    </row>
    <row r="36" spans="1:17" ht="26.25" customHeight="1" x14ac:dyDescent="0.2">
      <c r="A36" s="242" t="str">
        <f t="shared" ref="A36:A44" si="6">A26</f>
        <v xml:space="preserve">Motor </v>
      </c>
      <c r="B36" s="244">
        <v>4.2590000000000003</v>
      </c>
      <c r="C36" s="244">
        <v>0</v>
      </c>
      <c r="D36" s="244">
        <v>103752.792</v>
      </c>
      <c r="E36" s="244">
        <v>30383.111630000007</v>
      </c>
      <c r="F36" s="244">
        <v>97025.695929999987</v>
      </c>
      <c r="G36" s="244">
        <v>118080.77753000005</v>
      </c>
      <c r="H36" s="244">
        <v>191069.07250855662</v>
      </c>
      <c r="I36" s="244">
        <v>542109.75399999996</v>
      </c>
      <c r="J36" s="244">
        <v>126535.61608210001</v>
      </c>
      <c r="K36" s="244">
        <v>185969.658</v>
      </c>
      <c r="L36" s="244">
        <v>19587.135999999999</v>
      </c>
      <c r="M36" s="244">
        <v>159749.25028614062</v>
      </c>
      <c r="N36" s="244">
        <v>66500.422000000006</v>
      </c>
      <c r="O36" s="244">
        <v>290065.05800000002</v>
      </c>
      <c r="P36" s="244"/>
      <c r="Q36" s="244">
        <f t="shared" si="0"/>
        <v>1930832.6029667973</v>
      </c>
    </row>
    <row r="37" spans="1:17" ht="26.25" customHeight="1" x14ac:dyDescent="0.2">
      <c r="A37" s="242" t="str">
        <f t="shared" si="6"/>
        <v>Accident and Health</v>
      </c>
      <c r="B37" s="244">
        <v>115819.433</v>
      </c>
      <c r="C37" s="244">
        <v>0</v>
      </c>
      <c r="D37" s="244">
        <v>0</v>
      </c>
      <c r="E37" s="244">
        <v>460.71399000000002</v>
      </c>
      <c r="F37" s="244">
        <v>20323.117094000001</v>
      </c>
      <c r="G37" s="244">
        <v>34.114699999999999</v>
      </c>
      <c r="H37" s="244">
        <v>36047.551446124999</v>
      </c>
      <c r="I37" s="244">
        <v>288289.89251999999</v>
      </c>
      <c r="J37" s="244">
        <v>361.83668999999998</v>
      </c>
      <c r="K37" s="244">
        <v>467.34100000000001</v>
      </c>
      <c r="L37" s="244">
        <v>368.55500000000001</v>
      </c>
      <c r="M37" s="244">
        <v>46731.835027999936</v>
      </c>
      <c r="N37" s="244">
        <v>-20.873000000000001</v>
      </c>
      <c r="O37" s="244">
        <v>459988.283</v>
      </c>
      <c r="P37" s="244"/>
      <c r="Q37" s="244">
        <f t="shared" si="0"/>
        <v>968871.80046812491</v>
      </c>
    </row>
    <row r="38" spans="1:17" ht="26.25" customHeight="1" x14ac:dyDescent="0.2">
      <c r="A38" s="242" t="str">
        <f t="shared" si="6"/>
        <v>Engineering</v>
      </c>
      <c r="B38" s="244">
        <v>0</v>
      </c>
      <c r="C38" s="244">
        <v>0</v>
      </c>
      <c r="D38" s="244">
        <v>28.38</v>
      </c>
      <c r="E38" s="244">
        <v>-84.025999999999996</v>
      </c>
      <c r="F38" s="244">
        <v>639.71100000000001</v>
      </c>
      <c r="G38" s="244">
        <v>110.38788000000001</v>
      </c>
      <c r="H38" s="244">
        <v>979.73895500000003</v>
      </c>
      <c r="I38" s="244">
        <v>7699.6980000000003</v>
      </c>
      <c r="J38" s="244">
        <v>-799.60699999999997</v>
      </c>
      <c r="K38" s="244">
        <v>1.119</v>
      </c>
      <c r="L38" s="244">
        <v>19.225999999999999</v>
      </c>
      <c r="M38" s="244">
        <v>1260.4304063200698</v>
      </c>
      <c r="N38" s="244">
        <v>-46.207999999999998</v>
      </c>
      <c r="O38" s="244">
        <v>10290.479697000001</v>
      </c>
      <c r="P38" s="244"/>
      <c r="Q38" s="244">
        <f t="shared" si="0"/>
        <v>20099.329938320072</v>
      </c>
    </row>
    <row r="39" spans="1:17" ht="26.25" customHeight="1" x14ac:dyDescent="0.2">
      <c r="A39" s="242" t="str">
        <f t="shared" si="6"/>
        <v>Liability</v>
      </c>
      <c r="B39" s="244">
        <v>6.0000000000000001E-3</v>
      </c>
      <c r="C39" s="244">
        <v>0</v>
      </c>
      <c r="D39" s="244">
        <v>-3970.1750000000002</v>
      </c>
      <c r="E39" s="244">
        <v>-158.55099999999999</v>
      </c>
      <c r="F39" s="244">
        <v>310.55365</v>
      </c>
      <c r="G39" s="244">
        <v>12.58</v>
      </c>
      <c r="H39" s="244">
        <v>6861.1198199999899</v>
      </c>
      <c r="I39" s="244">
        <v>20647.105740000006</v>
      </c>
      <c r="J39" s="244">
        <v>0</v>
      </c>
      <c r="K39" s="244">
        <v>8.83</v>
      </c>
      <c r="L39" s="244">
        <v>8.7520000000000007</v>
      </c>
      <c r="M39" s="244">
        <v>4471.9034034660208</v>
      </c>
      <c r="N39" s="244">
        <v>-292.13499999999999</v>
      </c>
      <c r="O39" s="244">
        <v>6658.5495000000001</v>
      </c>
      <c r="P39" s="244"/>
      <c r="Q39" s="244">
        <f t="shared" si="0"/>
        <v>34558.539113466017</v>
      </c>
    </row>
    <row r="40" spans="1:17" ht="26.25" customHeight="1" x14ac:dyDescent="0.2">
      <c r="A40" s="242" t="str">
        <f t="shared" si="6"/>
        <v>Property</v>
      </c>
      <c r="B40" s="244">
        <v>2.3E-2</v>
      </c>
      <c r="C40" s="244">
        <v>0</v>
      </c>
      <c r="D40" s="244">
        <v>-2136.058</v>
      </c>
      <c r="E40" s="244">
        <v>-536.05205000000001</v>
      </c>
      <c r="F40" s="244">
        <v>1652.5031099999999</v>
      </c>
      <c r="G40" s="244">
        <v>284.63119</v>
      </c>
      <c r="H40" s="244">
        <v>23294.451646280013</v>
      </c>
      <c r="I40" s="244">
        <v>12333.22228</v>
      </c>
      <c r="J40" s="244">
        <v>-34736.638372499991</v>
      </c>
      <c r="K40" s="244">
        <v>558.39499999999998</v>
      </c>
      <c r="L40" s="244">
        <v>112.631</v>
      </c>
      <c r="M40" s="244">
        <v>3084.37802634935</v>
      </c>
      <c r="N40" s="244">
        <v>-9523.3240000000005</v>
      </c>
      <c r="O40" s="244">
        <v>47310.913</v>
      </c>
      <c r="P40" s="244"/>
      <c r="Q40" s="244">
        <f t="shared" si="0"/>
        <v>41699.075830129375</v>
      </c>
    </row>
    <row r="41" spans="1:17" ht="26.25" customHeight="1" x14ac:dyDescent="0.2">
      <c r="A41" s="242" t="str">
        <f t="shared" si="6"/>
        <v>Transportation</v>
      </c>
      <c r="B41" s="244">
        <v>0</v>
      </c>
      <c r="C41" s="244">
        <v>0</v>
      </c>
      <c r="D41" s="244">
        <v>0</v>
      </c>
      <c r="E41" s="244">
        <v>-1377.0039999999999</v>
      </c>
      <c r="F41" s="244">
        <v>747.68550000000005</v>
      </c>
      <c r="G41" s="244">
        <v>421.01797999999997</v>
      </c>
      <c r="H41" s="244">
        <v>27562.779030000002</v>
      </c>
      <c r="I41" s="244">
        <v>11112.989160000001</v>
      </c>
      <c r="J41" s="244">
        <v>0</v>
      </c>
      <c r="K41" s="244">
        <v>59.865000000000002</v>
      </c>
      <c r="L41" s="244">
        <v>0</v>
      </c>
      <c r="M41" s="244">
        <v>380.17462502664995</v>
      </c>
      <c r="N41" s="244">
        <v>165.905</v>
      </c>
      <c r="O41" s="244">
        <v>36418.406000000003</v>
      </c>
      <c r="P41" s="244"/>
      <c r="Q41" s="244">
        <f t="shared" si="0"/>
        <v>75491.818295026649</v>
      </c>
    </row>
    <row r="42" spans="1:17" ht="26.25" customHeight="1" x14ac:dyDescent="0.2">
      <c r="A42" s="242" t="str">
        <f t="shared" si="6"/>
        <v>Guarantee</v>
      </c>
      <c r="B42" s="244">
        <v>0</v>
      </c>
      <c r="C42" s="244">
        <v>3746.9221899999998</v>
      </c>
      <c r="D42" s="244">
        <v>3000</v>
      </c>
      <c r="E42" s="244">
        <v>-7.383</v>
      </c>
      <c r="F42" s="244">
        <v>-1.704</v>
      </c>
      <c r="G42" s="244">
        <v>168.30903000000001</v>
      </c>
      <c r="H42" s="244">
        <v>0</v>
      </c>
      <c r="I42" s="244">
        <v>0</v>
      </c>
      <c r="J42" s="244">
        <v>0</v>
      </c>
      <c r="K42" s="244">
        <v>0</v>
      </c>
      <c r="L42" s="244">
        <v>0</v>
      </c>
      <c r="M42" s="244">
        <v>0</v>
      </c>
      <c r="N42" s="244">
        <v>0</v>
      </c>
      <c r="O42" s="244">
        <v>0</v>
      </c>
      <c r="P42" s="244"/>
      <c r="Q42" s="244">
        <f t="shared" si="0"/>
        <v>6906.1442200000001</v>
      </c>
    </row>
    <row r="43" spans="1:17" ht="26.25" customHeight="1" x14ac:dyDescent="0.2">
      <c r="A43" s="247" t="str">
        <f t="shared" si="6"/>
        <v>Miscellaneous</v>
      </c>
      <c r="B43" s="248">
        <v>6.9000000000000006E-2</v>
      </c>
      <c r="C43" s="248">
        <v>0</v>
      </c>
      <c r="D43" s="248">
        <v>228.55</v>
      </c>
      <c r="E43" s="248">
        <v>-408.58732999999995</v>
      </c>
      <c r="F43" s="248">
        <v>-175.86600000000001</v>
      </c>
      <c r="G43" s="248">
        <v>-91.572419999999994</v>
      </c>
      <c r="H43" s="248">
        <v>351.85579999999999</v>
      </c>
      <c r="I43" s="248">
        <v>34602.982500000027</v>
      </c>
      <c r="J43" s="248">
        <v>8392.430980000001</v>
      </c>
      <c r="K43" s="248">
        <v>488.11099999999999</v>
      </c>
      <c r="L43" s="248">
        <v>-0.123</v>
      </c>
      <c r="M43" s="248">
        <v>660.80685213735001</v>
      </c>
      <c r="N43" s="248">
        <v>17.234999999999999</v>
      </c>
      <c r="O43" s="248">
        <v>11633.130999999999</v>
      </c>
      <c r="P43" s="248"/>
      <c r="Q43" s="244">
        <f t="shared" si="0"/>
        <v>55699.023382137377</v>
      </c>
    </row>
    <row r="44" spans="1:17" ht="26.25" customHeight="1" x14ac:dyDescent="0.2">
      <c r="A44" s="253" t="str">
        <f t="shared" si="6"/>
        <v>TOTAL</v>
      </c>
      <c r="B44" s="249">
        <f>SUM(B36:B43)</f>
        <v>115823.79000000001</v>
      </c>
      <c r="C44" s="249">
        <f t="shared" ref="C44:P44" si="7">SUM(C36:C43)</f>
        <v>3746.9221899999998</v>
      </c>
      <c r="D44" s="249">
        <f t="shared" si="7"/>
        <v>100903.489</v>
      </c>
      <c r="E44" s="249">
        <f t="shared" si="7"/>
        <v>28272.222240000006</v>
      </c>
      <c r="F44" s="249">
        <f t="shared" si="7"/>
        <v>120521.69628400001</v>
      </c>
      <c r="G44" s="249">
        <f t="shared" si="7"/>
        <v>119020.24589000006</v>
      </c>
      <c r="H44" s="249">
        <f t="shared" si="7"/>
        <v>286166.56920596166</v>
      </c>
      <c r="I44" s="249">
        <f t="shared" si="7"/>
        <v>916795.64419999998</v>
      </c>
      <c r="J44" s="249">
        <f t="shared" si="7"/>
        <v>99753.638379600015</v>
      </c>
      <c r="K44" s="249">
        <f t="shared" si="7"/>
        <v>187553.31899999996</v>
      </c>
      <c r="L44" s="249">
        <f t="shared" si="7"/>
        <v>20096.177</v>
      </c>
      <c r="M44" s="249">
        <f t="shared" si="7"/>
        <v>216338.77862744001</v>
      </c>
      <c r="N44" s="249">
        <f t="shared" si="7"/>
        <v>56801.022000000004</v>
      </c>
      <c r="O44" s="249">
        <f t="shared" si="7"/>
        <v>862364.82019699994</v>
      </c>
      <c r="P44" s="249">
        <f t="shared" si="7"/>
        <v>0</v>
      </c>
      <c r="Q44" s="249">
        <f t="shared" si="0"/>
        <v>3134158.334214001</v>
      </c>
    </row>
    <row r="46" spans="1:17" x14ac:dyDescent="0.2">
      <c r="A46" s="276" t="s">
        <v>87</v>
      </c>
    </row>
  </sheetData>
  <mergeCells count="3">
    <mergeCell ref="A1:Q1"/>
    <mergeCell ref="A2:Q2"/>
    <mergeCell ref="A3:Q3"/>
  </mergeCells>
  <pageMargins left="0.7" right="0.7" top="0.75" bottom="0.75" header="0.3" footer="0.3"/>
  <pageSetup scale="5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zoomScale="90" zoomScaleNormal="90" zoomScaleSheetLayoutView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50" sqref="D50"/>
    </sheetView>
  </sheetViews>
  <sheetFormatPr defaultRowHeight="12.75" x14ac:dyDescent="0.2"/>
  <cols>
    <col min="1" max="1" width="40.28515625" bestFit="1" customWidth="1"/>
    <col min="2" max="2" width="12.7109375" hidden="1" customWidth="1"/>
    <col min="3" max="5" width="11.28515625" bestFit="1" customWidth="1"/>
    <col min="6" max="9" width="12.7109375" bestFit="1" customWidth="1"/>
    <col min="10" max="11" width="9.85546875" bestFit="1" customWidth="1"/>
    <col min="12" max="12" width="9.28515625" bestFit="1" customWidth="1"/>
    <col min="13" max="13" width="9.85546875" bestFit="1" customWidth="1"/>
    <col min="14" max="14" width="9.42578125" bestFit="1" customWidth="1"/>
    <col min="15" max="15" width="11.28515625" bestFit="1" customWidth="1"/>
    <col min="16" max="16" width="13.85546875" customWidth="1"/>
    <col min="17" max="17" width="15" bestFit="1" customWidth="1"/>
  </cols>
  <sheetData>
    <row r="1" spans="1:17" ht="15.75" x14ac:dyDescent="0.25">
      <c r="A1" s="279" t="s">
        <v>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</row>
    <row r="2" spans="1:17" ht="15.75" x14ac:dyDescent="0.25">
      <c r="A2" s="279" t="s">
        <v>82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</row>
    <row r="3" spans="1:17" ht="14.25" x14ac:dyDescent="0.2">
      <c r="A3" s="239"/>
      <c r="B3" s="285" t="s">
        <v>76</v>
      </c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</row>
    <row r="4" spans="1:17" ht="41.25" customHeight="1" x14ac:dyDescent="0.2">
      <c r="A4" s="240"/>
      <c r="B4" s="240" t="s">
        <v>63</v>
      </c>
      <c r="C4" s="240" t="s">
        <v>33</v>
      </c>
      <c r="D4" s="240" t="s">
        <v>3</v>
      </c>
      <c r="E4" s="240" t="s">
        <v>4</v>
      </c>
      <c r="F4" s="240" t="s">
        <v>5</v>
      </c>
      <c r="G4" s="240" t="s">
        <v>6</v>
      </c>
      <c r="H4" s="240" t="s">
        <v>55</v>
      </c>
      <c r="I4" s="240" t="s">
        <v>56</v>
      </c>
      <c r="J4" s="240" t="s">
        <v>10</v>
      </c>
      <c r="K4" s="240" t="s">
        <v>36</v>
      </c>
      <c r="L4" s="251" t="s">
        <v>74</v>
      </c>
      <c r="M4" s="240" t="s">
        <v>11</v>
      </c>
      <c r="N4" s="240" t="s">
        <v>12</v>
      </c>
      <c r="O4" s="240" t="s">
        <v>13</v>
      </c>
      <c r="P4" s="251" t="s">
        <v>75</v>
      </c>
      <c r="Q4" s="241" t="s">
        <v>14</v>
      </c>
    </row>
    <row r="5" spans="1:17" ht="26.25" customHeight="1" x14ac:dyDescent="0.2">
      <c r="A5" s="252" t="s">
        <v>59</v>
      </c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</row>
    <row r="6" spans="1:17" ht="26.25" customHeight="1" x14ac:dyDescent="0.2">
      <c r="A6" s="242" t="s">
        <v>64</v>
      </c>
      <c r="B6" s="244"/>
      <c r="C6" s="244"/>
      <c r="D6" s="244">
        <v>98852</v>
      </c>
      <c r="E6" s="244">
        <v>27730</v>
      </c>
      <c r="F6" s="244">
        <v>142860</v>
      </c>
      <c r="G6" s="244">
        <v>110395</v>
      </c>
      <c r="H6" s="244">
        <v>253033.22200000001</v>
      </c>
      <c r="I6" s="244">
        <v>508717</v>
      </c>
      <c r="J6" s="244">
        <v>119575.22</v>
      </c>
      <c r="K6" s="244">
        <v>213852</v>
      </c>
      <c r="L6" s="244">
        <v>25</v>
      </c>
      <c r="M6" s="244">
        <v>232981.315</v>
      </c>
      <c r="N6" s="244">
        <v>39419</v>
      </c>
      <c r="O6" s="244">
        <v>219449</v>
      </c>
      <c r="P6" s="244">
        <v>0</v>
      </c>
      <c r="Q6" s="244">
        <f>SUM(B6:P6)</f>
        <v>1966888.757</v>
      </c>
    </row>
    <row r="7" spans="1:17" ht="26.25" customHeight="1" x14ac:dyDescent="0.2">
      <c r="A7" s="242" t="s">
        <v>65</v>
      </c>
      <c r="B7" s="244"/>
      <c r="C7" s="244"/>
      <c r="D7" s="244">
        <v>0</v>
      </c>
      <c r="E7" s="244">
        <v>179</v>
      </c>
      <c r="F7" s="244">
        <v>135076</v>
      </c>
      <c r="G7" s="244">
        <v>114</v>
      </c>
      <c r="H7" s="244">
        <v>77130.671000000002</v>
      </c>
      <c r="I7" s="244">
        <v>266172</v>
      </c>
      <c r="J7" s="244">
        <v>107.18600000000001</v>
      </c>
      <c r="K7" s="244">
        <v>377</v>
      </c>
      <c r="L7" s="244">
        <v>0</v>
      </c>
      <c r="M7" s="244">
        <v>50079.203000000001</v>
      </c>
      <c r="N7" s="244">
        <v>57</v>
      </c>
      <c r="O7" s="244">
        <v>594858</v>
      </c>
      <c r="P7" s="244">
        <v>0</v>
      </c>
      <c r="Q7" s="244">
        <f t="shared" ref="Q7:Q44" si="0">SUM(B7:P7)</f>
        <v>1124150.06</v>
      </c>
    </row>
    <row r="8" spans="1:17" ht="26.25" customHeight="1" x14ac:dyDescent="0.2">
      <c r="A8" s="242" t="s">
        <v>66</v>
      </c>
      <c r="B8" s="244"/>
      <c r="C8" s="244"/>
      <c r="D8" s="244">
        <v>0</v>
      </c>
      <c r="E8" s="244">
        <v>153</v>
      </c>
      <c r="F8" s="244">
        <v>9884</v>
      </c>
      <c r="G8" s="244">
        <v>130</v>
      </c>
      <c r="H8" s="244">
        <v>12682.117</v>
      </c>
      <c r="I8" s="244">
        <v>40451</v>
      </c>
      <c r="J8" s="244">
        <v>3675.558</v>
      </c>
      <c r="K8" s="244">
        <v>3086</v>
      </c>
      <c r="L8" s="244">
        <v>0</v>
      </c>
      <c r="M8" s="244">
        <v>7057.6390000000001</v>
      </c>
      <c r="N8" s="244">
        <v>497</v>
      </c>
      <c r="O8" s="244">
        <v>161911</v>
      </c>
      <c r="P8" s="244">
        <v>0</v>
      </c>
      <c r="Q8" s="244">
        <f t="shared" si="0"/>
        <v>239527.31400000001</v>
      </c>
    </row>
    <row r="9" spans="1:17" ht="26.25" customHeight="1" x14ac:dyDescent="0.2">
      <c r="A9" s="242" t="s">
        <v>67</v>
      </c>
      <c r="B9" s="244"/>
      <c r="C9" s="244"/>
      <c r="D9" s="244">
        <v>125</v>
      </c>
      <c r="E9" s="244">
        <v>46</v>
      </c>
      <c r="F9" s="244">
        <v>425</v>
      </c>
      <c r="G9" s="244">
        <v>207</v>
      </c>
      <c r="H9" s="244">
        <v>10995.046</v>
      </c>
      <c r="I9" s="244">
        <v>28849</v>
      </c>
      <c r="J9" s="244">
        <v>2337.6109999999999</v>
      </c>
      <c r="K9" s="244">
        <v>201</v>
      </c>
      <c r="L9" s="244">
        <v>0</v>
      </c>
      <c r="M9" s="244">
        <v>27324.073</v>
      </c>
      <c r="N9" s="244">
        <v>1061</v>
      </c>
      <c r="O9" s="244">
        <v>13415</v>
      </c>
      <c r="P9" s="244">
        <v>0</v>
      </c>
      <c r="Q9" s="244">
        <f t="shared" si="0"/>
        <v>84985.73</v>
      </c>
    </row>
    <row r="10" spans="1:17" ht="26.25" customHeight="1" x14ac:dyDescent="0.2">
      <c r="A10" s="242" t="s">
        <v>68</v>
      </c>
      <c r="B10" s="244"/>
      <c r="C10" s="244"/>
      <c r="D10" s="244">
        <v>2413</v>
      </c>
      <c r="E10" s="244">
        <v>1</v>
      </c>
      <c r="F10" s="244">
        <v>8077</v>
      </c>
      <c r="G10" s="244">
        <v>3555</v>
      </c>
      <c r="H10" s="244">
        <v>61917.349000000002</v>
      </c>
      <c r="I10" s="244">
        <v>45128</v>
      </c>
      <c r="J10" s="244">
        <v>6542.5410000000002</v>
      </c>
      <c r="K10" s="244">
        <v>7312</v>
      </c>
      <c r="L10" s="244">
        <v>0</v>
      </c>
      <c r="M10" s="244">
        <v>23759.664000000001</v>
      </c>
      <c r="N10" s="244">
        <v>2598</v>
      </c>
      <c r="O10" s="244">
        <v>110275</v>
      </c>
      <c r="P10" s="244">
        <v>0</v>
      </c>
      <c r="Q10" s="244">
        <f t="shared" si="0"/>
        <v>271578.554</v>
      </c>
    </row>
    <row r="11" spans="1:17" ht="26.25" customHeight="1" x14ac:dyDescent="0.2">
      <c r="A11" s="242" t="s">
        <v>69</v>
      </c>
      <c r="B11" s="244"/>
      <c r="C11" s="244"/>
      <c r="D11" s="244">
        <v>0</v>
      </c>
      <c r="E11" s="244">
        <v>41</v>
      </c>
      <c r="F11" s="244">
        <v>2509</v>
      </c>
      <c r="G11" s="244">
        <v>1152</v>
      </c>
      <c r="H11" s="244">
        <v>44087.337</v>
      </c>
      <c r="I11" s="244">
        <v>11856</v>
      </c>
      <c r="J11" s="244">
        <v>54.051000000000002</v>
      </c>
      <c r="K11" s="244">
        <v>0</v>
      </c>
      <c r="L11" s="244">
        <v>0</v>
      </c>
      <c r="M11" s="244">
        <v>567.20299999999997</v>
      </c>
      <c r="N11" s="244">
        <v>460</v>
      </c>
      <c r="O11" s="244">
        <v>61937</v>
      </c>
      <c r="P11" s="244">
        <v>2888.95</v>
      </c>
      <c r="Q11" s="244">
        <f t="shared" si="0"/>
        <v>125552.541</v>
      </c>
    </row>
    <row r="12" spans="1:17" ht="26.25" customHeight="1" x14ac:dyDescent="0.2">
      <c r="A12" s="242" t="s">
        <v>70</v>
      </c>
      <c r="B12" s="244"/>
      <c r="C12" s="244">
        <v>120872.10799999999</v>
      </c>
      <c r="D12" s="244">
        <v>65</v>
      </c>
      <c r="E12" s="244"/>
      <c r="F12" s="244">
        <v>0</v>
      </c>
      <c r="G12" s="244"/>
      <c r="H12" s="244">
        <v>0</v>
      </c>
      <c r="I12" s="244"/>
      <c r="J12" s="244">
        <v>0</v>
      </c>
      <c r="K12" s="244">
        <v>0</v>
      </c>
      <c r="L12" s="244">
        <v>0</v>
      </c>
      <c r="M12" s="244">
        <v>0</v>
      </c>
      <c r="N12" s="244">
        <v>0</v>
      </c>
      <c r="O12" s="244"/>
      <c r="P12" s="244">
        <v>0</v>
      </c>
      <c r="Q12" s="244">
        <f t="shared" si="0"/>
        <v>120937.10799999999</v>
      </c>
    </row>
    <row r="13" spans="1:17" ht="26.25" customHeight="1" x14ac:dyDescent="0.2">
      <c r="A13" s="247" t="s">
        <v>71</v>
      </c>
      <c r="B13" s="248"/>
      <c r="C13" s="248"/>
      <c r="D13" s="248">
        <v>1</v>
      </c>
      <c r="E13" s="248">
        <v>545</v>
      </c>
      <c r="F13" s="248">
        <v>938</v>
      </c>
      <c r="G13" s="248">
        <v>724</v>
      </c>
      <c r="H13" s="248">
        <v>2471.3789999999999</v>
      </c>
      <c r="I13" s="248">
        <v>4257</v>
      </c>
      <c r="J13" s="248">
        <v>1694.5840000000001</v>
      </c>
      <c r="K13" s="248">
        <v>367</v>
      </c>
      <c r="L13" s="248">
        <v>0</v>
      </c>
      <c r="M13" s="248">
        <v>4445.9949999999999</v>
      </c>
      <c r="N13" s="248">
        <v>0</v>
      </c>
      <c r="O13" s="248">
        <v>42887</v>
      </c>
      <c r="P13" s="248">
        <v>0</v>
      </c>
      <c r="Q13" s="244">
        <f t="shared" si="0"/>
        <v>58330.957999999999</v>
      </c>
    </row>
    <row r="14" spans="1:17" ht="26.25" customHeight="1" x14ac:dyDescent="0.2">
      <c r="A14" s="253" t="s">
        <v>14</v>
      </c>
      <c r="B14" s="249">
        <f>SUM(B6:B13)</f>
        <v>0</v>
      </c>
      <c r="C14" s="249">
        <f t="shared" ref="C14:P14" si="1">SUM(C6:C13)</f>
        <v>120872.10799999999</v>
      </c>
      <c r="D14" s="249">
        <f t="shared" si="1"/>
        <v>101456</v>
      </c>
      <c r="E14" s="249">
        <f t="shared" si="1"/>
        <v>28695</v>
      </c>
      <c r="F14" s="249">
        <f t="shared" si="1"/>
        <v>299769</v>
      </c>
      <c r="G14" s="249">
        <f t="shared" si="1"/>
        <v>116277</v>
      </c>
      <c r="H14" s="249">
        <f t="shared" si="1"/>
        <v>462317.12100000004</v>
      </c>
      <c r="I14" s="249">
        <f t="shared" si="1"/>
        <v>905430</v>
      </c>
      <c r="J14" s="249">
        <f t="shared" si="1"/>
        <v>133986.75100000002</v>
      </c>
      <c r="K14" s="249">
        <f t="shared" si="1"/>
        <v>225195</v>
      </c>
      <c r="L14" s="249">
        <f t="shared" si="1"/>
        <v>25</v>
      </c>
      <c r="M14" s="249">
        <f t="shared" si="1"/>
        <v>346215.09199999995</v>
      </c>
      <c r="N14" s="249">
        <f t="shared" si="1"/>
        <v>44092</v>
      </c>
      <c r="O14" s="249">
        <f t="shared" si="1"/>
        <v>1204732</v>
      </c>
      <c r="P14" s="249">
        <f t="shared" si="1"/>
        <v>2888.95</v>
      </c>
      <c r="Q14" s="249">
        <f t="shared" si="0"/>
        <v>3991951.0219999999</v>
      </c>
    </row>
    <row r="15" spans="1:17" ht="26.25" customHeight="1" x14ac:dyDescent="0.2">
      <c r="A15" s="254" t="s">
        <v>60</v>
      </c>
      <c r="B15" s="245"/>
      <c r="C15" s="245"/>
      <c r="D15" s="245"/>
      <c r="E15" s="245"/>
      <c r="F15" s="245"/>
      <c r="G15" s="245"/>
      <c r="H15" s="245"/>
      <c r="I15" s="245"/>
      <c r="J15" s="245"/>
      <c r="K15" s="245"/>
      <c r="L15" s="245"/>
      <c r="M15" s="245"/>
      <c r="N15" s="245"/>
      <c r="O15" s="245"/>
      <c r="P15" s="245"/>
      <c r="Q15" s="244">
        <f t="shared" si="0"/>
        <v>0</v>
      </c>
    </row>
    <row r="16" spans="1:17" ht="26.25" customHeight="1" x14ac:dyDescent="0.2">
      <c r="A16" s="242" t="str">
        <f t="shared" ref="A16:A24" si="2">A6</f>
        <v xml:space="preserve">Motor </v>
      </c>
      <c r="B16" s="244"/>
      <c r="C16" s="244"/>
      <c r="D16" s="244">
        <v>24288</v>
      </c>
      <c r="E16" s="244">
        <v>3031</v>
      </c>
      <c r="F16" s="244">
        <v>72796</v>
      </c>
      <c r="G16" s="244">
        <v>6163</v>
      </c>
      <c r="H16" s="244">
        <v>33375.343999999997</v>
      </c>
      <c r="I16" s="244">
        <v>10769</v>
      </c>
      <c r="J16" s="244">
        <v>0</v>
      </c>
      <c r="K16" s="244">
        <v>37717</v>
      </c>
      <c r="L16" s="244">
        <v>25</v>
      </c>
      <c r="M16" s="244">
        <v>78699.471000000005</v>
      </c>
      <c r="N16" s="244">
        <v>0</v>
      </c>
      <c r="O16" s="244">
        <v>5043</v>
      </c>
      <c r="P16" s="244">
        <v>0</v>
      </c>
      <c r="Q16" s="244">
        <f t="shared" si="0"/>
        <v>271906.815</v>
      </c>
    </row>
    <row r="17" spans="1:17" ht="26.25" customHeight="1" x14ac:dyDescent="0.2">
      <c r="A17" s="242" t="str">
        <f t="shared" si="2"/>
        <v>Accident and Health</v>
      </c>
      <c r="B17" s="244"/>
      <c r="C17" s="244"/>
      <c r="D17" s="244">
        <v>0</v>
      </c>
      <c r="E17" s="244">
        <v>60</v>
      </c>
      <c r="F17" s="244">
        <v>43437</v>
      </c>
      <c r="G17" s="244">
        <v>64</v>
      </c>
      <c r="H17" s="244">
        <v>42333.012999999999</v>
      </c>
      <c r="I17" s="244">
        <v>24858</v>
      </c>
      <c r="J17" s="244">
        <v>0</v>
      </c>
      <c r="K17" s="244">
        <v>58</v>
      </c>
      <c r="L17" s="244">
        <v>0</v>
      </c>
      <c r="M17" s="244">
        <v>17451.527999999998</v>
      </c>
      <c r="N17" s="244">
        <v>45</v>
      </c>
      <c r="O17" s="244">
        <v>327135</v>
      </c>
      <c r="P17" s="244">
        <v>0</v>
      </c>
      <c r="Q17" s="244">
        <f t="shared" si="0"/>
        <v>455441.54099999997</v>
      </c>
    </row>
    <row r="18" spans="1:17" ht="26.25" customHeight="1" x14ac:dyDescent="0.2">
      <c r="A18" s="242" t="str">
        <f t="shared" si="2"/>
        <v>Engineering</v>
      </c>
      <c r="B18" s="244"/>
      <c r="C18" s="244"/>
      <c r="D18" s="244">
        <v>0</v>
      </c>
      <c r="E18" s="244">
        <v>63</v>
      </c>
      <c r="F18" s="244">
        <v>9384</v>
      </c>
      <c r="G18" s="244">
        <v>126</v>
      </c>
      <c r="H18" s="244">
        <v>11590.003000000001</v>
      </c>
      <c r="I18" s="244">
        <v>31464</v>
      </c>
      <c r="J18" s="244">
        <v>0</v>
      </c>
      <c r="K18" s="244">
        <v>2884</v>
      </c>
      <c r="L18" s="244">
        <v>0</v>
      </c>
      <c r="M18" s="244">
        <v>4135.87</v>
      </c>
      <c r="N18" s="244">
        <v>485</v>
      </c>
      <c r="O18" s="244">
        <v>158739</v>
      </c>
      <c r="P18" s="244">
        <v>0</v>
      </c>
      <c r="Q18" s="244">
        <f t="shared" si="0"/>
        <v>218870.87299999999</v>
      </c>
    </row>
    <row r="19" spans="1:17" ht="26.25" customHeight="1" x14ac:dyDescent="0.2">
      <c r="A19" s="242" t="str">
        <f t="shared" si="2"/>
        <v>Liability</v>
      </c>
      <c r="B19" s="244"/>
      <c r="C19" s="244"/>
      <c r="D19" s="244">
        <v>0</v>
      </c>
      <c r="E19" s="244"/>
      <c r="F19" s="244">
        <v>170</v>
      </c>
      <c r="G19" s="244"/>
      <c r="H19" s="244">
        <v>4652.9380000000001</v>
      </c>
      <c r="I19" s="244">
        <v>14126</v>
      </c>
      <c r="J19" s="244">
        <v>0</v>
      </c>
      <c r="K19" s="244">
        <v>31</v>
      </c>
      <c r="L19" s="244">
        <v>0</v>
      </c>
      <c r="M19" s="244">
        <v>19879.393</v>
      </c>
      <c r="N19" s="244">
        <v>0</v>
      </c>
      <c r="O19" s="244">
        <v>1839</v>
      </c>
      <c r="P19" s="244">
        <v>0</v>
      </c>
      <c r="Q19" s="244">
        <f t="shared" si="0"/>
        <v>40698.331000000006</v>
      </c>
    </row>
    <row r="20" spans="1:17" ht="26.25" customHeight="1" x14ac:dyDescent="0.2">
      <c r="A20" s="242" t="str">
        <f t="shared" si="2"/>
        <v>Property</v>
      </c>
      <c r="B20" s="244"/>
      <c r="C20" s="244"/>
      <c r="D20" s="244">
        <v>0</v>
      </c>
      <c r="E20" s="244">
        <v>1</v>
      </c>
      <c r="F20" s="244">
        <v>7151</v>
      </c>
      <c r="G20" s="244">
        <v>3247</v>
      </c>
      <c r="H20" s="244">
        <v>41072.069000000003</v>
      </c>
      <c r="I20" s="244">
        <v>40469</v>
      </c>
      <c r="J20" s="244">
        <v>599.59</v>
      </c>
      <c r="K20" s="244">
        <v>4572</v>
      </c>
      <c r="L20" s="244">
        <v>0</v>
      </c>
      <c r="M20" s="244">
        <v>22177.638999999999</v>
      </c>
      <c r="N20" s="244">
        <v>2455</v>
      </c>
      <c r="O20" s="244">
        <v>79793</v>
      </c>
      <c r="P20" s="244">
        <v>0</v>
      </c>
      <c r="Q20" s="244">
        <f t="shared" si="0"/>
        <v>201537.29800000001</v>
      </c>
    </row>
    <row r="21" spans="1:17" ht="26.25" customHeight="1" x14ac:dyDescent="0.2">
      <c r="A21" s="242" t="str">
        <f t="shared" si="2"/>
        <v>Transportation</v>
      </c>
      <c r="B21" s="244"/>
      <c r="C21" s="244"/>
      <c r="D21" s="244">
        <v>0</v>
      </c>
      <c r="E21" s="244">
        <v>309</v>
      </c>
      <c r="F21" s="244">
        <v>2126</v>
      </c>
      <c r="G21" s="244">
        <v>948</v>
      </c>
      <c r="H21" s="244">
        <v>6609.6850000000004</v>
      </c>
      <c r="I21" s="244"/>
      <c r="J21" s="244">
        <v>0</v>
      </c>
      <c r="K21" s="244">
        <v>0</v>
      </c>
      <c r="L21" s="244">
        <v>0</v>
      </c>
      <c r="M21" s="244">
        <v>250.84399999999999</v>
      </c>
      <c r="N21" s="244">
        <v>158</v>
      </c>
      <c r="O21" s="244">
        <v>32304</v>
      </c>
      <c r="P21" s="244">
        <v>2888.95</v>
      </c>
      <c r="Q21" s="244">
        <f t="shared" si="0"/>
        <v>45594.478999999999</v>
      </c>
    </row>
    <row r="22" spans="1:17" ht="26.25" customHeight="1" x14ac:dyDescent="0.2">
      <c r="A22" s="242" t="str">
        <f t="shared" si="2"/>
        <v>Guarantee</v>
      </c>
      <c r="B22" s="244"/>
      <c r="C22" s="244">
        <v>107390</v>
      </c>
      <c r="D22" s="244">
        <v>0</v>
      </c>
      <c r="E22" s="244"/>
      <c r="F22" s="244">
        <v>0</v>
      </c>
      <c r="G22" s="244"/>
      <c r="H22" s="244">
        <v>0</v>
      </c>
      <c r="I22" s="244"/>
      <c r="J22" s="244">
        <v>0</v>
      </c>
      <c r="K22" s="244">
        <v>0</v>
      </c>
      <c r="L22" s="244">
        <v>0</v>
      </c>
      <c r="M22" s="244">
        <v>0</v>
      </c>
      <c r="N22" s="244">
        <v>0</v>
      </c>
      <c r="O22" s="244"/>
      <c r="P22" s="244">
        <v>0</v>
      </c>
      <c r="Q22" s="244">
        <f t="shared" si="0"/>
        <v>107390</v>
      </c>
    </row>
    <row r="23" spans="1:17" ht="26.25" customHeight="1" x14ac:dyDescent="0.2">
      <c r="A23" s="247" t="str">
        <f t="shared" si="2"/>
        <v>Miscellaneous</v>
      </c>
      <c r="B23" s="248"/>
      <c r="C23" s="248"/>
      <c r="D23" s="248">
        <v>0</v>
      </c>
      <c r="E23" s="248">
        <v>92</v>
      </c>
      <c r="F23" s="248">
        <v>444</v>
      </c>
      <c r="G23" s="248">
        <v>644</v>
      </c>
      <c r="H23" s="248">
        <v>1251.316</v>
      </c>
      <c r="I23" s="248">
        <v>12501</v>
      </c>
      <c r="J23" s="248">
        <v>1084.944</v>
      </c>
      <c r="K23" s="248">
        <v>5720</v>
      </c>
      <c r="L23" s="248">
        <v>0</v>
      </c>
      <c r="M23" s="248">
        <v>3334.4969999999998</v>
      </c>
      <c r="N23" s="248">
        <v>0</v>
      </c>
      <c r="O23" s="248">
        <v>31098</v>
      </c>
      <c r="P23" s="248">
        <v>0</v>
      </c>
      <c r="Q23" s="244">
        <f t="shared" si="0"/>
        <v>56169.756999999998</v>
      </c>
    </row>
    <row r="24" spans="1:17" ht="26.25" customHeight="1" x14ac:dyDescent="0.2">
      <c r="A24" s="253" t="str">
        <f t="shared" si="2"/>
        <v>TOTAL</v>
      </c>
      <c r="B24" s="249">
        <f>SUM(B16:B23)</f>
        <v>0</v>
      </c>
      <c r="C24" s="249">
        <f t="shared" ref="C24:P24" si="3">SUM(C16:C23)</f>
        <v>107390</v>
      </c>
      <c r="D24" s="249">
        <f t="shared" si="3"/>
        <v>24288</v>
      </c>
      <c r="E24" s="249">
        <f t="shared" si="3"/>
        <v>3556</v>
      </c>
      <c r="F24" s="249">
        <f t="shared" si="3"/>
        <v>135508</v>
      </c>
      <c r="G24" s="249">
        <f t="shared" si="3"/>
        <v>11192</v>
      </c>
      <c r="H24" s="249">
        <f t="shared" si="3"/>
        <v>140884.36799999996</v>
      </c>
      <c r="I24" s="249">
        <f t="shared" si="3"/>
        <v>134187</v>
      </c>
      <c r="J24" s="249">
        <f t="shared" si="3"/>
        <v>1684.5340000000001</v>
      </c>
      <c r="K24" s="249">
        <f t="shared" si="3"/>
        <v>50982</v>
      </c>
      <c r="L24" s="249">
        <f t="shared" si="3"/>
        <v>25</v>
      </c>
      <c r="M24" s="249">
        <f t="shared" si="3"/>
        <v>145929.24200000003</v>
      </c>
      <c r="N24" s="249">
        <f t="shared" si="3"/>
        <v>3143</v>
      </c>
      <c r="O24" s="249">
        <f t="shared" si="3"/>
        <v>635951</v>
      </c>
      <c r="P24" s="249">
        <f t="shared" si="3"/>
        <v>2888.95</v>
      </c>
      <c r="Q24" s="249">
        <f t="shared" si="0"/>
        <v>1397609.094</v>
      </c>
    </row>
    <row r="25" spans="1:17" ht="26.25" customHeight="1" x14ac:dyDescent="0.2">
      <c r="A25" s="254" t="s">
        <v>61</v>
      </c>
      <c r="B25" s="245"/>
      <c r="C25" s="245"/>
      <c r="D25" s="245"/>
      <c r="E25" s="245"/>
      <c r="F25" s="245"/>
      <c r="G25" s="245"/>
      <c r="H25" s="245"/>
      <c r="I25" s="245"/>
      <c r="J25" s="245"/>
      <c r="K25" s="245"/>
      <c r="L25" s="245"/>
      <c r="M25" s="245"/>
      <c r="N25" s="245"/>
      <c r="O25" s="245"/>
      <c r="P25" s="245"/>
      <c r="Q25" s="244">
        <f t="shared" si="0"/>
        <v>0</v>
      </c>
    </row>
    <row r="26" spans="1:17" ht="26.25" customHeight="1" x14ac:dyDescent="0.2">
      <c r="A26" s="242" t="str">
        <f t="shared" ref="A26:A34" si="4">A16</f>
        <v xml:space="preserve">Motor </v>
      </c>
      <c r="B26" s="244"/>
      <c r="C26" s="244"/>
      <c r="D26" s="244">
        <v>74564</v>
      </c>
      <c r="E26" s="244">
        <v>24699</v>
      </c>
      <c r="F26" s="244">
        <v>70065</v>
      </c>
      <c r="G26" s="244">
        <v>104232</v>
      </c>
      <c r="H26" s="244">
        <v>219657.87800000003</v>
      </c>
      <c r="I26" s="244">
        <v>497948</v>
      </c>
      <c r="J26" s="244">
        <v>119575.22</v>
      </c>
      <c r="K26" s="244">
        <v>176135</v>
      </c>
      <c r="L26" s="244">
        <v>0</v>
      </c>
      <c r="M26" s="244">
        <v>154281.84399999998</v>
      </c>
      <c r="N26" s="244">
        <v>39419</v>
      </c>
      <c r="O26" s="244">
        <v>214406</v>
      </c>
      <c r="P26" s="244"/>
      <c r="Q26" s="244">
        <f t="shared" si="0"/>
        <v>1694982.942</v>
      </c>
    </row>
    <row r="27" spans="1:17" ht="26.25" customHeight="1" x14ac:dyDescent="0.2">
      <c r="A27" s="242" t="str">
        <f t="shared" si="4"/>
        <v>Accident and Health</v>
      </c>
      <c r="B27" s="244"/>
      <c r="C27" s="244"/>
      <c r="D27" s="244">
        <v>0</v>
      </c>
      <c r="E27" s="244">
        <v>119</v>
      </c>
      <c r="F27" s="244">
        <v>91639</v>
      </c>
      <c r="G27" s="244">
        <v>50</v>
      </c>
      <c r="H27" s="244">
        <v>34797.658000000003</v>
      </c>
      <c r="I27" s="244">
        <v>241314</v>
      </c>
      <c r="J27" s="244">
        <v>107.18600000000001</v>
      </c>
      <c r="K27" s="244">
        <v>318</v>
      </c>
      <c r="L27" s="244">
        <v>0</v>
      </c>
      <c r="M27" s="244">
        <v>32627.675000000003</v>
      </c>
      <c r="N27" s="244">
        <v>12</v>
      </c>
      <c r="O27" s="244">
        <v>267723</v>
      </c>
      <c r="P27" s="244"/>
      <c r="Q27" s="244">
        <f t="shared" si="0"/>
        <v>668707.51899999997</v>
      </c>
    </row>
    <row r="28" spans="1:17" ht="26.25" customHeight="1" x14ac:dyDescent="0.2">
      <c r="A28" s="242" t="str">
        <f t="shared" si="4"/>
        <v>Engineering</v>
      </c>
      <c r="B28" s="244"/>
      <c r="C28" s="244"/>
      <c r="D28" s="244">
        <v>0</v>
      </c>
      <c r="E28" s="244">
        <v>90</v>
      </c>
      <c r="F28" s="244">
        <v>501</v>
      </c>
      <c r="G28" s="244">
        <v>4</v>
      </c>
      <c r="H28" s="244">
        <v>1092.1139999999996</v>
      </c>
      <c r="I28" s="244">
        <v>8986</v>
      </c>
      <c r="J28" s="244">
        <v>3675.558</v>
      </c>
      <c r="K28" s="244">
        <v>202</v>
      </c>
      <c r="L28" s="244">
        <v>0</v>
      </c>
      <c r="M28" s="244">
        <v>2921.7690000000002</v>
      </c>
      <c r="N28" s="244">
        <v>12</v>
      </c>
      <c r="O28" s="244">
        <v>3173</v>
      </c>
      <c r="P28" s="244"/>
      <c r="Q28" s="244">
        <f t="shared" si="0"/>
        <v>20657.440999999999</v>
      </c>
    </row>
    <row r="29" spans="1:17" ht="26.25" customHeight="1" x14ac:dyDescent="0.2">
      <c r="A29" s="242" t="str">
        <f t="shared" si="4"/>
        <v>Liability</v>
      </c>
      <c r="B29" s="244"/>
      <c r="C29" s="244"/>
      <c r="D29" s="244">
        <v>125</v>
      </c>
      <c r="E29" s="244">
        <v>46</v>
      </c>
      <c r="F29" s="244">
        <v>255</v>
      </c>
      <c r="G29" s="244">
        <v>207</v>
      </c>
      <c r="H29" s="244">
        <v>6342.1080000000002</v>
      </c>
      <c r="I29" s="244">
        <v>14724</v>
      </c>
      <c r="J29" s="244">
        <v>2337.6109999999999</v>
      </c>
      <c r="K29" s="244">
        <v>170</v>
      </c>
      <c r="L29" s="244">
        <v>0</v>
      </c>
      <c r="M29" s="244">
        <v>7444.68</v>
      </c>
      <c r="N29" s="244">
        <v>1061</v>
      </c>
      <c r="O29" s="244">
        <v>11576</v>
      </c>
      <c r="P29" s="244"/>
      <c r="Q29" s="244">
        <f t="shared" si="0"/>
        <v>44288.399000000005</v>
      </c>
    </row>
    <row r="30" spans="1:17" ht="26.25" customHeight="1" x14ac:dyDescent="0.2">
      <c r="A30" s="242" t="str">
        <f t="shared" si="4"/>
        <v>Property</v>
      </c>
      <c r="B30" s="244"/>
      <c r="C30" s="244"/>
      <c r="D30" s="244">
        <v>2413</v>
      </c>
      <c r="E30" s="244">
        <v>0</v>
      </c>
      <c r="F30" s="244">
        <v>926</v>
      </c>
      <c r="G30" s="244">
        <v>307</v>
      </c>
      <c r="H30" s="244">
        <v>20845.28</v>
      </c>
      <c r="I30" s="244">
        <v>4659</v>
      </c>
      <c r="J30" s="244">
        <v>5942.951</v>
      </c>
      <c r="K30" s="244">
        <v>2739</v>
      </c>
      <c r="L30" s="244">
        <v>0</v>
      </c>
      <c r="M30" s="244">
        <v>1582.0250000000015</v>
      </c>
      <c r="N30" s="244">
        <v>144</v>
      </c>
      <c r="O30" s="244">
        <v>30482</v>
      </c>
      <c r="P30" s="244"/>
      <c r="Q30" s="244">
        <f t="shared" si="0"/>
        <v>70040.255999999994</v>
      </c>
    </row>
    <row r="31" spans="1:17" ht="26.25" customHeight="1" x14ac:dyDescent="0.2">
      <c r="A31" s="242" t="str">
        <f t="shared" si="4"/>
        <v>Transportation</v>
      </c>
      <c r="B31" s="244"/>
      <c r="C31" s="244"/>
      <c r="D31" s="244">
        <v>0</v>
      </c>
      <c r="E31" s="244">
        <v>-268</v>
      </c>
      <c r="F31" s="244">
        <v>383</v>
      </c>
      <c r="G31" s="244">
        <v>204</v>
      </c>
      <c r="H31" s="244">
        <v>37477.652000000002</v>
      </c>
      <c r="I31" s="244">
        <v>11856</v>
      </c>
      <c r="J31" s="244">
        <v>54.051000000000002</v>
      </c>
      <c r="K31" s="244">
        <v>0</v>
      </c>
      <c r="L31" s="244">
        <v>0</v>
      </c>
      <c r="M31" s="244">
        <v>316.35899999999998</v>
      </c>
      <c r="N31" s="244">
        <v>302</v>
      </c>
      <c r="O31" s="244">
        <v>29633</v>
      </c>
      <c r="P31" s="244"/>
      <c r="Q31" s="244">
        <f t="shared" si="0"/>
        <v>79958.062000000005</v>
      </c>
    </row>
    <row r="32" spans="1:17" ht="26.25" customHeight="1" x14ac:dyDescent="0.2">
      <c r="A32" s="242" t="str">
        <f t="shared" si="4"/>
        <v>Guarantee</v>
      </c>
      <c r="B32" s="244"/>
      <c r="C32" s="244">
        <v>13481</v>
      </c>
      <c r="D32" s="244">
        <v>65</v>
      </c>
      <c r="E32" s="244"/>
      <c r="F32" s="244">
        <v>0</v>
      </c>
      <c r="G32" s="244"/>
      <c r="H32" s="244">
        <v>0</v>
      </c>
      <c r="I32" s="244"/>
      <c r="J32" s="244">
        <v>0</v>
      </c>
      <c r="K32" s="244">
        <v>0</v>
      </c>
      <c r="L32" s="244">
        <v>0</v>
      </c>
      <c r="M32" s="244">
        <v>0</v>
      </c>
      <c r="N32" s="244">
        <v>0</v>
      </c>
      <c r="O32" s="244"/>
      <c r="P32" s="244"/>
      <c r="Q32" s="244">
        <f t="shared" si="0"/>
        <v>13546</v>
      </c>
    </row>
    <row r="33" spans="1:17" ht="26.25" customHeight="1" x14ac:dyDescent="0.2">
      <c r="A33" s="247" t="str">
        <f t="shared" si="4"/>
        <v>Miscellaneous</v>
      </c>
      <c r="B33" s="248"/>
      <c r="C33" s="248"/>
      <c r="D33" s="248">
        <v>1</v>
      </c>
      <c r="E33" s="248">
        <v>453</v>
      </c>
      <c r="F33" s="248">
        <v>493</v>
      </c>
      <c r="G33" s="248">
        <v>80</v>
      </c>
      <c r="H33" s="248">
        <v>1220.0629999999999</v>
      </c>
      <c r="I33" s="248">
        <v>30074</v>
      </c>
      <c r="J33" s="248">
        <v>609.6400000000001</v>
      </c>
      <c r="K33" s="248">
        <v>310</v>
      </c>
      <c r="L33" s="248">
        <v>0</v>
      </c>
      <c r="M33" s="248">
        <v>1111.498</v>
      </c>
      <c r="N33" s="248">
        <v>0</v>
      </c>
      <c r="O33" s="248">
        <v>11789</v>
      </c>
      <c r="P33" s="248"/>
      <c r="Q33" s="244">
        <f t="shared" si="0"/>
        <v>46141.201000000001</v>
      </c>
    </row>
    <row r="34" spans="1:17" ht="26.25" customHeight="1" x14ac:dyDescent="0.2">
      <c r="A34" s="253" t="str">
        <f t="shared" si="4"/>
        <v>TOTAL</v>
      </c>
      <c r="B34" s="249">
        <f>SUM(B26:B33)</f>
        <v>0</v>
      </c>
      <c r="C34" s="249">
        <f t="shared" ref="C34:P34" si="5">SUM(C26:C33)</f>
        <v>13481</v>
      </c>
      <c r="D34" s="249">
        <f t="shared" si="5"/>
        <v>77168</v>
      </c>
      <c r="E34" s="249">
        <f t="shared" si="5"/>
        <v>25139</v>
      </c>
      <c r="F34" s="249">
        <f t="shared" si="5"/>
        <v>164262</v>
      </c>
      <c r="G34" s="249">
        <f t="shared" si="5"/>
        <v>105084</v>
      </c>
      <c r="H34" s="249">
        <f t="shared" si="5"/>
        <v>321432.75300000008</v>
      </c>
      <c r="I34" s="249">
        <f t="shared" si="5"/>
        <v>809561</v>
      </c>
      <c r="J34" s="249">
        <f t="shared" si="5"/>
        <v>132302.21700000003</v>
      </c>
      <c r="K34" s="249">
        <f t="shared" si="5"/>
        <v>179874</v>
      </c>
      <c r="L34" s="249">
        <f t="shared" si="5"/>
        <v>0</v>
      </c>
      <c r="M34" s="249">
        <f t="shared" si="5"/>
        <v>200285.84999999995</v>
      </c>
      <c r="N34" s="249">
        <f t="shared" si="5"/>
        <v>40950</v>
      </c>
      <c r="O34" s="249">
        <f t="shared" si="5"/>
        <v>568782</v>
      </c>
      <c r="P34" s="249">
        <f t="shared" si="5"/>
        <v>0</v>
      </c>
      <c r="Q34" s="249">
        <f t="shared" si="0"/>
        <v>2638321.8199999998</v>
      </c>
    </row>
    <row r="35" spans="1:17" ht="26.25" customHeight="1" x14ac:dyDescent="0.2">
      <c r="A35" s="254" t="s">
        <v>62</v>
      </c>
      <c r="B35" s="245"/>
      <c r="C35" s="245"/>
      <c r="D35" s="245"/>
      <c r="E35" s="245"/>
      <c r="F35" s="245"/>
      <c r="G35" s="245"/>
      <c r="H35" s="245"/>
      <c r="I35" s="245"/>
      <c r="J35" s="245"/>
      <c r="K35" s="245"/>
      <c r="L35" s="245"/>
      <c r="M35" s="245"/>
      <c r="N35" s="245"/>
      <c r="O35" s="245"/>
      <c r="P35" s="245"/>
      <c r="Q35" s="244">
        <f t="shared" si="0"/>
        <v>0</v>
      </c>
    </row>
    <row r="36" spans="1:17" ht="26.25" customHeight="1" x14ac:dyDescent="0.2">
      <c r="A36" s="242" t="str">
        <f t="shared" ref="A36:A44" si="6">A26</f>
        <v xml:space="preserve">Motor </v>
      </c>
      <c r="B36" s="244"/>
      <c r="C36" s="244"/>
      <c r="D36" s="244">
        <v>78864</v>
      </c>
      <c r="E36" s="244">
        <v>23828</v>
      </c>
      <c r="F36" s="244">
        <v>64041</v>
      </c>
      <c r="G36" s="244">
        <v>101299</v>
      </c>
      <c r="H36" s="244">
        <v>215818.18900000001</v>
      </c>
      <c r="I36" s="244">
        <v>502018</v>
      </c>
      <c r="J36" s="244">
        <v>103338.072</v>
      </c>
      <c r="K36" s="244">
        <v>163822</v>
      </c>
      <c r="L36" s="244">
        <v>224</v>
      </c>
      <c r="M36" s="244">
        <v>136105.55499999999</v>
      </c>
      <c r="N36" s="244">
        <v>62880</v>
      </c>
      <c r="O36" s="244">
        <v>226752</v>
      </c>
      <c r="P36" s="244"/>
      <c r="Q36" s="244">
        <f t="shared" si="0"/>
        <v>1678989.8159999999</v>
      </c>
    </row>
    <row r="37" spans="1:17" ht="26.25" customHeight="1" x14ac:dyDescent="0.2">
      <c r="A37" s="242" t="str">
        <f t="shared" si="6"/>
        <v>Accident and Health</v>
      </c>
      <c r="B37" s="244"/>
      <c r="C37" s="244"/>
      <c r="D37" s="244">
        <v>-1</v>
      </c>
      <c r="E37" s="244">
        <v>203</v>
      </c>
      <c r="F37" s="244">
        <v>86081</v>
      </c>
      <c r="G37" s="244">
        <v>-50</v>
      </c>
      <c r="H37" s="244">
        <v>41438.241999999998</v>
      </c>
      <c r="I37" s="244">
        <v>235613</v>
      </c>
      <c r="J37" s="244">
        <v>107.18600000000001</v>
      </c>
      <c r="K37" s="244">
        <v>320</v>
      </c>
      <c r="L37" s="244">
        <v>1</v>
      </c>
      <c r="M37" s="244">
        <v>32972.341999999997</v>
      </c>
      <c r="N37" s="244">
        <v>14</v>
      </c>
      <c r="O37" s="244">
        <v>288862</v>
      </c>
      <c r="P37" s="244"/>
      <c r="Q37" s="244">
        <f t="shared" si="0"/>
        <v>685560.77</v>
      </c>
    </row>
    <row r="38" spans="1:17" ht="26.25" customHeight="1" x14ac:dyDescent="0.2">
      <c r="A38" s="242" t="str">
        <f t="shared" si="6"/>
        <v>Engineering</v>
      </c>
      <c r="B38" s="244"/>
      <c r="C38" s="244"/>
      <c r="D38" s="244">
        <v>100</v>
      </c>
      <c r="E38" s="244">
        <v>-10</v>
      </c>
      <c r="F38" s="244">
        <v>220</v>
      </c>
      <c r="G38" s="244">
        <v>127</v>
      </c>
      <c r="H38" s="244">
        <v>2207.7910000000002</v>
      </c>
      <c r="I38" s="244">
        <v>11247</v>
      </c>
      <c r="J38" s="244">
        <v>-893.84199999999998</v>
      </c>
      <c r="K38" s="244">
        <v>197</v>
      </c>
      <c r="L38" s="244">
        <v>0</v>
      </c>
      <c r="M38" s="244">
        <v>-265.88900000000001</v>
      </c>
      <c r="N38" s="244">
        <v>-481</v>
      </c>
      <c r="O38" s="244">
        <v>717</v>
      </c>
      <c r="P38" s="244"/>
      <c r="Q38" s="244">
        <f t="shared" si="0"/>
        <v>13165.060000000001</v>
      </c>
    </row>
    <row r="39" spans="1:17" ht="26.25" customHeight="1" x14ac:dyDescent="0.2">
      <c r="A39" s="242" t="str">
        <f t="shared" si="6"/>
        <v>Liability</v>
      </c>
      <c r="B39" s="244"/>
      <c r="C39" s="244"/>
      <c r="D39" s="244">
        <v>5117</v>
      </c>
      <c r="E39" s="244">
        <v>-4</v>
      </c>
      <c r="F39" s="244">
        <v>-109</v>
      </c>
      <c r="G39" s="244">
        <v>-78</v>
      </c>
      <c r="H39" s="244">
        <v>15211.103999999999</v>
      </c>
      <c r="I39" s="244">
        <v>13153</v>
      </c>
      <c r="J39" s="244">
        <v>-747.91</v>
      </c>
      <c r="K39" s="244">
        <v>171</v>
      </c>
      <c r="L39" s="244">
        <v>2</v>
      </c>
      <c r="M39" s="244">
        <v>12541.045</v>
      </c>
      <c r="N39" s="244">
        <v>329</v>
      </c>
      <c r="O39" s="244">
        <v>14598</v>
      </c>
      <c r="P39" s="244"/>
      <c r="Q39" s="244">
        <f t="shared" si="0"/>
        <v>60183.239000000001</v>
      </c>
    </row>
    <row r="40" spans="1:17" ht="26.25" customHeight="1" x14ac:dyDescent="0.2">
      <c r="A40" s="242" t="str">
        <f t="shared" si="6"/>
        <v>Property</v>
      </c>
      <c r="B40" s="244"/>
      <c r="C40" s="244"/>
      <c r="D40" s="244">
        <v>2992</v>
      </c>
      <c r="E40" s="244">
        <v>2</v>
      </c>
      <c r="F40" s="244">
        <v>1782</v>
      </c>
      <c r="G40" s="244">
        <v>341</v>
      </c>
      <c r="H40" s="244">
        <v>22775.925999999999</v>
      </c>
      <c r="I40" s="244">
        <v>24020</v>
      </c>
      <c r="J40" s="244">
        <v>27836.542000000001</v>
      </c>
      <c r="K40" s="244">
        <v>1804</v>
      </c>
      <c r="L40" s="244">
        <v>6</v>
      </c>
      <c r="M40" s="244">
        <v>2681.5250000000001</v>
      </c>
      <c r="N40" s="244">
        <v>-1048</v>
      </c>
      <c r="O40" s="244">
        <v>21390</v>
      </c>
      <c r="P40" s="244"/>
      <c r="Q40" s="244">
        <f t="shared" si="0"/>
        <v>104582.99299999999</v>
      </c>
    </row>
    <row r="41" spans="1:17" ht="26.25" customHeight="1" x14ac:dyDescent="0.2">
      <c r="A41" s="242" t="str">
        <f t="shared" si="6"/>
        <v>Transportation</v>
      </c>
      <c r="B41" s="244"/>
      <c r="C41" s="244"/>
      <c r="D41" s="244">
        <v>-0.2</v>
      </c>
      <c r="E41" s="244">
        <v>-268</v>
      </c>
      <c r="F41" s="244">
        <v>567</v>
      </c>
      <c r="G41" s="244">
        <v>126</v>
      </c>
      <c r="H41" s="244">
        <v>37477.652000000002</v>
      </c>
      <c r="I41" s="244">
        <v>14844</v>
      </c>
      <c r="J41" s="244">
        <v>-195.94900000000001</v>
      </c>
      <c r="K41" s="244">
        <v>0</v>
      </c>
      <c r="L41" s="244">
        <v>0</v>
      </c>
      <c r="M41" s="244">
        <v>494.40300000000002</v>
      </c>
      <c r="N41" s="244">
        <v>237</v>
      </c>
      <c r="O41" s="244">
        <v>16200</v>
      </c>
      <c r="P41" s="244"/>
      <c r="Q41" s="244">
        <f t="shared" si="0"/>
        <v>69481.906000000003</v>
      </c>
    </row>
    <row r="42" spans="1:17" ht="26.25" customHeight="1" x14ac:dyDescent="0.2">
      <c r="A42" s="242" t="str">
        <f t="shared" si="6"/>
        <v>Guarantee</v>
      </c>
      <c r="B42" s="244"/>
      <c r="C42" s="244">
        <v>13979</v>
      </c>
      <c r="D42" s="244">
        <v>65</v>
      </c>
      <c r="E42" s="244"/>
      <c r="F42" s="244">
        <v>4</v>
      </c>
      <c r="G42" s="244"/>
      <c r="H42" s="244">
        <v>0</v>
      </c>
      <c r="I42" s="244"/>
      <c r="J42" s="244">
        <v>0</v>
      </c>
      <c r="K42" s="244">
        <v>0</v>
      </c>
      <c r="L42" s="244">
        <v>0</v>
      </c>
      <c r="M42" s="244">
        <v>0</v>
      </c>
      <c r="N42" s="244">
        <v>0</v>
      </c>
      <c r="O42" s="244"/>
      <c r="P42" s="244"/>
      <c r="Q42" s="244">
        <f t="shared" si="0"/>
        <v>14048</v>
      </c>
    </row>
    <row r="43" spans="1:17" ht="26.25" customHeight="1" x14ac:dyDescent="0.2">
      <c r="A43" s="247" t="str">
        <f t="shared" si="6"/>
        <v>Miscellaneous</v>
      </c>
      <c r="B43" s="248"/>
      <c r="C43" s="248"/>
      <c r="D43" s="248">
        <v>11</v>
      </c>
      <c r="E43" s="248">
        <v>438</v>
      </c>
      <c r="F43" s="248">
        <v>514</v>
      </c>
      <c r="G43" s="248">
        <v>183</v>
      </c>
      <c r="H43" s="248">
        <v>-304.93400000000003</v>
      </c>
      <c r="I43" s="248">
        <v>27498</v>
      </c>
      <c r="J43" s="248">
        <v>12112.116</v>
      </c>
      <c r="K43" s="248">
        <v>312</v>
      </c>
      <c r="L43" s="248">
        <v>0</v>
      </c>
      <c r="M43" s="248">
        <v>1603.0920000000001</v>
      </c>
      <c r="N43" s="248">
        <v>91</v>
      </c>
      <c r="O43" s="248">
        <v>7998</v>
      </c>
      <c r="P43" s="248"/>
      <c r="Q43" s="244">
        <f t="shared" si="0"/>
        <v>50455.273999999998</v>
      </c>
    </row>
    <row r="44" spans="1:17" ht="26.25" customHeight="1" x14ac:dyDescent="0.2">
      <c r="A44" s="253" t="str">
        <f t="shared" si="6"/>
        <v>TOTAL</v>
      </c>
      <c r="B44" s="249">
        <f>SUM(B36:B43)</f>
        <v>0</v>
      </c>
      <c r="C44" s="249">
        <f t="shared" ref="C44:P44" si="7">SUM(C36:C43)</f>
        <v>13979</v>
      </c>
      <c r="D44" s="249">
        <f t="shared" si="7"/>
        <v>87147.8</v>
      </c>
      <c r="E44" s="249">
        <f t="shared" si="7"/>
        <v>24189</v>
      </c>
      <c r="F44" s="249">
        <f t="shared" si="7"/>
        <v>153100</v>
      </c>
      <c r="G44" s="249">
        <f t="shared" si="7"/>
        <v>101948</v>
      </c>
      <c r="H44" s="249">
        <f t="shared" si="7"/>
        <v>334623.96999999997</v>
      </c>
      <c r="I44" s="249">
        <f t="shared" si="7"/>
        <v>828393</v>
      </c>
      <c r="J44" s="249">
        <f t="shared" si="7"/>
        <v>141556.215</v>
      </c>
      <c r="K44" s="249">
        <f t="shared" si="7"/>
        <v>166626</v>
      </c>
      <c r="L44" s="249">
        <f t="shared" si="7"/>
        <v>233</v>
      </c>
      <c r="M44" s="249">
        <f t="shared" si="7"/>
        <v>186132.073</v>
      </c>
      <c r="N44" s="249">
        <f t="shared" si="7"/>
        <v>62022</v>
      </c>
      <c r="O44" s="249">
        <f t="shared" si="7"/>
        <v>576517</v>
      </c>
      <c r="P44" s="249">
        <f t="shared" si="7"/>
        <v>0</v>
      </c>
      <c r="Q44" s="249">
        <f t="shared" si="0"/>
        <v>2676467.0580000002</v>
      </c>
    </row>
    <row r="46" spans="1:17" x14ac:dyDescent="0.2">
      <c r="A46" s="255" t="s">
        <v>83</v>
      </c>
    </row>
  </sheetData>
  <mergeCells count="3">
    <mergeCell ref="A1:Q1"/>
    <mergeCell ref="A2:Q2"/>
    <mergeCell ref="B3:Q3"/>
  </mergeCells>
  <pageMargins left="0.7" right="0.7" top="0.75" bottom="0.75" header="0.3" footer="0.3"/>
  <pageSetup scale="5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12" sqref="C12"/>
    </sheetView>
  </sheetViews>
  <sheetFormatPr defaultRowHeight="12.75" x14ac:dyDescent="0.2"/>
  <cols>
    <col min="1" max="1" width="40.28515625" bestFit="1" customWidth="1"/>
    <col min="2" max="2" width="12.7109375" bestFit="1" customWidth="1"/>
    <col min="3" max="5" width="11.28515625" bestFit="1" customWidth="1"/>
    <col min="6" max="9" width="12.7109375" bestFit="1" customWidth="1"/>
    <col min="10" max="11" width="9.85546875" bestFit="1" customWidth="1"/>
    <col min="12" max="12" width="9.28515625" bestFit="1" customWidth="1"/>
    <col min="13" max="13" width="9.85546875" bestFit="1" customWidth="1"/>
    <col min="14" max="14" width="9.42578125" bestFit="1" customWidth="1"/>
    <col min="15" max="15" width="9.85546875" bestFit="1" customWidth="1"/>
    <col min="16" max="16" width="13.85546875" customWidth="1"/>
    <col min="17" max="17" width="15" bestFit="1" customWidth="1"/>
  </cols>
  <sheetData>
    <row r="1" spans="1:17" ht="15.75" x14ac:dyDescent="0.25">
      <c r="A1" s="279" t="s">
        <v>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</row>
    <row r="2" spans="1:17" ht="15.75" x14ac:dyDescent="0.25">
      <c r="A2" s="279" t="s">
        <v>58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</row>
    <row r="3" spans="1:17" ht="14.25" x14ac:dyDescent="0.2">
      <c r="A3" s="239"/>
      <c r="B3" s="285" t="s">
        <v>76</v>
      </c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</row>
    <row r="4" spans="1:17" ht="41.25" customHeight="1" x14ac:dyDescent="0.2">
      <c r="A4" s="240"/>
      <c r="B4" s="240" t="s">
        <v>63</v>
      </c>
      <c r="C4" s="240" t="s">
        <v>33</v>
      </c>
      <c r="D4" s="240" t="s">
        <v>3</v>
      </c>
      <c r="E4" s="240" t="s">
        <v>4</v>
      </c>
      <c r="F4" s="240" t="s">
        <v>5</v>
      </c>
      <c r="G4" s="240" t="s">
        <v>6</v>
      </c>
      <c r="H4" s="240" t="s">
        <v>55</v>
      </c>
      <c r="I4" s="240" t="s">
        <v>56</v>
      </c>
      <c r="J4" s="240" t="s">
        <v>10</v>
      </c>
      <c r="K4" s="240" t="s">
        <v>36</v>
      </c>
      <c r="L4" s="251" t="s">
        <v>74</v>
      </c>
      <c r="M4" s="240" t="s">
        <v>11</v>
      </c>
      <c r="N4" s="240" t="s">
        <v>12</v>
      </c>
      <c r="O4" s="240" t="s">
        <v>13</v>
      </c>
      <c r="P4" s="251" t="s">
        <v>75</v>
      </c>
      <c r="Q4" s="241" t="s">
        <v>14</v>
      </c>
    </row>
    <row r="5" spans="1:17" ht="26.25" customHeight="1" x14ac:dyDescent="0.2">
      <c r="A5" s="252" t="s">
        <v>59</v>
      </c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</row>
    <row r="6" spans="1:17" ht="26.25" customHeight="1" x14ac:dyDescent="0.2">
      <c r="A6" s="242" t="s">
        <v>64</v>
      </c>
      <c r="B6" s="244">
        <v>0</v>
      </c>
      <c r="C6" s="244">
        <v>0</v>
      </c>
      <c r="D6" s="244">
        <v>87698.278000000006</v>
      </c>
      <c r="E6" s="244">
        <v>26997.361000000001</v>
      </c>
      <c r="F6" s="244">
        <v>126590.605</v>
      </c>
      <c r="G6" s="244">
        <v>103260.05</v>
      </c>
      <c r="H6" s="244">
        <v>159129.39000000001</v>
      </c>
      <c r="I6" s="244">
        <v>407060.462</v>
      </c>
      <c r="J6" s="244">
        <v>99149.676999999996</v>
      </c>
      <c r="K6" s="244">
        <v>183109.644</v>
      </c>
      <c r="L6" s="244"/>
      <c r="M6" s="244">
        <v>187652.55900000001</v>
      </c>
      <c r="N6" s="244">
        <v>60004.650999999998</v>
      </c>
      <c r="O6" s="244">
        <v>187012.351</v>
      </c>
      <c r="P6" s="244"/>
      <c r="Q6" s="244">
        <f t="shared" ref="Q6:Q13" si="0">SUM(B6:O6)</f>
        <v>1627665.0280000002</v>
      </c>
    </row>
    <row r="7" spans="1:17" ht="26.25" customHeight="1" x14ac:dyDescent="0.2">
      <c r="A7" s="242" t="s">
        <v>65</v>
      </c>
      <c r="B7" s="244">
        <v>184999.39600000001</v>
      </c>
      <c r="C7" s="244">
        <v>0</v>
      </c>
      <c r="D7" s="244">
        <v>0</v>
      </c>
      <c r="E7" s="244">
        <v>0</v>
      </c>
      <c r="F7" s="244">
        <v>162342.35200000001</v>
      </c>
      <c r="G7" s="244">
        <v>13.333</v>
      </c>
      <c r="H7" s="244">
        <v>88264.861000000004</v>
      </c>
      <c r="I7" s="244">
        <v>218144.23499999999</v>
      </c>
      <c r="J7" s="244">
        <v>24.263000000000002</v>
      </c>
      <c r="K7" s="244">
        <v>13.8</v>
      </c>
      <c r="L7" s="244"/>
      <c r="M7" s="244">
        <v>37887.597000000002</v>
      </c>
      <c r="N7" s="244">
        <v>41.83</v>
      </c>
      <c r="O7" s="244">
        <v>510307.97899999999</v>
      </c>
      <c r="P7" s="244"/>
      <c r="Q7" s="244">
        <f t="shared" si="0"/>
        <v>1202039.6459999999</v>
      </c>
    </row>
    <row r="8" spans="1:17" ht="26.25" customHeight="1" x14ac:dyDescent="0.2">
      <c r="A8" s="242" t="s">
        <v>66</v>
      </c>
      <c r="B8" s="244">
        <v>0</v>
      </c>
      <c r="C8" s="244">
        <v>0</v>
      </c>
      <c r="D8" s="244">
        <v>92</v>
      </c>
      <c r="E8" s="244">
        <v>345.726</v>
      </c>
      <c r="F8" s="244">
        <v>7999.4949999999999</v>
      </c>
      <c r="G8" s="244">
        <v>32.97</v>
      </c>
      <c r="H8" s="244">
        <v>9989.3960000000006</v>
      </c>
      <c r="I8" s="244">
        <v>194216.024</v>
      </c>
      <c r="J8" s="244">
        <v>1137.357</v>
      </c>
      <c r="K8" s="244">
        <v>96.046000000000006</v>
      </c>
      <c r="L8" s="244"/>
      <c r="M8" s="244">
        <v>11904.201999999999</v>
      </c>
      <c r="N8" s="244">
        <v>163.04</v>
      </c>
      <c r="O8" s="244">
        <v>44935.567999999999</v>
      </c>
      <c r="P8" s="244"/>
      <c r="Q8" s="244">
        <f t="shared" si="0"/>
        <v>270911.82400000002</v>
      </c>
    </row>
    <row r="9" spans="1:17" ht="26.25" customHeight="1" x14ac:dyDescent="0.2">
      <c r="A9" s="242" t="s">
        <v>67</v>
      </c>
      <c r="B9" s="244">
        <v>0</v>
      </c>
      <c r="C9" s="244">
        <v>0</v>
      </c>
      <c r="D9" s="244">
        <v>70.375</v>
      </c>
      <c r="E9" s="244">
        <v>14.15</v>
      </c>
      <c r="F9" s="244">
        <v>1077.9079999999999</v>
      </c>
      <c r="G9" s="244">
        <v>48.46</v>
      </c>
      <c r="H9" s="244">
        <v>19940.544999999998</v>
      </c>
      <c r="I9" s="244">
        <v>21925.892</v>
      </c>
      <c r="J9" s="244">
        <v>0</v>
      </c>
      <c r="K9" s="244">
        <v>0</v>
      </c>
      <c r="L9" s="244"/>
      <c r="M9" s="244">
        <v>19478.371999999999</v>
      </c>
      <c r="N9" s="244">
        <v>3636.076</v>
      </c>
      <c r="O9" s="244">
        <v>11828.565000000001</v>
      </c>
      <c r="P9" s="244"/>
      <c r="Q9" s="244">
        <f t="shared" si="0"/>
        <v>78020.343000000008</v>
      </c>
    </row>
    <row r="10" spans="1:17" ht="26.25" customHeight="1" x14ac:dyDescent="0.2">
      <c r="A10" s="242" t="s">
        <v>68</v>
      </c>
      <c r="B10" s="244">
        <v>0</v>
      </c>
      <c r="C10" s="244">
        <v>0</v>
      </c>
      <c r="D10" s="244">
        <v>0</v>
      </c>
      <c r="E10" s="244">
        <v>743.02200000000005</v>
      </c>
      <c r="F10" s="244">
        <v>16633.939999999999</v>
      </c>
      <c r="G10" s="244">
        <v>703.70600000000002</v>
      </c>
      <c r="H10" s="244">
        <v>68694.790999999997</v>
      </c>
      <c r="I10" s="244">
        <v>68738.883000000002</v>
      </c>
      <c r="J10" s="244">
        <v>208949.149</v>
      </c>
      <c r="K10" s="244">
        <v>6364.3869999999997</v>
      </c>
      <c r="L10" s="244"/>
      <c r="M10" s="244">
        <v>15443.254000000001</v>
      </c>
      <c r="N10" s="244">
        <v>3062.078</v>
      </c>
      <c r="O10" s="244">
        <v>131541.69699999999</v>
      </c>
      <c r="P10" s="244"/>
      <c r="Q10" s="244">
        <f t="shared" si="0"/>
        <v>520874.90700000001</v>
      </c>
    </row>
    <row r="11" spans="1:17" ht="26.25" customHeight="1" x14ac:dyDescent="0.2">
      <c r="A11" s="242" t="s">
        <v>69</v>
      </c>
      <c r="B11" s="244">
        <v>0</v>
      </c>
      <c r="C11" s="244">
        <v>0</v>
      </c>
      <c r="D11" s="244">
        <v>0</v>
      </c>
      <c r="E11" s="244">
        <v>0</v>
      </c>
      <c r="F11" s="244">
        <v>3625.0889999999999</v>
      </c>
      <c r="G11" s="244">
        <v>180.667</v>
      </c>
      <c r="H11" s="244">
        <v>42017.898000000001</v>
      </c>
      <c r="I11" s="244">
        <v>13517.683000000001</v>
      </c>
      <c r="J11" s="244">
        <v>41.09</v>
      </c>
      <c r="K11" s="244">
        <v>0</v>
      </c>
      <c r="L11" s="244"/>
      <c r="M11" s="244">
        <v>326.50799999999998</v>
      </c>
      <c r="N11" s="244">
        <v>10.481999999999999</v>
      </c>
      <c r="O11" s="244">
        <v>33177.9</v>
      </c>
      <c r="P11" s="244"/>
      <c r="Q11" s="244">
        <f t="shared" si="0"/>
        <v>92897.31700000001</v>
      </c>
    </row>
    <row r="12" spans="1:17" ht="26.25" customHeight="1" x14ac:dyDescent="0.2">
      <c r="A12" s="242" t="s">
        <v>70</v>
      </c>
      <c r="B12" s="244">
        <v>0</v>
      </c>
      <c r="C12" s="244">
        <v>24421.102999999999</v>
      </c>
      <c r="D12" s="244">
        <v>0</v>
      </c>
      <c r="E12" s="244">
        <v>855</v>
      </c>
      <c r="F12" s="244">
        <v>0</v>
      </c>
      <c r="G12" s="244">
        <v>0</v>
      </c>
      <c r="H12" s="244">
        <v>0</v>
      </c>
      <c r="I12" s="244">
        <v>0</v>
      </c>
      <c r="J12" s="244">
        <v>0</v>
      </c>
      <c r="K12" s="244">
        <v>0</v>
      </c>
      <c r="L12" s="244"/>
      <c r="M12" s="244">
        <v>0</v>
      </c>
      <c r="N12" s="244">
        <v>0</v>
      </c>
      <c r="O12" s="244">
        <v>0</v>
      </c>
      <c r="P12" s="244"/>
      <c r="Q12" s="244">
        <f t="shared" si="0"/>
        <v>25276.102999999999</v>
      </c>
    </row>
    <row r="13" spans="1:17" ht="26.25" customHeight="1" x14ac:dyDescent="0.2">
      <c r="A13" s="247" t="s">
        <v>71</v>
      </c>
      <c r="B13" s="248">
        <v>0</v>
      </c>
      <c r="C13" s="248">
        <v>0</v>
      </c>
      <c r="D13" s="248">
        <v>1437.5409999999999</v>
      </c>
      <c r="E13" s="248">
        <v>176.29400000000001</v>
      </c>
      <c r="F13" s="248">
        <v>945.00099999999998</v>
      </c>
      <c r="G13" s="248">
        <v>53.996000000000002</v>
      </c>
      <c r="H13" s="248">
        <v>1028.7660000000001</v>
      </c>
      <c r="I13" s="248">
        <v>31159.823</v>
      </c>
      <c r="J13" s="248">
        <v>1065.529</v>
      </c>
      <c r="K13" s="248">
        <v>1398.634</v>
      </c>
      <c r="L13" s="248"/>
      <c r="M13" s="248">
        <v>1097.087</v>
      </c>
      <c r="N13" s="248">
        <v>297.44799999999998</v>
      </c>
      <c r="O13" s="248">
        <v>57292.533000000003</v>
      </c>
      <c r="P13" s="248"/>
      <c r="Q13" s="248">
        <f t="shared" si="0"/>
        <v>95952.652000000002</v>
      </c>
    </row>
    <row r="14" spans="1:17" ht="26.25" customHeight="1" x14ac:dyDescent="0.2">
      <c r="A14" s="253" t="s">
        <v>14</v>
      </c>
      <c r="B14" s="249">
        <f>SUM(B6:B13)</f>
        <v>184999.39600000001</v>
      </c>
      <c r="C14" s="249">
        <f t="shared" ref="C14:P14" si="1">SUM(C6:C13)</f>
        <v>24421.102999999999</v>
      </c>
      <c r="D14" s="249">
        <f t="shared" si="1"/>
        <v>89298.194000000003</v>
      </c>
      <c r="E14" s="249">
        <f t="shared" si="1"/>
        <v>29131.553000000004</v>
      </c>
      <c r="F14" s="249">
        <f t="shared" si="1"/>
        <v>319214.38999999996</v>
      </c>
      <c r="G14" s="249">
        <f t="shared" si="1"/>
        <v>104293.18200000002</v>
      </c>
      <c r="H14" s="249">
        <f t="shared" si="1"/>
        <v>389065.647</v>
      </c>
      <c r="I14" s="249">
        <f t="shared" si="1"/>
        <v>954763.00199999986</v>
      </c>
      <c r="J14" s="249">
        <f t="shared" si="1"/>
        <v>310367.065</v>
      </c>
      <c r="K14" s="249">
        <f t="shared" si="1"/>
        <v>190982.51099999997</v>
      </c>
      <c r="L14" s="249">
        <f t="shared" si="1"/>
        <v>0</v>
      </c>
      <c r="M14" s="249">
        <f t="shared" si="1"/>
        <v>273789.57899999997</v>
      </c>
      <c r="N14" s="249">
        <f t="shared" si="1"/>
        <v>67215.60500000001</v>
      </c>
      <c r="O14" s="249">
        <f t="shared" si="1"/>
        <v>976096.59299999999</v>
      </c>
      <c r="P14" s="249">
        <f t="shared" si="1"/>
        <v>0</v>
      </c>
      <c r="Q14" s="249">
        <f>SUM(Q6:Q13)</f>
        <v>3913637.8200000003</v>
      </c>
    </row>
    <row r="15" spans="1:17" ht="26.25" customHeight="1" x14ac:dyDescent="0.2">
      <c r="A15" s="254" t="s">
        <v>60</v>
      </c>
      <c r="B15" s="245"/>
      <c r="C15" s="245"/>
      <c r="D15" s="245"/>
      <c r="E15" s="245"/>
      <c r="F15" s="245"/>
      <c r="G15" s="245"/>
      <c r="H15" s="245"/>
      <c r="I15" s="245"/>
      <c r="J15" s="245"/>
      <c r="K15" s="245"/>
      <c r="L15" s="245"/>
      <c r="M15" s="245"/>
      <c r="N15" s="245"/>
      <c r="O15" s="245"/>
      <c r="P15" s="245"/>
      <c r="Q15" s="246">
        <f t="shared" ref="Q15:Q23" si="2">SUM(B15:O15)</f>
        <v>0</v>
      </c>
    </row>
    <row r="16" spans="1:17" ht="26.25" customHeight="1" x14ac:dyDescent="0.2">
      <c r="A16" s="242" t="str">
        <f t="shared" ref="A16:A24" si="3">A6</f>
        <v xml:space="preserve">Motor </v>
      </c>
      <c r="B16" s="244">
        <v>0</v>
      </c>
      <c r="C16" s="244">
        <v>0</v>
      </c>
      <c r="D16" s="244">
        <v>14310.739</v>
      </c>
      <c r="E16" s="244">
        <v>11987.712</v>
      </c>
      <c r="F16" s="244">
        <v>64446.135000000002</v>
      </c>
      <c r="G16" s="244">
        <v>5190.5950000000003</v>
      </c>
      <c r="H16" s="244">
        <v>286.54199999999997</v>
      </c>
      <c r="I16" s="244">
        <v>3.0539999999999998</v>
      </c>
      <c r="J16" s="244">
        <v>0</v>
      </c>
      <c r="K16" s="244">
        <v>33262.231</v>
      </c>
      <c r="L16" s="244"/>
      <c r="M16" s="244">
        <v>72325.267999999996</v>
      </c>
      <c r="N16" s="244">
        <v>0</v>
      </c>
      <c r="O16" s="244">
        <v>6760.7529999999997</v>
      </c>
      <c r="P16" s="244"/>
      <c r="Q16" s="244">
        <f t="shared" si="2"/>
        <v>208573.02900000001</v>
      </c>
    </row>
    <row r="17" spans="1:17" ht="26.25" customHeight="1" x14ac:dyDescent="0.2">
      <c r="A17" s="242" t="str">
        <f t="shared" si="3"/>
        <v>Accident and Health</v>
      </c>
      <c r="B17" s="244">
        <v>8047.1109999999999</v>
      </c>
      <c r="C17" s="244">
        <v>0</v>
      </c>
      <c r="D17" s="244">
        <v>0</v>
      </c>
      <c r="E17" s="244">
        <v>0</v>
      </c>
      <c r="F17" s="244">
        <v>71637.407999999996</v>
      </c>
      <c r="G17" s="244">
        <v>12.63</v>
      </c>
      <c r="H17" s="244">
        <v>58155.843000000001</v>
      </c>
      <c r="I17" s="244">
        <v>7644.8469999999998</v>
      </c>
      <c r="J17" s="244">
        <v>0</v>
      </c>
      <c r="K17" s="244">
        <v>0</v>
      </c>
      <c r="L17" s="244"/>
      <c r="M17" s="244">
        <v>12628.486000000001</v>
      </c>
      <c r="N17" s="244">
        <v>273.654</v>
      </c>
      <c r="O17" s="244">
        <v>297172.75099999999</v>
      </c>
      <c r="P17" s="244"/>
      <c r="Q17" s="244">
        <f t="shared" si="2"/>
        <v>455572.73</v>
      </c>
    </row>
    <row r="18" spans="1:17" ht="26.25" customHeight="1" x14ac:dyDescent="0.2">
      <c r="A18" s="242" t="str">
        <f t="shared" si="3"/>
        <v>Engineering</v>
      </c>
      <c r="B18" s="244">
        <v>0</v>
      </c>
      <c r="C18" s="244">
        <v>0</v>
      </c>
      <c r="D18" s="244">
        <v>0</v>
      </c>
      <c r="E18" s="244">
        <v>263.58499999999998</v>
      </c>
      <c r="F18" s="244">
        <v>7456.9120000000003</v>
      </c>
      <c r="G18" s="244">
        <v>20.41</v>
      </c>
      <c r="H18" s="244">
        <v>7604.5860000000002</v>
      </c>
      <c r="I18" s="244">
        <v>178946.18599999999</v>
      </c>
      <c r="J18" s="244">
        <v>0</v>
      </c>
      <c r="K18" s="244">
        <v>92.878</v>
      </c>
      <c r="L18" s="244"/>
      <c r="M18" s="244">
        <v>10317.922</v>
      </c>
      <c r="N18" s="244">
        <v>154.37</v>
      </c>
      <c r="O18" s="244">
        <v>41020.991999999998</v>
      </c>
      <c r="P18" s="244"/>
      <c r="Q18" s="244">
        <f t="shared" si="2"/>
        <v>245877.84099999996</v>
      </c>
    </row>
    <row r="19" spans="1:17" ht="26.25" customHeight="1" x14ac:dyDescent="0.2">
      <c r="A19" s="242" t="str">
        <f t="shared" si="3"/>
        <v>Liability</v>
      </c>
      <c r="B19" s="244">
        <v>0</v>
      </c>
      <c r="C19" s="244">
        <v>0</v>
      </c>
      <c r="D19" s="244">
        <v>0</v>
      </c>
      <c r="E19" s="244">
        <v>1.345</v>
      </c>
      <c r="F19" s="244">
        <v>599.48099999999999</v>
      </c>
      <c r="G19" s="244">
        <v>0</v>
      </c>
      <c r="H19" s="244">
        <v>12990.264999999999</v>
      </c>
      <c r="I19" s="244">
        <v>159.81299999999999</v>
      </c>
      <c r="J19" s="244">
        <v>0</v>
      </c>
      <c r="K19" s="244">
        <v>0</v>
      </c>
      <c r="L19" s="244"/>
      <c r="M19" s="244">
        <v>4749.0870000000004</v>
      </c>
      <c r="N19" s="244">
        <v>3232.375</v>
      </c>
      <c r="O19" s="244">
        <v>3466.384</v>
      </c>
      <c r="P19" s="244"/>
      <c r="Q19" s="244">
        <f t="shared" si="2"/>
        <v>25198.75</v>
      </c>
    </row>
    <row r="20" spans="1:17" ht="26.25" customHeight="1" x14ac:dyDescent="0.2">
      <c r="A20" s="242" t="str">
        <f t="shared" si="3"/>
        <v>Property</v>
      </c>
      <c r="B20" s="244">
        <v>0</v>
      </c>
      <c r="C20" s="244">
        <v>0</v>
      </c>
      <c r="D20" s="244">
        <v>0</v>
      </c>
      <c r="E20" s="244">
        <v>-3577.0819999999999</v>
      </c>
      <c r="F20" s="244">
        <v>15578.835999999999</v>
      </c>
      <c r="G20" s="244">
        <v>587.27300000000002</v>
      </c>
      <c r="H20" s="244">
        <v>50679.661</v>
      </c>
      <c r="I20" s="244">
        <v>43662.38</v>
      </c>
      <c r="J20" s="244">
        <v>168014.89499999999</v>
      </c>
      <c r="K20" s="244">
        <v>6997.1480000000001</v>
      </c>
      <c r="L20" s="244"/>
      <c r="M20" s="244">
        <v>9050.5810000000001</v>
      </c>
      <c r="N20" s="244">
        <v>2550.973</v>
      </c>
      <c r="O20" s="244">
        <v>100647.68700000001</v>
      </c>
      <c r="P20" s="244"/>
      <c r="Q20" s="244">
        <f t="shared" si="2"/>
        <v>394192.35199999996</v>
      </c>
    </row>
    <row r="21" spans="1:17" ht="26.25" customHeight="1" x14ac:dyDescent="0.2">
      <c r="A21" s="242" t="str">
        <f t="shared" si="3"/>
        <v>Transportation</v>
      </c>
      <c r="B21" s="244">
        <v>0</v>
      </c>
      <c r="C21" s="244">
        <v>0</v>
      </c>
      <c r="D21" s="244">
        <v>0</v>
      </c>
      <c r="E21" s="244">
        <v>0</v>
      </c>
      <c r="F21" s="244">
        <v>3141.4360000000001</v>
      </c>
      <c r="G21" s="244">
        <v>133.809</v>
      </c>
      <c r="H21" s="244">
        <v>14742.557000000001</v>
      </c>
      <c r="I21" s="244">
        <v>-26.3</v>
      </c>
      <c r="J21" s="244">
        <v>0</v>
      </c>
      <c r="K21" s="244">
        <v>0</v>
      </c>
      <c r="L21" s="244"/>
      <c r="M21" s="244">
        <v>261.57600000000002</v>
      </c>
      <c r="N21" s="244">
        <v>8.91</v>
      </c>
      <c r="O21" s="244">
        <v>9670.116</v>
      </c>
      <c r="P21" s="244"/>
      <c r="Q21" s="244">
        <f t="shared" si="2"/>
        <v>27932.103999999999</v>
      </c>
    </row>
    <row r="22" spans="1:17" ht="26.25" customHeight="1" x14ac:dyDescent="0.2">
      <c r="A22" s="242" t="str">
        <f t="shared" si="3"/>
        <v>Guarantee</v>
      </c>
      <c r="B22" s="244">
        <v>0</v>
      </c>
      <c r="C22" s="244">
        <v>14815.66</v>
      </c>
      <c r="D22" s="244">
        <v>0</v>
      </c>
      <c r="E22" s="244">
        <v>295.7</v>
      </c>
      <c r="F22" s="244">
        <v>0</v>
      </c>
      <c r="G22" s="244">
        <v>0</v>
      </c>
      <c r="H22" s="244">
        <v>0</v>
      </c>
      <c r="I22" s="244">
        <v>0</v>
      </c>
      <c r="J22" s="244">
        <v>0</v>
      </c>
      <c r="K22" s="244">
        <v>0</v>
      </c>
      <c r="L22" s="244"/>
      <c r="M22" s="244">
        <v>0</v>
      </c>
      <c r="N22" s="244">
        <v>0</v>
      </c>
      <c r="O22" s="244">
        <v>0</v>
      </c>
      <c r="P22" s="244"/>
      <c r="Q22" s="244">
        <f t="shared" si="2"/>
        <v>15111.36</v>
      </c>
    </row>
    <row r="23" spans="1:17" ht="26.25" customHeight="1" x14ac:dyDescent="0.2">
      <c r="A23" s="247" t="str">
        <f t="shared" si="3"/>
        <v>Miscellaneous</v>
      </c>
      <c r="B23" s="248">
        <v>0</v>
      </c>
      <c r="C23" s="248">
        <v>0</v>
      </c>
      <c r="D23" s="248">
        <v>400</v>
      </c>
      <c r="E23" s="248">
        <v>-222.26599999999999</v>
      </c>
      <c r="F23" s="248">
        <v>555.47699999999998</v>
      </c>
      <c r="G23" s="248">
        <v>51.295999999999999</v>
      </c>
      <c r="H23" s="248">
        <v>919.01300000000003</v>
      </c>
      <c r="I23" s="248">
        <v>12589.815000000001</v>
      </c>
      <c r="J23" s="248">
        <v>0</v>
      </c>
      <c r="K23" s="248">
        <v>115.07299999999999</v>
      </c>
      <c r="L23" s="248"/>
      <c r="M23" s="248">
        <v>831.60699999999997</v>
      </c>
      <c r="N23" s="248">
        <v>0</v>
      </c>
      <c r="O23" s="248">
        <v>27926.166000000001</v>
      </c>
      <c r="P23" s="248"/>
      <c r="Q23" s="248">
        <f t="shared" si="2"/>
        <v>43166.181000000004</v>
      </c>
    </row>
    <row r="24" spans="1:17" ht="26.25" customHeight="1" x14ac:dyDescent="0.2">
      <c r="A24" s="253" t="str">
        <f t="shared" si="3"/>
        <v>TOTAL</v>
      </c>
      <c r="B24" s="249">
        <f>SUM(B16:B23)</f>
        <v>8047.1109999999999</v>
      </c>
      <c r="C24" s="249">
        <f t="shared" ref="C24:Q24" si="4">SUM(C16:C23)</f>
        <v>14815.66</v>
      </c>
      <c r="D24" s="249">
        <f t="shared" si="4"/>
        <v>14710.739</v>
      </c>
      <c r="E24" s="249">
        <f t="shared" si="4"/>
        <v>8748.9939999999988</v>
      </c>
      <c r="F24" s="249">
        <f t="shared" si="4"/>
        <v>163415.68500000003</v>
      </c>
      <c r="G24" s="249">
        <f t="shared" si="4"/>
        <v>5996.0130000000008</v>
      </c>
      <c r="H24" s="249">
        <f t="shared" si="4"/>
        <v>145378.467</v>
      </c>
      <c r="I24" s="249">
        <f t="shared" si="4"/>
        <v>242979.79500000001</v>
      </c>
      <c r="J24" s="249">
        <f t="shared" si="4"/>
        <v>168014.89499999999</v>
      </c>
      <c r="K24" s="249">
        <f t="shared" si="4"/>
        <v>40467.329999999994</v>
      </c>
      <c r="L24" s="249">
        <f t="shared" si="4"/>
        <v>0</v>
      </c>
      <c r="M24" s="249">
        <f t="shared" si="4"/>
        <v>110164.52700000002</v>
      </c>
      <c r="N24" s="249">
        <f t="shared" si="4"/>
        <v>6220.2819999999992</v>
      </c>
      <c r="O24" s="249">
        <f t="shared" si="4"/>
        <v>486664.84900000005</v>
      </c>
      <c r="P24" s="249">
        <f t="shared" si="4"/>
        <v>0</v>
      </c>
      <c r="Q24" s="249">
        <f t="shared" si="4"/>
        <v>1415624.3470000001</v>
      </c>
    </row>
    <row r="25" spans="1:17" ht="26.25" customHeight="1" x14ac:dyDescent="0.2">
      <c r="A25" s="254" t="s">
        <v>61</v>
      </c>
      <c r="B25" s="245"/>
      <c r="C25" s="245"/>
      <c r="D25" s="245"/>
      <c r="E25" s="245"/>
      <c r="F25" s="245"/>
      <c r="G25" s="245"/>
      <c r="H25" s="245"/>
      <c r="I25" s="245"/>
      <c r="J25" s="245"/>
      <c r="K25" s="245"/>
      <c r="L25" s="245"/>
      <c r="M25" s="245"/>
      <c r="N25" s="245"/>
      <c r="O25" s="245"/>
      <c r="P25" s="245"/>
      <c r="Q25" s="246">
        <f t="shared" ref="Q25:Q33" si="5">SUM(B25:O25)</f>
        <v>0</v>
      </c>
    </row>
    <row r="26" spans="1:17" ht="26.25" customHeight="1" x14ac:dyDescent="0.2">
      <c r="A26" s="242" t="str">
        <f t="shared" ref="A26:A34" si="6">A16</f>
        <v xml:space="preserve">Motor </v>
      </c>
      <c r="B26" s="244">
        <v>0</v>
      </c>
      <c r="C26" s="244">
        <v>0</v>
      </c>
      <c r="D26" s="244">
        <v>73387.539000000004</v>
      </c>
      <c r="E26" s="244">
        <v>15009.648999999999</v>
      </c>
      <c r="F26" s="244">
        <v>62144.47</v>
      </c>
      <c r="G26" s="244">
        <v>98069.455000000002</v>
      </c>
      <c r="H26" s="244">
        <v>158842.848</v>
      </c>
      <c r="I26" s="244">
        <v>407057.408</v>
      </c>
      <c r="J26" s="244">
        <v>99149.676999999996</v>
      </c>
      <c r="K26" s="244">
        <v>149847.413</v>
      </c>
      <c r="L26" s="244"/>
      <c r="M26" s="244">
        <v>115327.291</v>
      </c>
      <c r="N26" s="244">
        <v>60004.650999999998</v>
      </c>
      <c r="O26" s="244">
        <v>180251.598</v>
      </c>
      <c r="P26" s="244"/>
      <c r="Q26" s="244">
        <f t="shared" si="5"/>
        <v>1419091.9990000001</v>
      </c>
    </row>
    <row r="27" spans="1:17" ht="26.25" customHeight="1" x14ac:dyDescent="0.2">
      <c r="A27" s="242" t="str">
        <f t="shared" si="6"/>
        <v>Accident and Health</v>
      </c>
      <c r="B27" s="244">
        <v>176952.285</v>
      </c>
      <c r="C27" s="244">
        <v>0</v>
      </c>
      <c r="D27" s="244">
        <v>0</v>
      </c>
      <c r="E27" s="244">
        <v>0</v>
      </c>
      <c r="F27" s="244">
        <v>90704.944000000003</v>
      </c>
      <c r="G27" s="244">
        <v>0.70299999999999996</v>
      </c>
      <c r="H27" s="244">
        <v>30109.018</v>
      </c>
      <c r="I27" s="244">
        <v>210499.38800000001</v>
      </c>
      <c r="J27" s="244">
        <v>24.263000000000002</v>
      </c>
      <c r="K27" s="244">
        <v>13.8</v>
      </c>
      <c r="L27" s="244"/>
      <c r="M27" s="244">
        <v>25259.111000000001</v>
      </c>
      <c r="N27" s="244">
        <v>-231.82400000000001</v>
      </c>
      <c r="O27" s="244">
        <v>213135.228</v>
      </c>
      <c r="P27" s="244"/>
      <c r="Q27" s="244">
        <f t="shared" si="5"/>
        <v>746466.91599999997</v>
      </c>
    </row>
    <row r="28" spans="1:17" ht="26.25" customHeight="1" x14ac:dyDescent="0.2">
      <c r="A28" s="242" t="str">
        <f t="shared" si="6"/>
        <v>Engineering</v>
      </c>
      <c r="B28" s="244">
        <v>0</v>
      </c>
      <c r="C28" s="244">
        <v>0</v>
      </c>
      <c r="D28" s="244">
        <v>92</v>
      </c>
      <c r="E28" s="244">
        <v>82.141000000000005</v>
      </c>
      <c r="F28" s="244">
        <v>542.58299999999997</v>
      </c>
      <c r="G28" s="244">
        <v>12.56</v>
      </c>
      <c r="H28" s="244">
        <v>2384.81</v>
      </c>
      <c r="I28" s="244">
        <v>15269.838</v>
      </c>
      <c r="J28" s="244">
        <v>1137.357</v>
      </c>
      <c r="K28" s="244">
        <v>3.1680000000000001</v>
      </c>
      <c r="L28" s="244"/>
      <c r="M28" s="244">
        <v>1586.28</v>
      </c>
      <c r="N28" s="244">
        <v>8.67</v>
      </c>
      <c r="O28" s="244">
        <v>3914.576</v>
      </c>
      <c r="P28" s="244"/>
      <c r="Q28" s="244">
        <f t="shared" si="5"/>
        <v>25033.983</v>
      </c>
    </row>
    <row r="29" spans="1:17" ht="26.25" customHeight="1" x14ac:dyDescent="0.2">
      <c r="A29" s="242" t="str">
        <f t="shared" si="6"/>
        <v>Liability</v>
      </c>
      <c r="B29" s="244">
        <v>0</v>
      </c>
      <c r="C29" s="244">
        <v>0</v>
      </c>
      <c r="D29" s="244">
        <v>70.375</v>
      </c>
      <c r="E29" s="244">
        <v>12.805</v>
      </c>
      <c r="F29" s="244">
        <v>478.42700000000002</v>
      </c>
      <c r="G29" s="244">
        <v>48.46</v>
      </c>
      <c r="H29" s="244">
        <v>6950.28</v>
      </c>
      <c r="I29" s="244">
        <v>21766.079000000002</v>
      </c>
      <c r="J29" s="244">
        <v>0</v>
      </c>
      <c r="K29" s="244">
        <v>0</v>
      </c>
      <c r="L29" s="244"/>
      <c r="M29" s="244">
        <v>14729.285</v>
      </c>
      <c r="N29" s="244">
        <v>403.70100000000002</v>
      </c>
      <c r="O29" s="244">
        <v>8362.1810000000005</v>
      </c>
      <c r="P29" s="244"/>
      <c r="Q29" s="244">
        <f t="shared" si="5"/>
        <v>52821.592999999993</v>
      </c>
    </row>
    <row r="30" spans="1:17" ht="26.25" customHeight="1" x14ac:dyDescent="0.2">
      <c r="A30" s="242" t="str">
        <f t="shared" si="6"/>
        <v>Property</v>
      </c>
      <c r="B30" s="244">
        <v>0</v>
      </c>
      <c r="C30" s="244">
        <v>0</v>
      </c>
      <c r="D30" s="244">
        <v>0</v>
      </c>
      <c r="E30" s="244">
        <v>4320.1040000000003</v>
      </c>
      <c r="F30" s="244">
        <v>1055.104</v>
      </c>
      <c r="G30" s="244">
        <v>116.43300000000001</v>
      </c>
      <c r="H30" s="244">
        <v>18015.13</v>
      </c>
      <c r="I30" s="244">
        <v>25076.503000000001</v>
      </c>
      <c r="J30" s="244">
        <v>40934.254000000001</v>
      </c>
      <c r="K30" s="244">
        <v>-632.76099999999997</v>
      </c>
      <c r="L30" s="244"/>
      <c r="M30" s="244">
        <v>6392.6729999999998</v>
      </c>
      <c r="N30" s="244">
        <v>511.10500000000002</v>
      </c>
      <c r="O30" s="244">
        <v>30894.01</v>
      </c>
      <c r="P30" s="244"/>
      <c r="Q30" s="244">
        <f t="shared" si="5"/>
        <v>126682.55499999999</v>
      </c>
    </row>
    <row r="31" spans="1:17" ht="26.25" customHeight="1" x14ac:dyDescent="0.2">
      <c r="A31" s="242" t="str">
        <f t="shared" si="6"/>
        <v>Transportation</v>
      </c>
      <c r="B31" s="244">
        <v>0</v>
      </c>
      <c r="C31" s="244">
        <v>0</v>
      </c>
      <c r="D31" s="244">
        <v>0</v>
      </c>
      <c r="E31" s="244">
        <v>0</v>
      </c>
      <c r="F31" s="244">
        <v>483.65300000000002</v>
      </c>
      <c r="G31" s="244">
        <v>46.857999999999997</v>
      </c>
      <c r="H31" s="244">
        <v>27275.341</v>
      </c>
      <c r="I31" s="244">
        <v>13543.983</v>
      </c>
      <c r="J31" s="244">
        <v>41.09</v>
      </c>
      <c r="K31" s="244">
        <v>0</v>
      </c>
      <c r="L31" s="244"/>
      <c r="M31" s="244">
        <v>64.932000000000002</v>
      </c>
      <c r="N31" s="244">
        <v>1.5720000000000001</v>
      </c>
      <c r="O31" s="244">
        <v>23507.784</v>
      </c>
      <c r="P31" s="244"/>
      <c r="Q31" s="244">
        <f t="shared" si="5"/>
        <v>64965.212999999996</v>
      </c>
    </row>
    <row r="32" spans="1:17" ht="26.25" customHeight="1" x14ac:dyDescent="0.2">
      <c r="A32" s="242" t="str">
        <f t="shared" si="6"/>
        <v>Guarantee</v>
      </c>
      <c r="B32" s="244">
        <v>0</v>
      </c>
      <c r="C32" s="244">
        <v>9605.4429999999993</v>
      </c>
      <c r="D32" s="244">
        <v>0</v>
      </c>
      <c r="E32" s="244">
        <v>559.29999999999995</v>
      </c>
      <c r="F32" s="244">
        <v>0</v>
      </c>
      <c r="G32" s="244">
        <v>0</v>
      </c>
      <c r="H32" s="244">
        <v>0</v>
      </c>
      <c r="I32" s="244">
        <v>0</v>
      </c>
      <c r="J32" s="244">
        <v>0</v>
      </c>
      <c r="K32" s="244">
        <v>0</v>
      </c>
      <c r="L32" s="244"/>
      <c r="M32" s="244">
        <v>0</v>
      </c>
      <c r="N32" s="244">
        <v>0</v>
      </c>
      <c r="O32" s="244">
        <v>0</v>
      </c>
      <c r="P32" s="244"/>
      <c r="Q32" s="244">
        <f t="shared" si="5"/>
        <v>10164.742999999999</v>
      </c>
    </row>
    <row r="33" spans="1:17" ht="26.25" customHeight="1" x14ac:dyDescent="0.2">
      <c r="A33" s="247" t="str">
        <f t="shared" si="6"/>
        <v>Miscellaneous</v>
      </c>
      <c r="B33" s="248">
        <v>0</v>
      </c>
      <c r="C33" s="248">
        <v>0</v>
      </c>
      <c r="D33" s="248">
        <v>1037.5409999999999</v>
      </c>
      <c r="E33" s="248">
        <v>398.56</v>
      </c>
      <c r="F33" s="248">
        <v>389.524</v>
      </c>
      <c r="G33" s="248">
        <v>2.7</v>
      </c>
      <c r="H33" s="248">
        <v>109.753</v>
      </c>
      <c r="I33" s="248">
        <v>18570.008000000002</v>
      </c>
      <c r="J33" s="248">
        <v>1065.529</v>
      </c>
      <c r="K33" s="248">
        <v>1283.5609999999999</v>
      </c>
      <c r="L33" s="248"/>
      <c r="M33" s="248">
        <v>265.48</v>
      </c>
      <c r="N33" s="248">
        <v>297.44799999999998</v>
      </c>
      <c r="O33" s="248">
        <v>29366.366999999998</v>
      </c>
      <c r="P33" s="248"/>
      <c r="Q33" s="248">
        <f t="shared" si="5"/>
        <v>52786.471000000005</v>
      </c>
    </row>
    <row r="34" spans="1:17" ht="26.25" customHeight="1" x14ac:dyDescent="0.2">
      <c r="A34" s="253" t="str">
        <f t="shared" si="6"/>
        <v>TOTAL</v>
      </c>
      <c r="B34" s="249">
        <f>SUM(B26:B33)</f>
        <v>176952.285</v>
      </c>
      <c r="C34" s="249">
        <f t="shared" ref="C34:Q34" si="7">SUM(C26:C33)</f>
        <v>9605.4429999999993</v>
      </c>
      <c r="D34" s="249">
        <f t="shared" si="7"/>
        <v>74587.455000000002</v>
      </c>
      <c r="E34" s="249">
        <f t="shared" si="7"/>
        <v>20382.559000000001</v>
      </c>
      <c r="F34" s="249">
        <f t="shared" si="7"/>
        <v>155798.70499999999</v>
      </c>
      <c r="G34" s="249">
        <f t="shared" si="7"/>
        <v>98297.168999999994</v>
      </c>
      <c r="H34" s="249">
        <f t="shared" si="7"/>
        <v>243687.18000000002</v>
      </c>
      <c r="I34" s="249">
        <f t="shared" si="7"/>
        <v>711783.20700000005</v>
      </c>
      <c r="J34" s="249">
        <f t="shared" si="7"/>
        <v>142352.17000000001</v>
      </c>
      <c r="K34" s="249">
        <f t="shared" si="7"/>
        <v>150515.18099999998</v>
      </c>
      <c r="L34" s="249">
        <f t="shared" si="7"/>
        <v>0</v>
      </c>
      <c r="M34" s="249">
        <f t="shared" si="7"/>
        <v>163625.05200000003</v>
      </c>
      <c r="N34" s="249">
        <f t="shared" si="7"/>
        <v>60995.322999999997</v>
      </c>
      <c r="O34" s="249">
        <f t="shared" si="7"/>
        <v>489431.74399999995</v>
      </c>
      <c r="P34" s="249">
        <f t="shared" si="7"/>
        <v>0</v>
      </c>
      <c r="Q34" s="249">
        <f t="shared" si="7"/>
        <v>2498013.4729999998</v>
      </c>
    </row>
    <row r="35" spans="1:17" ht="26.25" customHeight="1" x14ac:dyDescent="0.2">
      <c r="A35" s="254" t="s">
        <v>62</v>
      </c>
      <c r="B35" s="245"/>
      <c r="C35" s="245"/>
      <c r="D35" s="245"/>
      <c r="E35" s="245"/>
      <c r="F35" s="245"/>
      <c r="G35" s="245"/>
      <c r="H35" s="245"/>
      <c r="I35" s="245"/>
      <c r="J35" s="245"/>
      <c r="K35" s="245"/>
      <c r="L35" s="245"/>
      <c r="M35" s="245"/>
      <c r="N35" s="245"/>
      <c r="O35" s="245"/>
      <c r="P35" s="245"/>
      <c r="Q35" s="246">
        <f t="shared" ref="Q35:Q43" si="8">SUM(B35:O35)</f>
        <v>0</v>
      </c>
    </row>
    <row r="36" spans="1:17" ht="26.25" customHeight="1" x14ac:dyDescent="0.2">
      <c r="A36" s="242" t="str">
        <f t="shared" ref="A36:A44" si="9">A26</f>
        <v xml:space="preserve">Motor </v>
      </c>
      <c r="B36" s="244">
        <v>0</v>
      </c>
      <c r="C36" s="244">
        <v>0</v>
      </c>
      <c r="D36" s="244">
        <v>54395.788</v>
      </c>
      <c r="E36" s="244">
        <v>21384.293000000001</v>
      </c>
      <c r="F36" s="244">
        <v>76939.934999999998</v>
      </c>
      <c r="G36" s="244">
        <v>95575.902000000002</v>
      </c>
      <c r="H36" s="244">
        <v>173072.64199999999</v>
      </c>
      <c r="I36" s="244">
        <v>441651.147</v>
      </c>
      <c r="J36" s="244">
        <v>82677.600999999995</v>
      </c>
      <c r="K36" s="244">
        <v>140274.18599999999</v>
      </c>
      <c r="L36" s="244"/>
      <c r="M36" s="244">
        <v>108887.82799999999</v>
      </c>
      <c r="N36" s="244">
        <v>79202.209000000003</v>
      </c>
      <c r="O36" s="244">
        <v>139689.03899999999</v>
      </c>
      <c r="P36" s="244"/>
      <c r="Q36" s="244">
        <f t="shared" si="8"/>
        <v>1413750.5699999998</v>
      </c>
    </row>
    <row r="37" spans="1:17" ht="26.25" customHeight="1" x14ac:dyDescent="0.2">
      <c r="A37" s="242" t="str">
        <f t="shared" si="9"/>
        <v>Accident and Health</v>
      </c>
      <c r="B37" s="244">
        <v>187985.94500000001</v>
      </c>
      <c r="C37" s="244">
        <v>0</v>
      </c>
      <c r="D37" s="244">
        <v>-1.3180000000000001</v>
      </c>
      <c r="E37" s="244">
        <v>29.44</v>
      </c>
      <c r="F37" s="244">
        <v>97571.801999999996</v>
      </c>
      <c r="G37" s="244">
        <v>100.40300000000001</v>
      </c>
      <c r="H37" s="244">
        <v>32823.703000000001</v>
      </c>
      <c r="I37" s="244">
        <v>205759.788</v>
      </c>
      <c r="J37" s="244">
        <v>264.76299999999998</v>
      </c>
      <c r="K37" s="244">
        <v>13.8</v>
      </c>
      <c r="L37" s="244"/>
      <c r="M37" s="244">
        <v>29940.028999999999</v>
      </c>
      <c r="N37" s="244">
        <v>-227.88300000000001</v>
      </c>
      <c r="O37" s="244">
        <v>223837.402</v>
      </c>
      <c r="P37" s="244"/>
      <c r="Q37" s="244">
        <f t="shared" si="8"/>
        <v>778097.87399999995</v>
      </c>
    </row>
    <row r="38" spans="1:17" ht="26.25" customHeight="1" x14ac:dyDescent="0.2">
      <c r="A38" s="242" t="str">
        <f t="shared" si="9"/>
        <v>Engineering</v>
      </c>
      <c r="B38" s="244">
        <v>0</v>
      </c>
      <c r="C38" s="244">
        <v>0</v>
      </c>
      <c r="D38" s="244">
        <v>192</v>
      </c>
      <c r="E38" s="244">
        <v>-391.572</v>
      </c>
      <c r="F38" s="244">
        <v>698.16</v>
      </c>
      <c r="G38" s="244">
        <v>12.56</v>
      </c>
      <c r="H38" s="244">
        <v>1400.9929999999999</v>
      </c>
      <c r="I38" s="244">
        <v>13906.147000000001</v>
      </c>
      <c r="J38" s="244">
        <v>-6238.9740000000002</v>
      </c>
      <c r="K38" s="244">
        <v>8.1679999999999993</v>
      </c>
      <c r="L38" s="244"/>
      <c r="M38" s="244">
        <v>2025.364</v>
      </c>
      <c r="N38" s="244">
        <v>605.99900000000002</v>
      </c>
      <c r="O38" s="244">
        <v>3707.1320000000001</v>
      </c>
      <c r="P38" s="244"/>
      <c r="Q38" s="244">
        <f t="shared" si="8"/>
        <v>15925.976999999999</v>
      </c>
    </row>
    <row r="39" spans="1:17" ht="26.25" customHeight="1" x14ac:dyDescent="0.2">
      <c r="A39" s="242" t="str">
        <f t="shared" si="9"/>
        <v>Liability</v>
      </c>
      <c r="B39" s="244">
        <v>0</v>
      </c>
      <c r="C39" s="244">
        <v>0</v>
      </c>
      <c r="D39" s="244">
        <v>4162.2280000000001</v>
      </c>
      <c r="E39" s="244">
        <v>-328.86</v>
      </c>
      <c r="F39" s="244">
        <v>964.625</v>
      </c>
      <c r="G39" s="244">
        <v>178.46</v>
      </c>
      <c r="H39" s="244">
        <v>10753.877</v>
      </c>
      <c r="I39" s="244">
        <v>24684.826000000001</v>
      </c>
      <c r="J39" s="244">
        <v>85.522000000000006</v>
      </c>
      <c r="K39" s="244">
        <v>0</v>
      </c>
      <c r="L39" s="244"/>
      <c r="M39" s="244">
        <v>11156.623</v>
      </c>
      <c r="N39" s="244">
        <v>-689.548</v>
      </c>
      <c r="O39" s="244">
        <v>23655.012999999999</v>
      </c>
      <c r="P39" s="244"/>
      <c r="Q39" s="244">
        <f t="shared" si="8"/>
        <v>74622.766000000003</v>
      </c>
    </row>
    <row r="40" spans="1:17" ht="26.25" customHeight="1" x14ac:dyDescent="0.2">
      <c r="A40" s="242" t="str">
        <f t="shared" si="9"/>
        <v>Property</v>
      </c>
      <c r="B40" s="244">
        <v>0</v>
      </c>
      <c r="C40" s="244">
        <v>0</v>
      </c>
      <c r="D40" s="244">
        <v>-190.125</v>
      </c>
      <c r="E40" s="244">
        <v>-1657.175</v>
      </c>
      <c r="F40" s="244">
        <v>2768.92</v>
      </c>
      <c r="G40" s="244">
        <v>11.523999999999999</v>
      </c>
      <c r="H40" s="244">
        <v>11338.269</v>
      </c>
      <c r="I40" s="244">
        <v>25996.657999999999</v>
      </c>
      <c r="J40" s="244">
        <v>-57726.921000000002</v>
      </c>
      <c r="K40" s="244">
        <v>-143.416</v>
      </c>
      <c r="L40" s="244"/>
      <c r="M40" s="244">
        <v>6891.384</v>
      </c>
      <c r="N40" s="244">
        <v>-10599.679</v>
      </c>
      <c r="O40" s="244">
        <v>28637.949000000001</v>
      </c>
      <c r="P40" s="244"/>
      <c r="Q40" s="244">
        <f t="shared" si="8"/>
        <v>5327.3879999999917</v>
      </c>
    </row>
    <row r="41" spans="1:17" ht="26.25" customHeight="1" x14ac:dyDescent="0.2">
      <c r="A41" s="242" t="str">
        <f t="shared" si="9"/>
        <v>Transportation</v>
      </c>
      <c r="B41" s="244">
        <v>0</v>
      </c>
      <c r="C41" s="244">
        <v>0</v>
      </c>
      <c r="D41" s="244">
        <v>250</v>
      </c>
      <c r="E41" s="244">
        <v>25.254999999999999</v>
      </c>
      <c r="F41" s="244">
        <v>353.80900000000003</v>
      </c>
      <c r="G41" s="244">
        <v>126.837</v>
      </c>
      <c r="H41" s="244">
        <v>27275.341</v>
      </c>
      <c r="I41" s="244">
        <v>13847.001</v>
      </c>
      <c r="J41" s="244">
        <v>39.070999999999998</v>
      </c>
      <c r="K41" s="244">
        <v>0</v>
      </c>
      <c r="L41" s="244"/>
      <c r="M41" s="244">
        <v>-260.875</v>
      </c>
      <c r="N41" s="244">
        <v>78.150000000000006</v>
      </c>
      <c r="O41" s="244">
        <v>27395.644</v>
      </c>
      <c r="P41" s="244"/>
      <c r="Q41" s="244">
        <f t="shared" si="8"/>
        <v>69130.233000000007</v>
      </c>
    </row>
    <row r="42" spans="1:17" ht="26.25" customHeight="1" x14ac:dyDescent="0.2">
      <c r="A42" s="242" t="str">
        <f t="shared" si="9"/>
        <v>Guarantee</v>
      </c>
      <c r="B42" s="244">
        <v>0</v>
      </c>
      <c r="C42" s="244">
        <v>14704.558999999999</v>
      </c>
      <c r="D42" s="244">
        <v>0</v>
      </c>
      <c r="E42" s="244">
        <v>459.46699999999998</v>
      </c>
      <c r="F42" s="244">
        <v>2</v>
      </c>
      <c r="G42" s="244">
        <v>64.483000000000004</v>
      </c>
      <c r="H42" s="244">
        <v>0</v>
      </c>
      <c r="I42" s="244">
        <v>0</v>
      </c>
      <c r="J42" s="244">
        <v>0</v>
      </c>
      <c r="K42" s="244">
        <v>0</v>
      </c>
      <c r="L42" s="244"/>
      <c r="M42" s="244">
        <v>0</v>
      </c>
      <c r="N42" s="244">
        <v>0</v>
      </c>
      <c r="O42" s="244">
        <v>0</v>
      </c>
      <c r="P42" s="244"/>
      <c r="Q42" s="244">
        <f t="shared" si="8"/>
        <v>15230.509</v>
      </c>
    </row>
    <row r="43" spans="1:17" ht="26.25" customHeight="1" x14ac:dyDescent="0.2">
      <c r="A43" s="247" t="str">
        <f t="shared" si="9"/>
        <v>Miscellaneous</v>
      </c>
      <c r="B43" s="248">
        <v>0</v>
      </c>
      <c r="C43" s="248">
        <v>0</v>
      </c>
      <c r="D43" s="248">
        <v>-462.459</v>
      </c>
      <c r="E43" s="248">
        <v>-23.215</v>
      </c>
      <c r="F43" s="248">
        <v>756.13199999999995</v>
      </c>
      <c r="G43" s="248">
        <v>-29.93</v>
      </c>
      <c r="H43" s="248">
        <v>741.89400000000001</v>
      </c>
      <c r="I43" s="248">
        <v>14508.763000000001</v>
      </c>
      <c r="J43" s="248">
        <v>2195.5929999999998</v>
      </c>
      <c r="K43" s="248">
        <v>1283.5609999999999</v>
      </c>
      <c r="L43" s="248"/>
      <c r="M43" s="248">
        <v>367.73500000000001</v>
      </c>
      <c r="N43" s="248">
        <v>283.79599999999999</v>
      </c>
      <c r="O43" s="248">
        <v>30717.1</v>
      </c>
      <c r="P43" s="248"/>
      <c r="Q43" s="248">
        <f t="shared" si="8"/>
        <v>50338.97</v>
      </c>
    </row>
    <row r="44" spans="1:17" ht="26.25" customHeight="1" x14ac:dyDescent="0.2">
      <c r="A44" s="253" t="str">
        <f t="shared" si="9"/>
        <v>TOTAL</v>
      </c>
      <c r="B44" s="249">
        <f>SUM(B36:B43)</f>
        <v>187985.94500000001</v>
      </c>
      <c r="C44" s="249">
        <f t="shared" ref="C44:Q44" si="10">SUM(C36:C43)</f>
        <v>14704.558999999999</v>
      </c>
      <c r="D44" s="249">
        <f t="shared" si="10"/>
        <v>58346.114000000001</v>
      </c>
      <c r="E44" s="249">
        <f t="shared" si="10"/>
        <v>19497.633000000002</v>
      </c>
      <c r="F44" s="249">
        <f t="shared" si="10"/>
        <v>180055.38300000003</v>
      </c>
      <c r="G44" s="249">
        <f t="shared" si="10"/>
        <v>96040.239000000016</v>
      </c>
      <c r="H44" s="249">
        <f t="shared" si="10"/>
        <v>257406.71900000001</v>
      </c>
      <c r="I44" s="249">
        <f t="shared" si="10"/>
        <v>740354.33000000019</v>
      </c>
      <c r="J44" s="249">
        <f t="shared" si="10"/>
        <v>21296.654999999995</v>
      </c>
      <c r="K44" s="249">
        <f t="shared" si="10"/>
        <v>141436.29899999997</v>
      </c>
      <c r="L44" s="249">
        <f t="shared" si="10"/>
        <v>0</v>
      </c>
      <c r="M44" s="249">
        <f t="shared" si="10"/>
        <v>159008.08799999996</v>
      </c>
      <c r="N44" s="249">
        <f t="shared" si="10"/>
        <v>68653.043999999994</v>
      </c>
      <c r="O44" s="249">
        <f t="shared" si="10"/>
        <v>477639.27899999998</v>
      </c>
      <c r="P44" s="249">
        <f t="shared" si="10"/>
        <v>0</v>
      </c>
      <c r="Q44" s="249">
        <f t="shared" si="10"/>
        <v>2422424.2869999995</v>
      </c>
    </row>
    <row r="45" spans="1:17" ht="14.25" x14ac:dyDescent="0.2">
      <c r="A45" s="238"/>
      <c r="B45" s="238"/>
      <c r="C45" s="238"/>
      <c r="D45" s="238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</row>
    <row r="46" spans="1:17" ht="14.25" x14ac:dyDescent="0.2">
      <c r="A46" s="250" t="s">
        <v>72</v>
      </c>
      <c r="B46" s="238"/>
      <c r="C46" s="238"/>
      <c r="D46" s="238"/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38"/>
      <c r="P46" s="238"/>
      <c r="Q46" s="238"/>
    </row>
    <row r="47" spans="1:17" x14ac:dyDescent="0.2">
      <c r="A47" s="250" t="s">
        <v>73</v>
      </c>
    </row>
    <row r="49" spans="1:1" x14ac:dyDescent="0.2">
      <c r="A49" s="255" t="s">
        <v>83</v>
      </c>
    </row>
  </sheetData>
  <mergeCells count="3">
    <mergeCell ref="A1:Q1"/>
    <mergeCell ref="A2:Q2"/>
    <mergeCell ref="B3:Q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Claims BD Gen 22</vt:lpstr>
      <vt:lpstr>Claims BD Gen 21</vt:lpstr>
      <vt:lpstr>Claims BD Gen 20</vt:lpstr>
      <vt:lpstr>Claims BD Gen 19</vt:lpstr>
      <vt:lpstr>Claims BD Gen 18</vt:lpstr>
      <vt:lpstr>Claims BD Gen 17</vt:lpstr>
      <vt:lpstr>Claims BD Gen 16</vt:lpstr>
      <vt:lpstr>Claims BD Gen 15</vt:lpstr>
      <vt:lpstr>Claims BD Gen 14</vt:lpstr>
      <vt:lpstr>Claims BD Gen 13</vt:lpstr>
      <vt:lpstr>Claims BD Gen 12</vt:lpstr>
      <vt:lpstr>Claims BD Gen 11</vt:lpstr>
      <vt:lpstr>Claims BD Gen 10</vt:lpstr>
      <vt:lpstr>Claims BD Gen 09</vt:lpstr>
      <vt:lpstr>Claims BD Gen 08</vt:lpstr>
    </vt:vector>
  </TitlesOfParts>
  <Company>Financial Services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dramsamy</dc:creator>
  <cp:lastModifiedBy>JOKHOO Kishan</cp:lastModifiedBy>
  <cp:lastPrinted>2016-08-23T05:30:23Z</cp:lastPrinted>
  <dcterms:created xsi:type="dcterms:W3CDTF">2010-08-19T05:36:35Z</dcterms:created>
  <dcterms:modified xsi:type="dcterms:W3CDTF">2023-07-20T06:41:45Z</dcterms:modified>
</cp:coreProperties>
</file>