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Users\kjokhoo\Desktop\MFS\"/>
    </mc:Choice>
  </mc:AlternateContent>
  <bookViews>
    <workbookView xWindow="-105" yWindow="-105" windowWidth="23250" windowHeight="13890" tabRatio="893"/>
  </bookViews>
  <sheets>
    <sheet name="TOC" sheetId="1" r:id="rId1"/>
    <sheet name="Acronyms " sheetId="38" r:id="rId2"/>
    <sheet name="Disclaimer" sheetId="37" r:id="rId3"/>
    <sheet name="1a" sheetId="109" r:id="rId4"/>
    <sheet name="1b" sheetId="110" r:id="rId5"/>
    <sheet name="2" sheetId="132" r:id="rId6"/>
    <sheet name="3" sheetId="133" r:id="rId7"/>
    <sheet name="4" sheetId="140" r:id="rId8"/>
    <sheet name="5" sheetId="141" r:id="rId9"/>
    <sheet name="6" sheetId="142" r:id="rId10"/>
    <sheet name="7a" sheetId="113" r:id="rId11"/>
    <sheet name="7b" sheetId="114" r:id="rId12"/>
    <sheet name="8" sheetId="119" r:id="rId13"/>
    <sheet name="9" sheetId="120" r:id="rId14"/>
    <sheet name="10a" sheetId="121" r:id="rId15"/>
    <sheet name="10b" sheetId="122" r:id="rId16"/>
    <sheet name="11" sheetId="139" r:id="rId17"/>
    <sheet name="12" sheetId="138" r:id="rId18"/>
    <sheet name="13" sheetId="135" r:id="rId19"/>
    <sheet name="14" sheetId="115" r:id="rId20"/>
    <sheet name="15" sheetId="116" r:id="rId21"/>
    <sheet name="16" sheetId="117" r:id="rId22"/>
    <sheet name="17a" sheetId="118" r:id="rId23"/>
    <sheet name="17b" sheetId="123" r:id="rId24"/>
    <sheet name="18" sheetId="124" r:id="rId25"/>
    <sheet name="19" sheetId="125" r:id="rId26"/>
    <sheet name="20" sheetId="126" r:id="rId27"/>
    <sheet name="21" sheetId="127" r:id="rId28"/>
    <sheet name="22" sheetId="128" r:id="rId29"/>
    <sheet name="23" sheetId="129" r:id="rId30"/>
    <sheet name="24" sheetId="130" r:id="rId31"/>
    <sheet name="25" sheetId="131" r:id="rId32"/>
    <sheet name="26" sheetId="143" r:id="rId33"/>
    <sheet name="27" sheetId="144" r:id="rId34"/>
  </sheets>
  <definedNames>
    <definedName name="_xlnm._FilterDatabase" localSheetId="4" hidden="1">'1b'!$A$2:$F$49</definedName>
    <definedName name="_xlnm._FilterDatabase" localSheetId="5" hidden="1">'2'!$A$4:$E$5</definedName>
    <definedName name="_xlnm._FilterDatabase" localSheetId="6" hidden="1">'3'!$A$5:$D$5</definedName>
    <definedName name="_Toc366747756" localSheetId="4">'1b'!$A$1</definedName>
    <definedName name="_Toc366747774" localSheetId="21">'16'!$A$1</definedName>
    <definedName name="_Toc366747775" localSheetId="22">'17a'!$A$1</definedName>
    <definedName name="_Toc366747776" localSheetId="23">'17b'!$A$1</definedName>
    <definedName name="_Toc368990331" localSheetId="7">'4'!$A$1</definedName>
    <definedName name="_xlnm.Print_Area" localSheetId="21">'16'!$A$1:$F$50</definedName>
    <definedName name="_xlnm.Print_Area" localSheetId="22">'17a'!$A$1:$J$64</definedName>
    <definedName name="_xlnm.Print_Area" localSheetId="23">'17b'!$A$1:$K$39</definedName>
    <definedName name="_xlnm.Print_Area" localSheetId="3">'1a'!$A$1:$D$172</definedName>
    <definedName name="_xlnm.Print_Area" localSheetId="1">'Acronyms '!$A$1:$B$20</definedName>
    <definedName name="_xlnm.Print_Area" localSheetId="2">Disclaimer!$A$1:$A$6</definedName>
    <definedName name="_xlnm.Print_Area" localSheetId="0">TOC!$A$1:$A$37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14" l="1"/>
  <c r="D11" i="114"/>
  <c r="E11" i="114"/>
  <c r="F11" i="114"/>
  <c r="G11" i="114"/>
  <c r="H11" i="114"/>
  <c r="I11" i="114"/>
  <c r="J11" i="114"/>
  <c r="K11" i="114"/>
  <c r="L11" i="114"/>
  <c r="M11" i="114"/>
  <c r="N11" i="114"/>
  <c r="C11" i="114"/>
  <c r="D28" i="144" l="1"/>
  <c r="D26" i="144"/>
  <c r="D24" i="144"/>
  <c r="D22" i="144"/>
  <c r="D21" i="144"/>
  <c r="D20" i="144"/>
  <c r="D19" i="144"/>
  <c r="D18" i="144"/>
  <c r="D17" i="144"/>
  <c r="D16" i="144"/>
  <c r="D14" i="144"/>
  <c r="D13" i="144"/>
  <c r="D12" i="144"/>
  <c r="D10" i="144"/>
  <c r="D11" i="144" l="1"/>
  <c r="D15" i="144"/>
  <c r="D25" i="144"/>
  <c r="D29" i="144"/>
  <c r="D23" i="144"/>
  <c r="D9" i="144"/>
  <c r="D27" i="144"/>
  <c r="D25" i="143"/>
  <c r="D23" i="143"/>
  <c r="D9" i="143" l="1"/>
  <c r="D11" i="143"/>
  <c r="D15" i="143"/>
  <c r="D29" i="143"/>
  <c r="D19" i="143"/>
  <c r="D13" i="143"/>
  <c r="D21" i="143"/>
  <c r="D27" i="143"/>
  <c r="D17" i="143"/>
  <c r="D16" i="142" l="1"/>
  <c r="E12" i="142" s="1"/>
  <c r="B16" i="142"/>
  <c r="C12" i="142" s="1"/>
  <c r="C11" i="142"/>
  <c r="D5" i="142"/>
  <c r="B5" i="142"/>
  <c r="E11" i="142" l="1"/>
  <c r="E13" i="142"/>
  <c r="C14" i="142"/>
  <c r="E9" i="142"/>
  <c r="E14" i="142"/>
  <c r="C10" i="142"/>
  <c r="C15" i="142"/>
  <c r="E10" i="142"/>
  <c r="E15" i="142"/>
  <c r="C9" i="142"/>
  <c r="C13" i="142"/>
  <c r="Q24" i="141"/>
  <c r="P24" i="141"/>
  <c r="O24" i="141"/>
  <c r="N24" i="141"/>
  <c r="M24" i="141"/>
  <c r="L24" i="141"/>
  <c r="L25" i="141" s="1"/>
  <c r="P25" i="141" l="1"/>
  <c r="N25" i="141"/>
  <c r="E16" i="142"/>
  <c r="C16" i="142"/>
  <c r="K22" i="140"/>
  <c r="J22" i="140"/>
  <c r="E22" i="140"/>
  <c r="D22" i="140"/>
  <c r="K6" i="140"/>
  <c r="J6" i="140"/>
  <c r="E6" i="140"/>
  <c r="D6" i="140"/>
  <c r="D23" i="140" l="1"/>
  <c r="E23" i="140"/>
  <c r="K23" i="140"/>
  <c r="J23" i="140"/>
  <c r="B3" i="139"/>
  <c r="D3" i="139" s="1"/>
  <c r="C3" i="139"/>
  <c r="B4" i="139" l="1"/>
  <c r="C4" i="139"/>
  <c r="D4" i="139" l="1"/>
  <c r="C22" i="138"/>
  <c r="B22" i="138"/>
  <c r="D22" i="138" s="1"/>
  <c r="D21" i="138"/>
  <c r="D20" i="138"/>
  <c r="D19" i="138"/>
  <c r="D18" i="138"/>
  <c r="D17" i="138"/>
  <c r="D16" i="138"/>
  <c r="D15" i="138"/>
  <c r="C11" i="138"/>
  <c r="B11" i="138"/>
  <c r="D11" i="138" s="1"/>
  <c r="D10" i="138"/>
  <c r="D9" i="138"/>
  <c r="D8" i="138"/>
  <c r="D7" i="138"/>
  <c r="D6" i="138"/>
  <c r="D5" i="138"/>
  <c r="D4" i="138"/>
  <c r="D36" i="131" l="1"/>
  <c r="D34" i="131"/>
  <c r="D32" i="131"/>
  <c r="D30" i="131"/>
  <c r="D28" i="131"/>
  <c r="D26" i="131"/>
  <c r="D24" i="131"/>
  <c r="D22" i="131"/>
  <c r="D20" i="131"/>
  <c r="D18" i="131"/>
  <c r="D16" i="131"/>
  <c r="D14" i="131"/>
  <c r="D12" i="131"/>
  <c r="D10" i="131"/>
  <c r="D8" i="131"/>
  <c r="D30" i="130" l="1"/>
  <c r="D28" i="130"/>
  <c r="D26" i="130"/>
  <c r="D24" i="130"/>
  <c r="D22" i="130"/>
  <c r="D20" i="130"/>
  <c r="D18" i="130"/>
  <c r="D16" i="130"/>
  <c r="D14" i="130"/>
  <c r="D12" i="130"/>
  <c r="D10" i="130"/>
  <c r="D8" i="130"/>
  <c r="D38" i="129" l="1"/>
  <c r="D37" i="129"/>
  <c r="D35" i="129"/>
  <c r="D34" i="129"/>
  <c r="D33" i="129"/>
  <c r="D32" i="129"/>
  <c r="D31" i="129"/>
  <c r="D30" i="129"/>
  <c r="D29" i="129"/>
  <c r="D27" i="129"/>
  <c r="D26" i="129"/>
  <c r="D25" i="129"/>
  <c r="D24" i="129"/>
  <c r="D23" i="129"/>
  <c r="D22" i="129"/>
  <c r="D21" i="129"/>
  <c r="D20" i="129"/>
  <c r="D19" i="129"/>
  <c r="D18" i="129"/>
  <c r="D17" i="129"/>
  <c r="D16" i="129"/>
  <c r="D15" i="129"/>
  <c r="D14" i="129"/>
  <c r="D13" i="129"/>
  <c r="D12" i="129"/>
  <c r="D11" i="129"/>
  <c r="D10" i="129"/>
  <c r="D36" i="129" l="1"/>
  <c r="D28" i="129"/>
  <c r="D33" i="128"/>
  <c r="D27" i="128"/>
  <c r="D25" i="128"/>
  <c r="D23" i="128"/>
  <c r="D21" i="128"/>
  <c r="D19" i="128"/>
  <c r="D17" i="128"/>
  <c r="D13" i="128"/>
  <c r="D9" i="128"/>
  <c r="D31" i="128" l="1"/>
  <c r="D15" i="128"/>
  <c r="D11" i="128"/>
  <c r="D35" i="128"/>
  <c r="D7" i="128"/>
  <c r="D29" i="128"/>
  <c r="D36" i="127"/>
  <c r="D34" i="127"/>
  <c r="D30" i="127"/>
  <c r="D28" i="127"/>
  <c r="D26" i="127"/>
  <c r="D22" i="127"/>
  <c r="D20" i="127"/>
  <c r="D18" i="127"/>
  <c r="D14" i="127"/>
  <c r="D10" i="127"/>
  <c r="D8" i="127"/>
  <c r="D24" i="127" l="1"/>
  <c r="D16" i="127"/>
  <c r="D12" i="127"/>
  <c r="D32" i="127"/>
  <c r="D36" i="126"/>
  <c r="D34" i="126"/>
  <c r="D32" i="126"/>
  <c r="D28" i="126"/>
  <c r="D26" i="126"/>
  <c r="D24" i="126"/>
  <c r="D22" i="126"/>
  <c r="D20" i="126"/>
  <c r="D16" i="126"/>
  <c r="D12" i="126"/>
  <c r="D8" i="126"/>
  <c r="D14" i="126" l="1"/>
  <c r="D30" i="126"/>
  <c r="D10" i="126"/>
  <c r="D18" i="126"/>
  <c r="D36" i="125"/>
  <c r="D34" i="125"/>
  <c r="D30" i="125"/>
  <c r="D26" i="125"/>
  <c r="D22" i="125"/>
  <c r="D20" i="125"/>
  <c r="D18" i="125"/>
  <c r="D16" i="125"/>
  <c r="D14" i="125"/>
  <c r="D8" i="125"/>
  <c r="D12" i="125" l="1"/>
  <c r="D28" i="125"/>
  <c r="D10" i="125"/>
  <c r="D24" i="125"/>
  <c r="D32" i="125"/>
  <c r="J37" i="123" l="1"/>
  <c r="I37" i="123"/>
  <c r="J33" i="123"/>
  <c r="I33" i="123"/>
  <c r="J28" i="123"/>
  <c r="H20" i="122" l="1"/>
  <c r="D20" i="122"/>
  <c r="H19" i="122"/>
  <c r="D19" i="122"/>
  <c r="H18" i="122"/>
  <c r="D18" i="122"/>
  <c r="H17" i="122"/>
  <c r="D17" i="122"/>
  <c r="H16" i="122"/>
  <c r="D16" i="122"/>
  <c r="G12" i="122"/>
  <c r="D15" i="122"/>
  <c r="H14" i="122"/>
  <c r="D14" i="122"/>
  <c r="H13" i="122"/>
  <c r="D13" i="122"/>
  <c r="C12" i="122"/>
  <c r="H11" i="122"/>
  <c r="D11" i="122"/>
  <c r="H10" i="122"/>
  <c r="D10" i="122"/>
  <c r="H9" i="122"/>
  <c r="D9" i="122"/>
  <c r="H8" i="122"/>
  <c r="D8" i="122"/>
  <c r="H7" i="122"/>
  <c r="D7" i="122"/>
  <c r="H6" i="122"/>
  <c r="D6" i="122"/>
  <c r="F3" i="122"/>
  <c r="D5" i="122"/>
  <c r="H4" i="122"/>
  <c r="C3" i="122"/>
  <c r="D4" i="122"/>
  <c r="G3" i="122"/>
  <c r="H3" i="122" l="1"/>
  <c r="H15" i="122"/>
  <c r="B12" i="122"/>
  <c r="D12" i="122" s="1"/>
  <c r="B3" i="122"/>
  <c r="D3" i="122" s="1"/>
  <c r="H5" i="122"/>
  <c r="F12" i="122"/>
  <c r="H12" i="122" s="1"/>
  <c r="D13" i="121" l="1"/>
  <c r="D12" i="121"/>
  <c r="C9" i="121"/>
  <c r="B9" i="121"/>
  <c r="D10" i="121"/>
  <c r="D7" i="121"/>
  <c r="D6" i="121"/>
  <c r="D5" i="121"/>
  <c r="C3" i="121"/>
  <c r="D4" i="121"/>
  <c r="D9" i="121" l="1"/>
  <c r="D11" i="121"/>
  <c r="B3" i="121"/>
  <c r="D3" i="121" s="1"/>
  <c r="D20" i="120" l="1"/>
  <c r="D18" i="120"/>
  <c r="D16" i="120"/>
  <c r="D12" i="120"/>
  <c r="C14" i="120"/>
  <c r="D10" i="120"/>
  <c r="D8" i="120"/>
  <c r="B14" i="120" l="1"/>
  <c r="D14" i="120" s="1"/>
  <c r="D16" i="119" l="1"/>
  <c r="D12" i="119"/>
  <c r="D10" i="119"/>
  <c r="C14" i="119"/>
  <c r="D8" i="119"/>
  <c r="B14" i="119" l="1"/>
  <c r="D14" i="119" s="1"/>
  <c r="D37" i="116" l="1"/>
  <c r="D35" i="116"/>
  <c r="D33" i="116"/>
  <c r="D29" i="116"/>
  <c r="D25" i="116"/>
  <c r="D23" i="116"/>
  <c r="D17" i="116"/>
  <c r="D15" i="116"/>
  <c r="D11" i="116"/>
  <c r="D9" i="116"/>
  <c r="D19" i="116" l="1"/>
  <c r="D13" i="116"/>
  <c r="D21" i="116"/>
  <c r="D27" i="116"/>
  <c r="D31" i="116"/>
  <c r="B17" i="115"/>
  <c r="D17" i="115"/>
  <c r="E16" i="115" s="1"/>
  <c r="C14" i="115" l="1"/>
  <c r="C11" i="115"/>
  <c r="E14" i="115"/>
  <c r="C13" i="115"/>
  <c r="C9" i="115"/>
  <c r="E12" i="115"/>
  <c r="C8" i="115"/>
  <c r="E8" i="115"/>
  <c r="C12" i="115"/>
  <c r="C16" i="115"/>
  <c r="E11" i="115"/>
  <c r="E7" i="115"/>
  <c r="C7" i="115"/>
  <c r="E10" i="115"/>
  <c r="C15" i="115"/>
  <c r="E13" i="115"/>
  <c r="C10" i="115"/>
  <c r="E15" i="115"/>
  <c r="E9" i="115"/>
  <c r="E17" i="115" l="1"/>
  <c r="C17" i="115"/>
</calcChain>
</file>

<file path=xl/comments1.xml><?xml version="1.0" encoding="utf-8"?>
<comments xmlns="http://schemas.openxmlformats.org/spreadsheetml/2006/main">
  <authors>
    <author>Author</author>
  </authors>
  <commentList>
    <comment ref="B89" authorId="0" shapeId="0">
      <text>
        <r>
          <rPr>
            <b/>
            <sz val="9"/>
            <color indexed="81"/>
            <rFont val="Tahoma"/>
            <family val="2"/>
          </rPr>
          <t>Author:</t>
        </r>
        <r>
          <rPr>
            <sz val="9"/>
            <color indexed="81"/>
            <rFont val="Tahoma"/>
            <family val="2"/>
          </rPr>
          <t xml:space="preserve">
New activity added</t>
        </r>
      </text>
    </comment>
  </commentList>
</comments>
</file>

<file path=xl/sharedStrings.xml><?xml version="1.0" encoding="utf-8"?>
<sst xmlns="http://schemas.openxmlformats.org/spreadsheetml/2006/main" count="2942" uniqueCount="863">
  <si>
    <t xml:space="preserve">Table 2 – Breakdown of Licensees under Domestic Regime </t>
  </si>
  <si>
    <t xml:space="preserve">Table 3 – Breakdown of Licensed Entities holding a Global Business Licence </t>
  </si>
  <si>
    <t>Code</t>
  </si>
  <si>
    <t>Financial Service Providers / Activities</t>
  </si>
  <si>
    <t>Licence</t>
  </si>
  <si>
    <t>FS-1.1</t>
  </si>
  <si>
    <t>Assets Management</t>
  </si>
  <si>
    <t>S 14</t>
  </si>
  <si>
    <t>FS-1.2</t>
  </si>
  <si>
    <t>Distribution of Financial Products</t>
  </si>
  <si>
    <t>FS-1.3</t>
  </si>
  <si>
    <t>Pension Scheme Administrator</t>
  </si>
  <si>
    <t>FS-1.5</t>
  </si>
  <si>
    <t>Registrar and Transfer Agent</t>
  </si>
  <si>
    <t>FS-1.6</t>
  </si>
  <si>
    <t>Treasury Management</t>
  </si>
  <si>
    <t>FS-1.7</t>
  </si>
  <si>
    <t>Custodian Services (non-CIS)</t>
  </si>
  <si>
    <t>FS-1.8</t>
  </si>
  <si>
    <t>Global Headquarters Administration</t>
  </si>
  <si>
    <t>FS-1.9</t>
  </si>
  <si>
    <t>Global Treasury Activities</t>
  </si>
  <si>
    <t>FS-1.10</t>
  </si>
  <si>
    <t>Global Legal Advisory Services</t>
  </si>
  <si>
    <t>S 77A</t>
  </si>
  <si>
    <t>FS-1.11</t>
  </si>
  <si>
    <t>Funeral Scheme Management</t>
  </si>
  <si>
    <t>FS-1.14</t>
  </si>
  <si>
    <t>Custodian services (digital asset)</t>
  </si>
  <si>
    <t>FS-1.15</t>
  </si>
  <si>
    <t>FS-1.16</t>
  </si>
  <si>
    <t>FS-1.17</t>
  </si>
  <si>
    <t>Peer to Peer Lending</t>
  </si>
  <si>
    <t>Specialised Financial Services / Institutions</t>
  </si>
  <si>
    <t>FS-2.3</t>
  </si>
  <si>
    <t>Credit Finance</t>
  </si>
  <si>
    <t>FS-2.4</t>
  </si>
  <si>
    <t>Factoring</t>
  </si>
  <si>
    <t>FS-2.5</t>
  </si>
  <si>
    <t>Leasing</t>
  </si>
  <si>
    <t>FS-2.7</t>
  </si>
  <si>
    <t>Actuarial Services</t>
  </si>
  <si>
    <t>FS-2.8</t>
  </si>
  <si>
    <t>Credit Rating Agencies / Rating Agencies</t>
  </si>
  <si>
    <t>FS-2.9</t>
  </si>
  <si>
    <t>Payment Intermediary Services</t>
  </si>
  <si>
    <t>FS-2.10</t>
  </si>
  <si>
    <t>Representative Office (for financial services provided by a person established in a  foreign jurisdiction)</t>
  </si>
  <si>
    <t>FS-2.11</t>
  </si>
  <si>
    <t>Other Financial Business Activity</t>
  </si>
  <si>
    <t>Corporate and Trust Service Providers</t>
  </si>
  <si>
    <t>Licence/Approval</t>
  </si>
  <si>
    <t>FS-3.1A</t>
  </si>
  <si>
    <t>Management Licence</t>
  </si>
  <si>
    <t>S 77</t>
  </si>
  <si>
    <t>FS-3.1B</t>
  </si>
  <si>
    <t>Management Licence (Qualified / Corporate Trustee only)</t>
  </si>
  <si>
    <t>FS-3.2</t>
  </si>
  <si>
    <t>Nominee Company (Approval)</t>
  </si>
  <si>
    <t>S 78</t>
  </si>
  <si>
    <t>Self-Regulatory Organisations (SROs)</t>
  </si>
  <si>
    <t>Declaration /Recognition</t>
  </si>
  <si>
    <t>FS-5.1</t>
  </si>
  <si>
    <t>SRO</t>
  </si>
  <si>
    <t>S 33</t>
  </si>
  <si>
    <t>Investment Banking</t>
  </si>
  <si>
    <t>FS-6.1</t>
  </si>
  <si>
    <t>Investment Banking Licence</t>
  </si>
  <si>
    <t>Providers of Market Infrastructure</t>
  </si>
  <si>
    <t>SEC-1.1</t>
  </si>
  <si>
    <t>Securities Exchange</t>
  </si>
  <si>
    <t>S 9</t>
  </si>
  <si>
    <t>SEC-1.2</t>
  </si>
  <si>
    <t>Clearing and Settlement Facility</t>
  </si>
  <si>
    <t>S 10</t>
  </si>
  <si>
    <t>SEC-1.3</t>
  </si>
  <si>
    <t>Securities Trading Systems</t>
  </si>
  <si>
    <t>S 11</t>
  </si>
  <si>
    <t>Reporting Issuer</t>
  </si>
  <si>
    <t>Relevant Enactment</t>
  </si>
  <si>
    <t>Registration</t>
  </si>
  <si>
    <t>SEC-4.4</t>
  </si>
  <si>
    <t>S 86 of Securities Act and Rule 3 of Securities (Disclosure Obligations of Reporting Issuers) Rules 2007</t>
  </si>
  <si>
    <t>Securities or Capital Market Intermediaries</t>
  </si>
  <si>
    <t>SEC-2.1A</t>
  </si>
  <si>
    <t>Investment Dealer (Full Service Dealer including Underwriting)</t>
  </si>
  <si>
    <t>S 29 and S 53</t>
  </si>
  <si>
    <t>SEC-2.1B</t>
  </si>
  <si>
    <t>Investment Dealer (Full Service Dealer excluding Underwriting)</t>
  </si>
  <si>
    <t>S 29</t>
  </si>
  <si>
    <t>SEC-2.1C</t>
  </si>
  <si>
    <t>SEC-2.2</t>
  </si>
  <si>
    <t>Investment Dealer (Broker)</t>
  </si>
  <si>
    <t>SEC-2.3</t>
  </si>
  <si>
    <t>Investment Dealer (Discount Broker)</t>
  </si>
  <si>
    <t>SEC-2.4</t>
  </si>
  <si>
    <t>Investment Adviser (Unrestricted)</t>
  </si>
  <si>
    <t>S 30</t>
  </si>
  <si>
    <t>SEC-2.5</t>
  </si>
  <si>
    <t>Investment Adviser (Restricted)</t>
  </si>
  <si>
    <t>SEC-2.5A</t>
  </si>
  <si>
    <t>Investment Adviser (Corporate Finance Advisory)</t>
  </si>
  <si>
    <t>SEC-2.6A</t>
  </si>
  <si>
    <t>Representative of Investment Dealer (Full Service Dealer) Type 1</t>
  </si>
  <si>
    <t>SEC-2.6B</t>
  </si>
  <si>
    <t>Representative of Investment Dealer (Full Service Dealer) Type 2</t>
  </si>
  <si>
    <t>SEC-2.6C</t>
  </si>
  <si>
    <t>Representative of Investment Dealer (Full Service Dealer) Type 3</t>
  </si>
  <si>
    <t>SEC-2.6D</t>
  </si>
  <si>
    <t>Representative of Investment Dealer (Broker) Type 1</t>
  </si>
  <si>
    <t>SEC-2.6E</t>
  </si>
  <si>
    <t>Representative of Investment Dealer (Broker) Type 2</t>
  </si>
  <si>
    <t>SEC-2.6F</t>
  </si>
  <si>
    <t>Representative of Investment Dealer (Discount Broker)</t>
  </si>
  <si>
    <t>SEC-2.7A</t>
  </si>
  <si>
    <t>Representative of Investment Adviser (Unrestricted)</t>
  </si>
  <si>
    <t>SEC-2.7B</t>
  </si>
  <si>
    <t>Representative of Investment Adviser (Restricted)</t>
  </si>
  <si>
    <t>SEC-2.7C</t>
  </si>
  <si>
    <t>Representative of Investment Adviser (Corporate Finance Advisory)</t>
  </si>
  <si>
    <t>SEC-2.6Cv</t>
  </si>
  <si>
    <t>Representative of Investment Dealer (Derivatives)</t>
  </si>
  <si>
    <t>Investment Dealers-Government of Mauritius/Bank of Mauritius Securities</t>
  </si>
  <si>
    <t>SEC-3.0</t>
  </si>
  <si>
    <t>Investment Dealer (Government of Mauritius Securities and Bank of Mauritius Securities Segment)</t>
  </si>
  <si>
    <t>Collective Investment Schemes and Closed-end Funds</t>
  </si>
  <si>
    <t>Authorised /Recognised /Approved</t>
  </si>
  <si>
    <t>Collective Investment Scheme (CIS)</t>
  </si>
  <si>
    <t>SEC-3.1A</t>
  </si>
  <si>
    <t>CIS (Single fund)</t>
  </si>
  <si>
    <t>S 97</t>
  </si>
  <si>
    <t>SEC-3.1Bv</t>
  </si>
  <si>
    <t>CIS (having more than 1 fund)</t>
  </si>
  <si>
    <t>SEC-3.1Cv</t>
  </si>
  <si>
    <t>CIS (Protected Cell Company)</t>
  </si>
  <si>
    <t>Closed-end Fund</t>
  </si>
  <si>
    <t>SEC-3.2A</t>
  </si>
  <si>
    <t>Closed-end fund (Single Fund)</t>
  </si>
  <si>
    <t>SEC-3.2Bv</t>
  </si>
  <si>
    <t>Closed-end fund (having more than 1 fund)</t>
  </si>
  <si>
    <t>SEC-3.2Cv</t>
  </si>
  <si>
    <t>Closed-end fund (Protected Cell Company)</t>
  </si>
  <si>
    <t>Foreign Scheme</t>
  </si>
  <si>
    <t>SEC-3.3A</t>
  </si>
  <si>
    <t>Single Fund</t>
  </si>
  <si>
    <t>S 101</t>
  </si>
  <si>
    <t>SEC-3.3B</t>
  </si>
  <si>
    <t>CIS Functionaries and Professionals</t>
  </si>
  <si>
    <t>SEC-4.1</t>
  </si>
  <si>
    <t>Custodian</t>
  </si>
  <si>
    <t>S 100</t>
  </si>
  <si>
    <t>SEC-4.2</t>
  </si>
  <si>
    <t>CIS Manager</t>
  </si>
  <si>
    <t>S 98</t>
  </si>
  <si>
    <t>SEC-4.3</t>
  </si>
  <si>
    <t>CIS Administrator (Approval)</t>
  </si>
  <si>
    <t>S 99</t>
  </si>
  <si>
    <t>Authorisation</t>
  </si>
  <si>
    <t>SEC-6.1</t>
  </si>
  <si>
    <t>S 29 (3)</t>
  </si>
  <si>
    <t>SEC-6.2</t>
  </si>
  <si>
    <t>SEC-6.3</t>
  </si>
  <si>
    <t>Foreign Investment Dealer (Broker)</t>
  </si>
  <si>
    <t>SEC-6.4</t>
  </si>
  <si>
    <t>Foreign Investment Dealer (Discount Broker)</t>
  </si>
  <si>
    <t>SEC-6.5</t>
  </si>
  <si>
    <t>Foreign Investment Dealer (Derivatives)</t>
  </si>
  <si>
    <t>Remote Custodians participating on a clearing and settlement facility licensed under the Securities Act 2005</t>
  </si>
  <si>
    <t>Recognition</t>
  </si>
  <si>
    <t>SEC-7.1</t>
  </si>
  <si>
    <t>Remote custodian</t>
  </si>
  <si>
    <t>Insurers / Reinsurers</t>
  </si>
  <si>
    <t>INS-1.1</t>
  </si>
  <si>
    <t>Long-Term Insurance Business</t>
  </si>
  <si>
    <t>INS-1.1Av</t>
  </si>
  <si>
    <t>Long-Term Insurance Business (Protected Cell Company)</t>
  </si>
  <si>
    <t>INS-1.2</t>
  </si>
  <si>
    <t>General Insurance Business</t>
  </si>
  <si>
    <t>INS-1.2Av</t>
  </si>
  <si>
    <t>General Insurance Business (Protected Cell Company)</t>
  </si>
  <si>
    <t>INS-1.3</t>
  </si>
  <si>
    <t>External Insurance Business</t>
  </si>
  <si>
    <t>INS-1.3Av</t>
  </si>
  <si>
    <t>External Insurance Business (Protected Cell Company)</t>
  </si>
  <si>
    <t>INS-1.4</t>
  </si>
  <si>
    <t>Professional Reinsurer</t>
  </si>
  <si>
    <t>INS-1.4Av</t>
  </si>
  <si>
    <t>Professional Reinsurer (Protected Cell Company)</t>
  </si>
  <si>
    <t>Insurance Service Providers</t>
  </si>
  <si>
    <t>INS-2.1</t>
  </si>
  <si>
    <t>Insurance Manager</t>
  </si>
  <si>
    <t>S 70</t>
  </si>
  <si>
    <t>INS-2.2A</t>
  </si>
  <si>
    <t>Insurance Agent (Company)</t>
  </si>
  <si>
    <t>INS-2.2 B</t>
  </si>
  <si>
    <t>Insurance Agent (Individual)</t>
  </si>
  <si>
    <t>INS-2.3</t>
  </si>
  <si>
    <t>Insurance Broker</t>
  </si>
  <si>
    <t>INS-2.4</t>
  </si>
  <si>
    <t>Insurance Salesperson (Registration)</t>
  </si>
  <si>
    <t>S 75</t>
  </si>
  <si>
    <t>INS-2.5</t>
  </si>
  <si>
    <t>Claims Professional</t>
  </si>
  <si>
    <t>The Trusts Act 2001</t>
  </si>
  <si>
    <t>Approval/Authorisation</t>
  </si>
  <si>
    <t>TAC-1.1</t>
  </si>
  <si>
    <t>Qualified Trustee (other than a Management Company) – Authorisation</t>
  </si>
  <si>
    <t>S 2</t>
  </si>
  <si>
    <t>TAC-1.2</t>
  </si>
  <si>
    <t>Enforcer (purpose trust created by a Mauritian national only)</t>
  </si>
  <si>
    <t>S 19 and S 21</t>
  </si>
  <si>
    <t>TAC-1.3</t>
  </si>
  <si>
    <t>Successor to Enforcer (purpose trust created by a Mauritian national only)</t>
  </si>
  <si>
    <t>S 19</t>
  </si>
  <si>
    <t xml:space="preserve">Private Pension Schemes </t>
  </si>
  <si>
    <t>Licence/Authorisation</t>
  </si>
  <si>
    <t>PPS-1.1</t>
  </si>
  <si>
    <t>Pension Scheme</t>
  </si>
  <si>
    <t>PPS-1.2</t>
  </si>
  <si>
    <t>Foreign Pension Scheme</t>
  </si>
  <si>
    <t>PPS-1.3</t>
  </si>
  <si>
    <t>External Pension Scheme</t>
  </si>
  <si>
    <t>S 12</t>
  </si>
  <si>
    <t>Authorisation to administer Private Pension Schemes</t>
  </si>
  <si>
    <t>PPS-2.1</t>
  </si>
  <si>
    <t>Governing body to administer Private Pension Scheme</t>
  </si>
  <si>
    <t>S 27</t>
  </si>
  <si>
    <t>PPS-2.2</t>
  </si>
  <si>
    <t>Long-term insurer to administer Private Pension Scheme</t>
  </si>
  <si>
    <t xml:space="preserve"> Licence/Authorisation</t>
  </si>
  <si>
    <t>CI-1.1</t>
  </si>
  <si>
    <t>Pure Captive Insurance Business</t>
  </si>
  <si>
    <t>CI-2.1</t>
  </si>
  <si>
    <t>Captive Insurance Agent</t>
  </si>
  <si>
    <t>Global Business Licence</t>
  </si>
  <si>
    <t xml:space="preserve"> Licence</t>
  </si>
  <si>
    <t>FS-4.1</t>
  </si>
  <si>
    <t>S 72</t>
  </si>
  <si>
    <t xml:space="preserve">FS-4.3 </t>
  </si>
  <si>
    <t>Authorised Company</t>
  </si>
  <si>
    <t>S 71A</t>
  </si>
  <si>
    <t>S/N</t>
  </si>
  <si>
    <t>Selected Economic Indicators of Mauritius</t>
  </si>
  <si>
    <t>Unit</t>
  </si>
  <si>
    <t>GVA at Basic Prices</t>
  </si>
  <si>
    <t>SM</t>
  </si>
  <si>
    <t>MUR Million</t>
  </si>
  <si>
    <t>GVA (Growth Rate) at Basic Prices</t>
  </si>
  <si>
    <t>%</t>
  </si>
  <si>
    <t>GVA (Growth Rate) (Exclusive of sugar)</t>
  </si>
  <si>
    <t>GDP at Market Prices</t>
  </si>
  <si>
    <t>GDP (Growth Rate) at Market Prices</t>
  </si>
  <si>
    <t>Gross National Income:</t>
  </si>
  <si>
    <t xml:space="preserve">  Excl. GBC </t>
  </si>
  <si>
    <t xml:space="preserve">  Incl. GBC</t>
  </si>
  <si>
    <t>Gross National Income Per Capita:</t>
  </si>
  <si>
    <t>MUR</t>
  </si>
  <si>
    <t>GDP Per Capita at Market Prices</t>
  </si>
  <si>
    <t xml:space="preserve">Inflation Rate </t>
  </si>
  <si>
    <t>Unemployment Rate</t>
  </si>
  <si>
    <t>Gross National Savings</t>
  </si>
  <si>
    <t>Gross National Savings as a % of GDP at Market Prices</t>
  </si>
  <si>
    <t>12a</t>
  </si>
  <si>
    <t xml:space="preserve">Foreign Direct Investment in Mauritius </t>
  </si>
  <si>
    <t>12b</t>
  </si>
  <si>
    <t>Foreign Direct Investment in Mauritius by Financial and Insurance Activities</t>
  </si>
  <si>
    <t>13a</t>
  </si>
  <si>
    <t>Exchange Rate of the Rupee (End of Period) - Indicative Selling Rates:</t>
  </si>
  <si>
    <t>1 USD</t>
  </si>
  <si>
    <t xml:space="preserve">1 GBP </t>
  </si>
  <si>
    <t xml:space="preserve">1 EURO </t>
  </si>
  <si>
    <t xml:space="preserve">1 JPY </t>
  </si>
  <si>
    <t>1 ZAR</t>
  </si>
  <si>
    <t>13b</t>
  </si>
  <si>
    <t>Exchange Rate of the Rupee (Period Average) - Indicative Selling Rates:</t>
  </si>
  <si>
    <t>Financial And Insurance Activities (GVA-Contribution by industry group)</t>
  </si>
  <si>
    <t>Monetary Intermediation</t>
  </si>
  <si>
    <t>Finance Leasing and Other Credit Granting</t>
  </si>
  <si>
    <t>Insurance, Reinsurance and Pension Funding</t>
  </si>
  <si>
    <t xml:space="preserve">Other </t>
  </si>
  <si>
    <t xml:space="preserve">Financial and Insurance Activities (GVA- Sectoral Real Growth Rate) </t>
  </si>
  <si>
    <t>Financial And Insurance Activities (% Distribution of GVA by industry group)</t>
  </si>
  <si>
    <t>Overview of Licensed Entities</t>
  </si>
  <si>
    <t>Table 3 - Breakdown of Licensed Entities holding a Global Business Licence</t>
  </si>
  <si>
    <t>CIS</t>
  </si>
  <si>
    <t>Table of Contents</t>
  </si>
  <si>
    <t>Disclaimer</t>
  </si>
  <si>
    <t xml:space="preserve">List of Acronyms </t>
  </si>
  <si>
    <t xml:space="preserve">BoM </t>
  </si>
  <si>
    <t>Bank of Mauritius</t>
  </si>
  <si>
    <t>CeF</t>
  </si>
  <si>
    <t>Closed-end Funds</t>
  </si>
  <si>
    <t>Collective Investment Schemes</t>
  </si>
  <si>
    <t>DEM</t>
  </si>
  <si>
    <t>Development and Enterprise Market</t>
  </si>
  <si>
    <t>FSC</t>
  </si>
  <si>
    <t>Financial Services Commission of Mauritius</t>
  </si>
  <si>
    <t>GBP</t>
  </si>
  <si>
    <t>British Pound</t>
  </si>
  <si>
    <t>GDP</t>
  </si>
  <si>
    <t>Gross Domestic Product</t>
  </si>
  <si>
    <t>JPY</t>
  </si>
  <si>
    <t>Japanese Yen</t>
  </si>
  <si>
    <t>Mauritian Rupees</t>
  </si>
  <si>
    <t>NAV</t>
  </si>
  <si>
    <t>Net Assets Value</t>
  </si>
  <si>
    <t>SEM</t>
  </si>
  <si>
    <t>Stock Exchange of Mauritius</t>
  </si>
  <si>
    <t>Statistics Mauritius</t>
  </si>
  <si>
    <t>USD</t>
  </si>
  <si>
    <t>United States Dollar</t>
  </si>
  <si>
    <t>PPS</t>
  </si>
  <si>
    <t>Private Pension Schemes</t>
  </si>
  <si>
    <t>PSA</t>
  </si>
  <si>
    <t>Pension Scheme Administrators</t>
  </si>
  <si>
    <t>ZAR</t>
  </si>
  <si>
    <t>South African Rand</t>
  </si>
  <si>
    <t>Back</t>
  </si>
  <si>
    <t xml:space="preserve">Table 1b  – Selected Economic Indicators of Mauritius </t>
  </si>
  <si>
    <t>FS-1.18</t>
  </si>
  <si>
    <t>Robotic and Artificial Intelligence Enabled Advisory Services</t>
  </si>
  <si>
    <t>FS-1.19</t>
  </si>
  <si>
    <t>Crowdfunding</t>
  </si>
  <si>
    <t>For the recognition of the 26th to 50th sub-fund</t>
  </si>
  <si>
    <t>For the recognition of the 51st sub fund and any additional sub fund</t>
  </si>
  <si>
    <t>S 155(2)(xc)</t>
  </si>
  <si>
    <t>Captive Insurance Business</t>
  </si>
  <si>
    <t>Table 1b – Selected Economic Indicators of Mauritius</t>
  </si>
  <si>
    <t xml:space="preserve">Table 8 – Financial Performance of Long-Term Insurance Business </t>
  </si>
  <si>
    <t xml:space="preserve">Table 9 – Financial Performance of General Insurance Business </t>
  </si>
  <si>
    <t xml:space="preserve">Table 10a – Long Term Insurance Business Policies and Premiums Breakdown </t>
  </si>
  <si>
    <t xml:space="preserve">Table 10b – General Insurance Business Policies and Premiums Breakdown </t>
  </si>
  <si>
    <t xml:space="preserve">Table 11 – Insurers Claims Breakdown </t>
  </si>
  <si>
    <t xml:space="preserve">Table 12 – Distribution of Assets of Insurers </t>
  </si>
  <si>
    <t xml:space="preserve">Table 13 – Financial Performance of Insurance Brokers </t>
  </si>
  <si>
    <t xml:space="preserve">Table 14 – Financial Performance of Private Pension Schemes (PPS) </t>
  </si>
  <si>
    <t xml:space="preserve">Table 15 – Financial Performance of Pension Scheme Administrators </t>
  </si>
  <si>
    <t xml:space="preserve">Table 16 – Official Market Statistics </t>
  </si>
  <si>
    <t xml:space="preserve">Table 17a – Market Indices (SEM / DEM) – High / Low Performance </t>
  </si>
  <si>
    <t xml:space="preserve">Table 17b – Investment on the Stock Exchange of Mauritius </t>
  </si>
  <si>
    <t xml:space="preserve">Table 18 – Financial Performance of  Investment Banking </t>
  </si>
  <si>
    <t xml:space="preserve">Table 19 – Financial Performance of Investment Dealers </t>
  </si>
  <si>
    <t xml:space="preserve">Table 20 – Financial Performance of Investment Advisers </t>
  </si>
  <si>
    <t xml:space="preserve">Table 21 – Financial Performance of CIS Managers </t>
  </si>
  <si>
    <t xml:space="preserve">Table 22 – Financial Performance of Registrar and Transfer Agents </t>
  </si>
  <si>
    <t xml:space="preserve">Table 23 – Financial Performance of Credit Finance &amp; Factoring </t>
  </si>
  <si>
    <t xml:space="preserve">Table 24 – Financial Performance of Leasing Companies </t>
  </si>
  <si>
    <t xml:space="preserve">Table 25 – Financial Performance of Treasury Management </t>
  </si>
  <si>
    <t xml:space="preserve">Table 26 – Financial Performance of Management Companies </t>
  </si>
  <si>
    <t>Table 27 – Financial Performance of Management Companies (Corporate Trustees Only)</t>
  </si>
  <si>
    <t>While all care has been taken in the preparation of this Annual Statistical Bulletin, the Financial Services Commission, Mauritius does not, in any way whatsoever, warrant expressly or impliedly the accuracy and completeness of its contents and shall not be liable for any loss or damage (including, without limitation, damages for loss of business or loss of profits) arising in contract, tort or otherwise suffered by any person / entity relying on the information contained in this Statistical Bulletin or arising from any shortcoming, defect or inaccuracy, through inadvertence or otherwise.</t>
  </si>
  <si>
    <t>The contents of this Statistical Bulletin are meant for information purposes only. The data collected through Statutory Returns and Surveys have been prepared as a general overview. The Financial Services Commission, Mauritius is in no way whatsoever providing financial or other professional advice through this publication and none of its contents should be interpreted or relied on as such.</t>
  </si>
  <si>
    <t>This Statistical Bulletin contains references to certain Acts of Parliament and secondary legislation and in the event of any discrepancy or inconsistency therein, the authoritative version of these Acts of Parliament or secondary legislation as published in the Government Gazette will prevail.</t>
  </si>
  <si>
    <t>Family Office (single)</t>
  </si>
  <si>
    <t>Family Office (multiple)</t>
  </si>
  <si>
    <t>FS-1.20</t>
  </si>
  <si>
    <t>Money Lending</t>
  </si>
  <si>
    <t>S 14A</t>
  </si>
  <si>
    <t>Virtual Asset Service Providers</t>
  </si>
  <si>
    <t>Relevant Section of the Virtual Asset and Initial Token Offerings Services Act 2021</t>
  </si>
  <si>
    <t>Class of Licence</t>
  </si>
  <si>
    <t>VA-1.1</t>
  </si>
  <si>
    <t>Virtual Asset Broker - Dealer (Class M)</t>
  </si>
  <si>
    <t>VA-1.2</t>
  </si>
  <si>
    <t>Virtual Asset Wallet Services (Class O)</t>
  </si>
  <si>
    <t>VA-1.3</t>
  </si>
  <si>
    <t>Virtual Asset Custodian (Class R)</t>
  </si>
  <si>
    <t>VA-1.4</t>
  </si>
  <si>
    <t>Virtual Asset Advisory Services (Class I)</t>
  </si>
  <si>
    <t>VA-1.5</t>
  </si>
  <si>
    <t>Virtual Asset Market Place (Class S)</t>
  </si>
  <si>
    <t>VT-1.1</t>
  </si>
  <si>
    <t>Issuers of Initial Token Offerings</t>
  </si>
  <si>
    <t>Investment Dealer (Derivatives)</t>
  </si>
  <si>
    <t>S30</t>
  </si>
  <si>
    <t>Variable Capital Company ("VCC") Fund</t>
  </si>
  <si>
    <t>VCC-1.1</t>
  </si>
  <si>
    <t>VCC Fund</t>
  </si>
  <si>
    <t>Scheme with more than 1 sub-fund -</t>
  </si>
  <si>
    <t>For the recognition of the 1st to 25th sub-fund</t>
  </si>
  <si>
    <t>Foreign Investment Dealer</t>
  </si>
  <si>
    <t>Foreign Investment Dealer (Full Service Dealer including Underwriting)</t>
  </si>
  <si>
    <t>Foreign Investment Dealer (Full Service Dealer excluding Underwriting)</t>
  </si>
  <si>
    <t xml:space="preserve">Global Business Licence </t>
  </si>
  <si>
    <t>Source: Statistics Mauritius (SM) and Bank of Mauritius (BoM)</t>
  </si>
  <si>
    <t>* In Large Establishments</t>
  </si>
  <si>
    <t>Note: *Data from Survey of Employment and Earnings in Large Establishments</t>
  </si>
  <si>
    <t>Table 2 - Breakdown of Licensees under Domestic Regime</t>
  </si>
  <si>
    <t>AU</t>
  </si>
  <si>
    <t xml:space="preserve">Table 5a &amp; 5b – Financial Performance of Financial Services Sector (excluding Companies holding a Global Business Licence) </t>
  </si>
  <si>
    <t>Global Business Companies</t>
  </si>
  <si>
    <t>Table 6a &amp; 6b – Total Assets of GBCs and AUs</t>
  </si>
  <si>
    <t>GBC</t>
  </si>
  <si>
    <t>Relevant Section of Financial Services Act</t>
  </si>
  <si>
    <t xml:space="preserve">Relevant Section of Financial Services Act </t>
  </si>
  <si>
    <t>Relevant Section of  Financial Services Act</t>
  </si>
  <si>
    <t>S 79A</t>
  </si>
  <si>
    <t>Global Activities</t>
  </si>
  <si>
    <t>FS-7.1</t>
  </si>
  <si>
    <t>Global Shared Services</t>
  </si>
  <si>
    <t>S 77C</t>
  </si>
  <si>
    <t>Relevant Section of the Securities Act</t>
  </si>
  <si>
    <t>Relevant Section of Securities Act</t>
  </si>
  <si>
    <t>Foreign Investment Dealers</t>
  </si>
  <si>
    <t>Relevant Section of Insurance Act</t>
  </si>
  <si>
    <t>INS-2.6</t>
  </si>
  <si>
    <t>Other Insurance Professionals -Third Party Administrator</t>
  </si>
  <si>
    <t>S 78A</t>
  </si>
  <si>
    <t>The Trusts Act</t>
  </si>
  <si>
    <t>Relevant Section of Trusts Act</t>
  </si>
  <si>
    <t>Relevant Section of Private Pension Schemes Act</t>
  </si>
  <si>
    <t>Relevant Section of Captive Insurance Act</t>
  </si>
  <si>
    <t>S 7</t>
  </si>
  <si>
    <t>S 23</t>
  </si>
  <si>
    <t>INS-2.2B</t>
  </si>
  <si>
    <t>Category</t>
  </si>
  <si>
    <t>FSC Licence</t>
  </si>
  <si>
    <t>Number of Licensees</t>
  </si>
  <si>
    <t>No</t>
  </si>
  <si>
    <t>Reporting</t>
  </si>
  <si>
    <t>Management Company</t>
  </si>
  <si>
    <t>Management Company (Corporate Trustees only)</t>
  </si>
  <si>
    <t>TOTAL</t>
  </si>
  <si>
    <t>Financial Services</t>
  </si>
  <si>
    <t xml:space="preserve">Number of Licensees </t>
  </si>
  <si>
    <t>(excluding Companies holding aCategory 1 Global Business Licence)</t>
  </si>
  <si>
    <t>Long Term Insurance Business</t>
  </si>
  <si>
    <t xml:space="preserve">INS-1.1 </t>
  </si>
  <si>
    <t xml:space="preserve">General Insurance Business </t>
  </si>
  <si>
    <t>Private Pension Scheme</t>
  </si>
  <si>
    <t>PPS -1.1</t>
  </si>
  <si>
    <t>Investment Dealer</t>
  </si>
  <si>
    <t>SEC-2.1A, SEC-2.1B, SEC-2.3</t>
  </si>
  <si>
    <t>Investment Adviser</t>
  </si>
  <si>
    <t>SEC-2.4 &amp; SEC-2.5</t>
  </si>
  <si>
    <t>Factoring &amp; Credit Finance</t>
  </si>
  <si>
    <t>FS-2.3 &amp; FS-2.4</t>
  </si>
  <si>
    <t xml:space="preserve">Leasing </t>
  </si>
  <si>
    <t>AGGREGATE TOTAL</t>
  </si>
  <si>
    <t>Notes:</t>
  </si>
  <si>
    <t>b) Some entities were not operational or have wound up or have surrendered their licence during the year under review</t>
  </si>
  <si>
    <t>c) Some Insurers reported on their incidental business</t>
  </si>
  <si>
    <t>e) Some entities were licensed during the year under review and as such have not yet filed their first audited financial statements</t>
  </si>
  <si>
    <r>
      <t>Category</t>
    </r>
    <r>
      <rPr>
        <b/>
        <vertAlign val="superscript"/>
        <sz val="8"/>
        <color theme="0"/>
        <rFont val="Arial"/>
        <family val="2"/>
      </rPr>
      <t>1</t>
    </r>
  </si>
  <si>
    <t>Assets (MUR)</t>
  </si>
  <si>
    <t>Income (MUR)</t>
  </si>
  <si>
    <t>Profit / (Loss) (MUR)</t>
  </si>
  <si>
    <t>Treasury Management Company</t>
  </si>
  <si>
    <t>Factoring and Credit Finance</t>
  </si>
  <si>
    <t xml:space="preserve">Investment Banking </t>
  </si>
  <si>
    <t>Total</t>
  </si>
  <si>
    <t>Growth Rate (%)</t>
  </si>
  <si>
    <t>Source: Audited Financial Statements</t>
  </si>
  <si>
    <r>
      <rPr>
        <i/>
        <vertAlign val="superscript"/>
        <sz val="8"/>
        <color theme="1"/>
        <rFont val="Arial"/>
        <family val="2"/>
      </rPr>
      <t>1</t>
    </r>
    <r>
      <rPr>
        <i/>
        <sz val="8"/>
        <color theme="1"/>
        <rFont val="Arial"/>
        <family val="2"/>
      </rPr>
      <t>Exclusive of companies holding a Global Business Licence</t>
    </r>
  </si>
  <si>
    <t xml:space="preserve">Table 5b – Financial Performance of Corporate and Trust Service Providers </t>
  </si>
  <si>
    <t>Assets (USD 000)</t>
  </si>
  <si>
    <t>Income (USD 000)</t>
  </si>
  <si>
    <t>Profit / (Loss) (USD 000)</t>
  </si>
  <si>
    <t>Management Companies (Corporate Trustees only)</t>
  </si>
  <si>
    <t>Assets Breakdown</t>
  </si>
  <si>
    <t>As at 31 Dec 2022</t>
  </si>
  <si>
    <t>USD Billion</t>
  </si>
  <si>
    <t>% Share</t>
  </si>
  <si>
    <t>Equity</t>
  </si>
  <si>
    <t>Loans</t>
  </si>
  <si>
    <t>Debt Securities</t>
  </si>
  <si>
    <t>Cash and Deposits</t>
  </si>
  <si>
    <t>NonFinancial Assets</t>
  </si>
  <si>
    <t>Receivables</t>
  </si>
  <si>
    <t>Other Assets</t>
  </si>
  <si>
    <t>TOTAL ASSETS</t>
  </si>
  <si>
    <t>Local</t>
  </si>
  <si>
    <t>Expatriate</t>
  </si>
  <si>
    <t>Managerial</t>
  </si>
  <si>
    <t>Technical</t>
  </si>
  <si>
    <t>Support</t>
  </si>
  <si>
    <t xml:space="preserve">Male </t>
  </si>
  <si>
    <t>Female</t>
  </si>
  <si>
    <t>Custodian Services (CIS &amp; Non-CIS)</t>
  </si>
  <si>
    <t>Registrar &amp; Transfer Agent</t>
  </si>
  <si>
    <t>Credit Finance &amp; Factoring</t>
  </si>
  <si>
    <t>Treasury Management &amp; Investment Banking</t>
  </si>
  <si>
    <t>Stock Markets and Providers of Market Infrastructure</t>
  </si>
  <si>
    <t>Other</t>
  </si>
  <si>
    <t>Include Global Legal Advisory Services, Rating Agencies and Peer to Peer Lending</t>
  </si>
  <si>
    <t>1. New Recruits from outside the Financial Services Sector</t>
  </si>
  <si>
    <t>means staff recuited on permanent basis who previously worked outside the financial services sector (such as agriculture, manufacturing, tourism, construction, ICT, education, professional services such as Accounting firms, Legal firms).</t>
  </si>
  <si>
    <t>2. New Recruits from within the Financial Services Sector</t>
  </si>
  <si>
    <t>means staff recruited on permanent basis who previously worked from an entity licensed by the FSC Mauritius or the Bank of Mauritius</t>
  </si>
  <si>
    <t>3. New Recruits who were unemployed</t>
  </si>
  <si>
    <t>means staff recruited on permanent basis who previously was unemployed or was on traineeship / contract one year or less</t>
  </si>
  <si>
    <t>4. Resignation/ Retirement/ Termination of contract/ Decease</t>
  </si>
  <si>
    <t>means permanent staff who no longer works for the company due to resignation, retirement, decease or termination of contract by employer</t>
  </si>
  <si>
    <t>5. Other</t>
  </si>
  <si>
    <t>means any other movement in number of permanent staff of the company / Closure of the company</t>
  </si>
  <si>
    <t>Note: Employment figures pertaining to entities holding multiple licences have been assigned to core business only</t>
  </si>
  <si>
    <t>Permanent Staff</t>
  </si>
  <si>
    <t>Male</t>
  </si>
  <si>
    <r>
      <t xml:space="preserve">New Recruits From Outside Financial Services Sector </t>
    </r>
    <r>
      <rPr>
        <vertAlign val="superscript"/>
        <sz val="9"/>
        <color rgb="FF000000"/>
        <rFont val="Arial"/>
        <family val="2"/>
      </rPr>
      <t xml:space="preserve">1 </t>
    </r>
  </si>
  <si>
    <r>
      <t xml:space="preserve">New Recruits Within Financial Service Sector </t>
    </r>
    <r>
      <rPr>
        <vertAlign val="superscript"/>
        <sz val="9"/>
        <color rgb="FF000000"/>
        <rFont val="Arial"/>
        <family val="2"/>
      </rPr>
      <t>2</t>
    </r>
  </si>
  <si>
    <r>
      <t xml:space="preserve">New Recruits who were unemployed </t>
    </r>
    <r>
      <rPr>
        <vertAlign val="superscript"/>
        <sz val="9"/>
        <color rgb="FF000000"/>
        <rFont val="Arial"/>
        <family val="2"/>
      </rPr>
      <t>3</t>
    </r>
  </si>
  <si>
    <r>
      <t>Resignation/ Retirement/ Termination of contract/ Decease</t>
    </r>
    <r>
      <rPr>
        <vertAlign val="superscript"/>
        <sz val="9"/>
        <color rgb="FF000000"/>
        <rFont val="Arial"/>
        <family val="2"/>
      </rPr>
      <t xml:space="preserve">4 </t>
    </r>
  </si>
  <si>
    <r>
      <t xml:space="preserve">Other / Closure of company </t>
    </r>
    <r>
      <rPr>
        <vertAlign val="superscript"/>
        <sz val="9"/>
        <color rgb="FF000000"/>
        <rFont val="Arial"/>
        <family val="2"/>
      </rPr>
      <t xml:space="preserve">5  </t>
    </r>
  </si>
  <si>
    <t>Temporary Staff</t>
  </si>
  <si>
    <t>No. of temporary staff with a contract of more than 1 year</t>
  </si>
  <si>
    <t>Table 8 – Financial Performance of Long-Term Insurance Business</t>
  </si>
  <si>
    <t>FSC Licence Code</t>
  </si>
  <si>
    <t>Financial Year ending in 2021</t>
  </si>
  <si>
    <t>Growth / Contraction (%)</t>
  </si>
  <si>
    <t>REPORTING CURRENCY</t>
  </si>
  <si>
    <t>MUR (000)</t>
  </si>
  <si>
    <t>EQUITY</t>
  </si>
  <si>
    <t>LIABILITIES</t>
  </si>
  <si>
    <t>TOTAL EQUITIES AND LIABILITIES</t>
  </si>
  <si>
    <t>GROSS PREMIUM</t>
  </si>
  <si>
    <t>Table 9 – Financial Performance of General Insurance Business</t>
  </si>
  <si>
    <t>No. of General Insurance Business Reporting</t>
  </si>
  <si>
    <t>Financial Year Ended in 2022</t>
  </si>
  <si>
    <t>GROSS PREMIUMS</t>
  </si>
  <si>
    <t>GROSS CLAIMS</t>
  </si>
  <si>
    <t>OPERATING PROFIT / LOSS</t>
  </si>
  <si>
    <t>Table 10a – Long Term Insurance Business Policies and Premiums Breakdown</t>
  </si>
  <si>
    <t>Number of Policies in Force at End of Year:</t>
  </si>
  <si>
    <t xml:space="preserve">     Life Assurance</t>
  </si>
  <si>
    <t xml:space="preserve">     Pension</t>
  </si>
  <si>
    <t xml:space="preserve">     Permanent Health Insurance</t>
  </si>
  <si>
    <t xml:space="preserve">     Linked Long Term Insurance</t>
  </si>
  <si>
    <t>Value of Gross Premiums (MUR 000):</t>
  </si>
  <si>
    <t>Table 10b – General Insurance Business Policies and Premiums Breakdown</t>
  </si>
  <si>
    <t>Number of Policies :</t>
  </si>
  <si>
    <t xml:space="preserve">     Accident and Health</t>
  </si>
  <si>
    <t xml:space="preserve">     Engineering</t>
  </si>
  <si>
    <t xml:space="preserve">     Guarantee</t>
  </si>
  <si>
    <t xml:space="preserve">     Liability</t>
  </si>
  <si>
    <t xml:space="preserve">     Miscellaneous</t>
  </si>
  <si>
    <t xml:space="preserve">     Motor</t>
  </si>
  <si>
    <t xml:space="preserve">     Property</t>
  </si>
  <si>
    <t xml:space="preserve">     Transportation</t>
  </si>
  <si>
    <t>Table 11 – Insurers Claims Breakdown</t>
  </si>
  <si>
    <t>Gross Claims (MUR 000):</t>
  </si>
  <si>
    <t xml:space="preserve">Long Term Insurance Business </t>
  </si>
  <si>
    <t>Table 12 - Distribution of Assets of Insurers</t>
  </si>
  <si>
    <t>Loans and Receivables</t>
  </si>
  <si>
    <t>Local Equities</t>
  </si>
  <si>
    <t>Property and Equipment</t>
  </si>
  <si>
    <t>Overseas Equities</t>
  </si>
  <si>
    <t>Total Assets</t>
  </si>
  <si>
    <t>Table 13 - Financial Performance of Insurance Brokers</t>
  </si>
  <si>
    <t>Growth /Contraction (%)</t>
  </si>
  <si>
    <t xml:space="preserve">Reporting Currency </t>
  </si>
  <si>
    <t>TOTAL NON-CURRENT ASSETS</t>
  </si>
  <si>
    <t>TOTAL CURRENT ASSETS</t>
  </si>
  <si>
    <t>TOTAL NON-CURRENT LIABILITIES</t>
  </si>
  <si>
    <t>TOTAL CURRENT LIABILITIES</t>
  </si>
  <si>
    <t>TOTAL LIABILITIES</t>
  </si>
  <si>
    <t>TOTAL EQUITY</t>
  </si>
  <si>
    <t>TOTAL EQUITY &amp; LIABILITIES</t>
  </si>
  <si>
    <t>TOTAL INCOME</t>
  </si>
  <si>
    <t>Total Operating Expenses</t>
  </si>
  <si>
    <t>TOTAL EXPENSES</t>
  </si>
  <si>
    <t xml:space="preserve">TOTAL PROFIT / (LOSS) AFTER TAX </t>
  </si>
  <si>
    <t>OTHER COMPREHENSIVE INCOME</t>
  </si>
  <si>
    <t>TOTAL COMPREHENSIVE INCOME</t>
  </si>
  <si>
    <t>Currency and deposits</t>
  </si>
  <si>
    <t>Debt securities with original maturity of up to one year</t>
  </si>
  <si>
    <t>Debt securities with original maturity of more than one year</t>
  </si>
  <si>
    <t>Loan with original maturity of up to one year</t>
  </si>
  <si>
    <t>Loan with original maturity of more than one year</t>
  </si>
  <si>
    <t>Equity and investment fund shares</t>
  </si>
  <si>
    <t>Insurance, pension and standardized guarantee schemes</t>
  </si>
  <si>
    <t>Financial derivatives</t>
  </si>
  <si>
    <t>Other accounts receivable</t>
  </si>
  <si>
    <t>Other assets</t>
  </si>
  <si>
    <t>Source: FSC Surveys</t>
  </si>
  <si>
    <t>Table 15 - Financial Performance of Pension Scheme Administrators</t>
  </si>
  <si>
    <t>Total Finance Costs, Tax and other Expenses</t>
  </si>
  <si>
    <t>OFFICIAL MARKET STATISTICS</t>
  </si>
  <si>
    <t>Gross Domestic Product (GDP) at Market Prices (MUR Million)</t>
  </si>
  <si>
    <t>No. of Listed Companies (Equities) (End of Period)</t>
  </si>
  <si>
    <t>No of Listed Securities (Equities + Preference Shares +BOM Bills + Debentures + Authorised Mutual Funds)</t>
  </si>
  <si>
    <t>Market Capitalisation - SEM-ASI (Rs) (End of Period)</t>
  </si>
  <si>
    <t>Change in SEM-ASI Market Capitalisation (%)</t>
  </si>
  <si>
    <t>SEM-ASI</t>
  </si>
  <si>
    <t>SEMTRI-ASI</t>
  </si>
  <si>
    <t>Market Capitalisation - SEMDEX (Rs) (End of Period)</t>
  </si>
  <si>
    <t>Change in SEMDEX Market Capitalisation (%)</t>
  </si>
  <si>
    <t>Market Capitalisation / GDP (%)</t>
  </si>
  <si>
    <t>Market Capitalisation (US$) (End of Period)</t>
  </si>
  <si>
    <t xml:space="preserve">Annual Traded Volume </t>
  </si>
  <si>
    <t>Change in Traded Volume (%)</t>
  </si>
  <si>
    <t>Annual Turnover (MUR)</t>
  </si>
  <si>
    <t>Change in Turnover (%)</t>
  </si>
  <si>
    <t>Turnover / Market Capitalisation (%)</t>
  </si>
  <si>
    <t>Turnover / GDP (%)</t>
  </si>
  <si>
    <t>Annual Turnover (US$)</t>
  </si>
  <si>
    <t>SEMDEX (End of Period)</t>
  </si>
  <si>
    <t>Change in SEMDEX (%)</t>
  </si>
  <si>
    <t>SEM-10 (End of Period)</t>
  </si>
  <si>
    <t>Change in SEM-10 (%)</t>
  </si>
  <si>
    <t>SEMTRI (MUR) (End of Period)</t>
  </si>
  <si>
    <t>Change in SEMTRI (MUR) (%)</t>
  </si>
  <si>
    <t>SEMTRI (US$)(End of Period)</t>
  </si>
  <si>
    <t>Change in SEMTRI (US$) (%)</t>
  </si>
  <si>
    <t>SEMSI</t>
  </si>
  <si>
    <t>DEVELOPMENT AND ENTERPRISE MARKET</t>
  </si>
  <si>
    <t>No. Listed Companies (Equities) (End of Period)</t>
  </si>
  <si>
    <t>Market Capitalisation (US$)(End of Period)</t>
  </si>
  <si>
    <t>DEMEX(End of Period)</t>
  </si>
  <si>
    <t>DEMTRI (MUR) (End of Period)</t>
  </si>
  <si>
    <t>DEMTRI (US$)(End of Period)</t>
  </si>
  <si>
    <t>Note: SEM-10 replaced the SEM-7 index as from 3rd October 2014</t>
  </si>
  <si>
    <t>Table 17a – Market Indices (SEM / DEM) – High / Low Performance</t>
  </si>
  <si>
    <t>INDEX</t>
  </si>
  <si>
    <t xml:space="preserve">SEMDEX </t>
  </si>
  <si>
    <t>High</t>
  </si>
  <si>
    <t>Low</t>
  </si>
  <si>
    <t>SEMTRI (MUR)</t>
  </si>
  <si>
    <t>SEMTRI (USD)</t>
  </si>
  <si>
    <t>SEMBI</t>
  </si>
  <si>
    <t>AFRIDEX</t>
  </si>
  <si>
    <t>N/A</t>
  </si>
  <si>
    <t xml:space="preserve">DEMEX </t>
  </si>
  <si>
    <t>DEMTRI (MUR)</t>
  </si>
  <si>
    <t>DEMTRI (USD)</t>
  </si>
  <si>
    <t>Note:</t>
  </si>
  <si>
    <t>1 SEM-10 replaced the SEM-7 index as from 3rd October 2014</t>
  </si>
  <si>
    <t>2 SEMSI - launched on 7th September 2015</t>
  </si>
  <si>
    <t>3 The SEM-ASI and the SEMTRi-ASI were launched on the 12th September 2016 and 10th October 2016 respectively.</t>
  </si>
  <si>
    <t>4. The SEMBI was launched on 14th November 2017</t>
  </si>
  <si>
    <t>5.The SEM-AFRIDEX was launched on 1st November 2018</t>
  </si>
  <si>
    <t>N/A: Not Applicable</t>
  </si>
  <si>
    <t>Table 17b – Investment on the Stock Exchange of Mauritius</t>
  </si>
  <si>
    <t>FOREIGN INVESTMENTS</t>
  </si>
  <si>
    <t>Purchases (MUR) Inflows</t>
  </si>
  <si>
    <t>Sales (MUR) Outflows</t>
  </si>
  <si>
    <t>Net Purchases (MUR)</t>
  </si>
  <si>
    <t xml:space="preserve">Purchases (Volume) Inflows </t>
  </si>
  <si>
    <t xml:space="preserve">Sales (Volume) Outflows </t>
  </si>
  <si>
    <t xml:space="preserve">Net Purchases (Volume) </t>
  </si>
  <si>
    <t>DOMESTIC &amp; FOREIGN INVESTMENTS</t>
  </si>
  <si>
    <t xml:space="preserve">Volume Activity Analysis </t>
  </si>
  <si>
    <t xml:space="preserve">Domestic </t>
  </si>
  <si>
    <t xml:space="preserve">Foreign </t>
  </si>
  <si>
    <t>Total (%)</t>
  </si>
  <si>
    <t>Turnover Activity Analysis</t>
  </si>
  <si>
    <t>Purchases (Volume) Inflows</t>
  </si>
  <si>
    <t>Sales (Volume) Outflows</t>
  </si>
  <si>
    <t>Net Purchases (Volume)</t>
  </si>
  <si>
    <t>Foreign</t>
  </si>
  <si>
    <t xml:space="preserve">Table 18 - Financial Performance of Investment Banks </t>
  </si>
  <si>
    <t>FS - 6.1</t>
  </si>
  <si>
    <t>Table 19 – Financial Performance of Investment Dealers</t>
  </si>
  <si>
    <t>SEC-2.1A, SEC-2.1B &amp; SEC-2.3</t>
  </si>
  <si>
    <t>Table 20 – Financial Performance of Investment Advisers</t>
  </si>
  <si>
    <t>Table 21 – Financial Performance of CIS Managers</t>
  </si>
  <si>
    <t>Growth/
Contraction (%)</t>
  </si>
  <si>
    <t>Table 22 - Financial Performance of Registrar and Transfer Agents</t>
  </si>
  <si>
    <t>FS - 1.5</t>
  </si>
  <si>
    <t>Growth /
Contraction (%)</t>
  </si>
  <si>
    <t>Table 23 – Financial Performance of Credit Finance &amp; Factoring</t>
  </si>
  <si>
    <t>FS- 2.3 &amp; FS- 2.4</t>
  </si>
  <si>
    <t>Growth / 
Contraction (%)</t>
  </si>
  <si>
    <t/>
  </si>
  <si>
    <t>Table 24 – Financial Performance of Leasing Companies</t>
  </si>
  <si>
    <t>INVESTMENT IN FINANCE LEASE</t>
  </si>
  <si>
    <t>OTHER ASSETS</t>
  </si>
  <si>
    <t>DEPOSITS FROM CUSTOMERS</t>
  </si>
  <si>
    <t>Table 25 - Financial Performance of Treasury Management</t>
  </si>
  <si>
    <t>No. of Treasury Management Companies Reporting</t>
  </si>
  <si>
    <t>Reporting Currency</t>
  </si>
  <si>
    <t>USD (000)</t>
  </si>
  <si>
    <t>TOTAL NON CURRENT ASSETS</t>
  </si>
  <si>
    <t>TOTAL LIABILITIES &amp; EQUITY</t>
  </si>
  <si>
    <t>Table 27 - Financial Performance of Management Companies (Corporate Trustees Only)</t>
  </si>
  <si>
    <t>Any discrepancy may be brought to the notice of the Commission at: statistics@fscmauritius.org. The Financial Services Commission, Mauritius reserves the right to revise / amend any information published in this Statistical Bulletin.</t>
  </si>
  <si>
    <t>FSC Mauritius Annual Statistical Bulletin 2024</t>
  </si>
  <si>
    <t>Table 4 – FSC Licensees reporting for 2023</t>
  </si>
  <si>
    <t>Table 7a – Direct Employment by licensed activity as at 31 December 2023</t>
  </si>
  <si>
    <t>Table 7b – Direct Employment Movement as at 31 December 2023</t>
  </si>
  <si>
    <t>Family office (multiple)</t>
  </si>
  <si>
    <t>Family office (single)</t>
  </si>
  <si>
    <t>FS-1.21</t>
  </si>
  <si>
    <t>Spot commodity broker</t>
  </si>
  <si>
    <t>FS-1.22</t>
  </si>
  <si>
    <t>Spot commodity broker's representative</t>
  </si>
  <si>
    <t>FS-1.23</t>
  </si>
  <si>
    <t>Spot commodity clearing house</t>
  </si>
  <si>
    <t>FS-1.24</t>
  </si>
  <si>
    <t>Spot commodity market</t>
  </si>
  <si>
    <t>FS-1.25</t>
  </si>
  <si>
    <t>Spot commodity trading adviser</t>
  </si>
  <si>
    <t>FS-1.26</t>
  </si>
  <si>
    <t>Spot commodity trading adviser's representative</t>
  </si>
  <si>
    <t>SEC-3.1Dv</t>
  </si>
  <si>
    <t>CIS (Multiclass)</t>
  </si>
  <si>
    <t>SEC-3.2Dv</t>
  </si>
  <si>
    <t>Closed-end fund (Multiclass)</t>
  </si>
  <si>
    <t>PPS-1.3Cv</t>
  </si>
  <si>
    <t>External Pension Scheme (protected cell company)</t>
  </si>
  <si>
    <t>CI-1.1A</t>
  </si>
  <si>
    <t>Variable Capital Company ("VCC")</t>
  </si>
  <si>
    <t xml:space="preserve">Relevant Section of the Variable Capital Companies  Act </t>
  </si>
  <si>
    <t>BoM</t>
  </si>
  <si>
    <t>Source</t>
  </si>
  <si>
    <r>
      <t>2023</t>
    </r>
    <r>
      <rPr>
        <b/>
        <vertAlign val="superscript"/>
        <sz val="9"/>
        <color theme="0"/>
        <rFont val="Arial"/>
        <family val="2"/>
      </rPr>
      <t xml:space="preserve"> 2</t>
    </r>
  </si>
  <si>
    <r>
      <t>2022</t>
    </r>
    <r>
      <rPr>
        <b/>
        <vertAlign val="superscript"/>
        <sz val="9"/>
        <color theme="0"/>
        <rFont val="Arial"/>
        <family val="2"/>
      </rPr>
      <t xml:space="preserve"> 1</t>
    </r>
  </si>
  <si>
    <t>Source: FSC Mauritius Employment Survey Dec 2023</t>
  </si>
  <si>
    <t>Table 7a - Direct Employment by licensed activity as at 31 December 2023</t>
  </si>
  <si>
    <t>Employment as at 30 Jun 23</t>
  </si>
  <si>
    <t>Employment as at 31 Dec 23</t>
  </si>
  <si>
    <t>No. of temporary staff with a contract of 1 year or less as at 31 Dec 23</t>
  </si>
  <si>
    <t>-</t>
  </si>
  <si>
    <t>As at 31 Dec 2023</t>
  </si>
  <si>
    <t xml:space="preserve">Market Capitalisation (MUR Million) (End of Period)  </t>
  </si>
  <si>
    <t>Source: SEM Factbook 2024</t>
  </si>
  <si>
    <t>No. of Long-Term Insurance Business Licensed as at 31 December 2023</t>
  </si>
  <si>
    <r>
      <t>No. of Long-Term Insurance Business Reporting</t>
    </r>
    <r>
      <rPr>
        <b/>
        <vertAlign val="superscript"/>
        <sz val="9"/>
        <color theme="1"/>
        <rFont val="Arial"/>
        <family val="2"/>
      </rPr>
      <t>1</t>
    </r>
  </si>
  <si>
    <t>No. of General Insurance Business Licensed as at 31 December 2023</t>
  </si>
  <si>
    <t>Financial Year Ended in 2023</t>
  </si>
  <si>
    <t xml:space="preserve">Reference </t>
  </si>
  <si>
    <t>Pg 25</t>
  </si>
  <si>
    <t>Pg 26</t>
  </si>
  <si>
    <t>Pg 35</t>
  </si>
  <si>
    <t>No. of Investment Banks Licensed as at 31 December 20211</t>
  </si>
  <si>
    <t>No. of Investment Banks Reporting2</t>
  </si>
  <si>
    <t>Financial Year ending in 2020</t>
  </si>
  <si>
    <t>No. of Investment Dealers Licensed as at 31 December 20211</t>
  </si>
  <si>
    <t>No. of Investment Dealers Reporting2</t>
  </si>
  <si>
    <t>1 Exclusive of companies holding GBC Licence</t>
  </si>
  <si>
    <t>2 Exclusive of 1 company which did not submit its AFS by end of October 2022</t>
  </si>
  <si>
    <t>SEC 2.4</t>
  </si>
  <si>
    <t>No. of Investment Advisers Licensed as at 31 December 20211</t>
  </si>
  <si>
    <t>No. of Investment Advisers reporting 2</t>
  </si>
  <si>
    <t>Financial Year 
ended in 2021</t>
  </si>
  <si>
    <t>Financial Year 
ended in 2020</t>
  </si>
  <si>
    <t xml:space="preserve"> 1 Exclusive of companies holding a GBC Licence</t>
  </si>
  <si>
    <t>2  Exclusive of 2 companies which did not submit their AFS by end of October 2022</t>
  </si>
  <si>
    <t>No. of Registrar and Transfer Agents Licensed as at 31 December 20211</t>
  </si>
  <si>
    <t>No. of Registrar and Transfer Agents Reporting2</t>
  </si>
  <si>
    <t>1 Exclusive of companies holding a GBC Licence</t>
  </si>
  <si>
    <t>2 Exclusive of 1 company which had not submitted its AFS by end of October 2022 and 1 company which has surrendered its licence.</t>
  </si>
  <si>
    <t>No. of Credit Finance &amp; Factoring companies  as at 31 December 20211</t>
  </si>
  <si>
    <t>No. of Credit Finance &amp; Factoring Companies Reporting2</t>
  </si>
  <si>
    <t>Financial Year 
ending in 2021</t>
  </si>
  <si>
    <t>Financial Year 
ending in 2020</t>
  </si>
  <si>
    <t>2 Exclusive of 6 companies whose core business is not Credit Finance &amp; Factoring,1 company who is newly licensed and 1 company whose licence has been suspended</t>
  </si>
  <si>
    <t>No. of Leasing Companies Licensed as at 31 December 20211</t>
  </si>
  <si>
    <t>No. of Leasing Companies reporting2</t>
  </si>
  <si>
    <t>2 Exclusive of 1 company which had not submitted its AFS by end of October 2022</t>
  </si>
  <si>
    <t>No. of  Treasury Management Companies  Licensed as at 31 December 20211</t>
  </si>
  <si>
    <t>Table 4–FSC Licensees reporting for 2020</t>
  </si>
  <si>
    <t>as at 31 December 2023</t>
  </si>
  <si>
    <t>as at 31 December 2020</t>
  </si>
  <si>
    <t>a) Some entities may hold more than one licence, and hence, to avoid duplication, only data on core business of the licensees have</t>
  </si>
  <si>
    <t>been reported</t>
  </si>
  <si>
    <t>Table 6b - Assets Breakdown of GBCs</t>
  </si>
  <si>
    <t xml:space="preserve">Jurisfiducia </t>
  </si>
  <si>
    <t>Newly licensed</t>
  </si>
  <si>
    <t>Fiduciam Corporate Ltd</t>
  </si>
  <si>
    <t>No reporting</t>
  </si>
  <si>
    <t>AFRIBRAINS MANAGEMENT LTD</t>
  </si>
  <si>
    <t>Axis Global</t>
  </si>
  <si>
    <t>NO reporting for 2023</t>
  </si>
  <si>
    <t>BUSINESSCONSULT</t>
  </si>
  <si>
    <t>Fideco Global Business Services Ltd</t>
  </si>
  <si>
    <t>FWM International Limited</t>
  </si>
  <si>
    <t>Licence surrendered</t>
  </si>
  <si>
    <t>Hammersmith Management Ltd</t>
  </si>
  <si>
    <t>Heritage Fiduciary Services Ltd</t>
  </si>
  <si>
    <t>LOMI BOTELER LIMITED</t>
  </si>
  <si>
    <t>NAVITAS MANAGEMENT SERVICES LTD</t>
  </si>
  <si>
    <t>Offshore Incorporations (Mauritius) Limited</t>
  </si>
  <si>
    <t>PraxisIFM Management (Mauritius) Limited</t>
  </si>
  <si>
    <t>Star and Key Enterprises Limited</t>
  </si>
  <si>
    <t>APPLICATION FOR WINDING UP</t>
  </si>
  <si>
    <t>TK Olam Ltd</t>
  </si>
  <si>
    <t>Walkers Corporate Services Ltd</t>
  </si>
  <si>
    <t>Helm Services Ltd</t>
  </si>
  <si>
    <t>OMAHA Corporate Services Ltd</t>
  </si>
  <si>
    <t>Eurama Company Limited</t>
  </si>
  <si>
    <t>Osidan Management Services Ltd</t>
  </si>
  <si>
    <t>AllServ Management Ltd</t>
  </si>
  <si>
    <t>Maven Management Ltd</t>
  </si>
  <si>
    <t>Due to a newly licenced company, Coetzee and Partners Business Solutions Ltd</t>
  </si>
  <si>
    <t>Number of Licensees as at 31 December 2023 and Number of Licensees reporting for period 2023 may differ for the following reasons:</t>
  </si>
  <si>
    <t>Authorised Companies</t>
  </si>
  <si>
    <t>Table 6a - Total Assets in the Global Business Regime (USD Billion)</t>
  </si>
  <si>
    <t xml:space="preserve">Table 5a – Financial Performance of Financial Services Sector (excluding Companies holding a Global Business Licence) </t>
  </si>
  <si>
    <t>Source: IQR Survey 2023 - 2024</t>
  </si>
  <si>
    <t>Source: IMF MFS Domestic 2022 - 2023</t>
  </si>
  <si>
    <t>Source: FSC IQR Survey 2023 - 2024</t>
  </si>
  <si>
    <t>Assets (MUR 000)</t>
  </si>
  <si>
    <t>Gross Premium (MUR 000)</t>
  </si>
  <si>
    <t>Table 5c – Financial Performance of Insurance Sector</t>
  </si>
  <si>
    <r>
      <rPr>
        <i/>
        <vertAlign val="superscript"/>
        <sz val="8"/>
        <color theme="1"/>
        <rFont val="Arial"/>
        <family val="2"/>
      </rPr>
      <t xml:space="preserve">1 </t>
    </r>
    <r>
      <rPr>
        <i/>
        <sz val="8"/>
        <color theme="1"/>
        <rFont val="Arial"/>
        <family val="2"/>
      </rPr>
      <t>Inclusive of 3 General Business Insurers which reported on their incidental long-term business activities and exclusive of 1 company whose licence has been suspended</t>
    </r>
  </si>
  <si>
    <r>
      <t>No. of  Insurance Brokers Licensed as at 31 December 2023</t>
    </r>
    <r>
      <rPr>
        <b/>
        <vertAlign val="superscript"/>
        <sz val="9"/>
        <color theme="1"/>
        <rFont val="Arial"/>
        <family val="2"/>
      </rPr>
      <t>1</t>
    </r>
  </si>
  <si>
    <r>
      <t>No. of Insurance Brokers Reporting</t>
    </r>
    <r>
      <rPr>
        <b/>
        <vertAlign val="superscript"/>
        <sz val="9"/>
        <color theme="1"/>
        <rFont val="Arial"/>
        <family val="2"/>
      </rPr>
      <t>2</t>
    </r>
  </si>
  <si>
    <t>Table 14 - Financial Position of Private Pension Schemes (PPS)</t>
  </si>
  <si>
    <r>
      <t>No. of Private Pension Schemes Licensed as at 31 December 2023</t>
    </r>
    <r>
      <rPr>
        <b/>
        <vertAlign val="superscript"/>
        <sz val="9"/>
        <color theme="1"/>
        <rFont val="Arial"/>
        <family val="2"/>
      </rPr>
      <t>1</t>
    </r>
  </si>
  <si>
    <r>
      <t>No. of Private Pension Schemes Reporting</t>
    </r>
    <r>
      <rPr>
        <vertAlign val="superscript"/>
        <sz val="9"/>
        <color theme="1"/>
        <rFont val="Arial"/>
        <family val="2"/>
      </rPr>
      <t>2</t>
    </r>
  </si>
  <si>
    <r>
      <t>No. of  Pension Scheme Administrators  Licensed as at 31 December 2023</t>
    </r>
    <r>
      <rPr>
        <b/>
        <vertAlign val="superscript"/>
        <sz val="9"/>
        <color theme="1"/>
        <rFont val="Arial"/>
        <family val="2"/>
      </rPr>
      <t>1</t>
    </r>
  </si>
  <si>
    <r>
      <t>No. of Pension Scheme Administrators Reporting</t>
    </r>
    <r>
      <rPr>
        <b/>
        <vertAlign val="superscript"/>
        <sz val="9"/>
        <color theme="1"/>
        <rFont val="Arial"/>
        <family val="2"/>
      </rPr>
      <t>2</t>
    </r>
  </si>
  <si>
    <t>Table 16 – Official Market Statistics</t>
  </si>
  <si>
    <t>The SEM Sustainability Index (SEMSI) - launched on 7th September 2015</t>
  </si>
  <si>
    <t>OFFICIAL MARKET INDICES</t>
  </si>
  <si>
    <t>DEVELOPMENT AND ENTERPRISE MARKET INDICES</t>
  </si>
  <si>
    <r>
      <t>SEM 10</t>
    </r>
    <r>
      <rPr>
        <b/>
        <vertAlign val="superscript"/>
        <sz val="9"/>
        <color theme="1"/>
        <rFont val="Arial"/>
        <family val="2"/>
      </rPr>
      <t>1</t>
    </r>
  </si>
  <si>
    <r>
      <t>SEMSI</t>
    </r>
    <r>
      <rPr>
        <b/>
        <vertAlign val="superscript"/>
        <sz val="9"/>
        <color theme="1"/>
        <rFont val="Arial"/>
        <family val="2"/>
      </rPr>
      <t>2</t>
    </r>
  </si>
  <si>
    <r>
      <t>SEM-ASI</t>
    </r>
    <r>
      <rPr>
        <b/>
        <vertAlign val="superscript"/>
        <sz val="9"/>
        <color theme="1"/>
        <rFont val="Arial"/>
        <family val="2"/>
      </rPr>
      <t>3</t>
    </r>
  </si>
  <si>
    <r>
      <t>SEMTRI-ASI</t>
    </r>
    <r>
      <rPr>
        <b/>
        <vertAlign val="superscript"/>
        <sz val="9"/>
        <color theme="1"/>
        <rFont val="Arial"/>
        <family val="2"/>
      </rPr>
      <t>3</t>
    </r>
  </si>
  <si>
    <r>
      <t>No. of Investment Banks Licensed as at 31 December 2023</t>
    </r>
    <r>
      <rPr>
        <b/>
        <vertAlign val="superscript"/>
        <sz val="9"/>
        <color theme="1"/>
        <rFont val="Arial"/>
        <family val="2"/>
      </rPr>
      <t>1</t>
    </r>
  </si>
  <si>
    <r>
      <t>No. of Investment Dealers Licensed as at 31 December 2023</t>
    </r>
    <r>
      <rPr>
        <b/>
        <vertAlign val="superscript"/>
        <sz val="9"/>
        <color theme="1"/>
        <rFont val="Arial"/>
        <family val="2"/>
      </rPr>
      <t>1</t>
    </r>
  </si>
  <si>
    <r>
      <t>No. of Investment Dealers Reporting</t>
    </r>
    <r>
      <rPr>
        <b/>
        <vertAlign val="superscript"/>
        <sz val="9"/>
        <color theme="1"/>
        <rFont val="Arial"/>
        <family val="2"/>
      </rPr>
      <t>2</t>
    </r>
  </si>
  <si>
    <r>
      <t>No. of Investment Advisers Licensed as at 31 December 2023</t>
    </r>
    <r>
      <rPr>
        <b/>
        <vertAlign val="superscript"/>
        <sz val="9"/>
        <color theme="1"/>
        <rFont val="Arial"/>
        <family val="2"/>
      </rPr>
      <t>1</t>
    </r>
  </si>
  <si>
    <r>
      <t>No. of CIS Managers Licensed as at 31 December 2023</t>
    </r>
    <r>
      <rPr>
        <b/>
        <vertAlign val="superscript"/>
        <sz val="9"/>
        <color theme="1"/>
        <rFont val="Arial"/>
        <family val="2"/>
      </rPr>
      <t>1</t>
    </r>
  </si>
  <si>
    <r>
      <t xml:space="preserve">No. of CIS Managers reporting </t>
    </r>
    <r>
      <rPr>
        <b/>
        <vertAlign val="superscript"/>
        <sz val="9"/>
        <color theme="1"/>
        <rFont val="Arial"/>
        <family val="2"/>
      </rPr>
      <t>2</t>
    </r>
  </si>
  <si>
    <r>
      <t>No. of Registrar and Transfer Agents Licensed as at 31 December 2023</t>
    </r>
    <r>
      <rPr>
        <b/>
        <vertAlign val="superscript"/>
        <sz val="9"/>
        <color theme="1"/>
        <rFont val="Arial"/>
        <family val="2"/>
      </rPr>
      <t>1</t>
    </r>
  </si>
  <si>
    <r>
      <t>No. of Credit Finance &amp; Factoring companies  as at 31 December 2023</t>
    </r>
    <r>
      <rPr>
        <b/>
        <vertAlign val="superscript"/>
        <sz val="9"/>
        <color theme="1"/>
        <rFont val="Arial"/>
        <family val="2"/>
      </rPr>
      <t>1</t>
    </r>
  </si>
  <si>
    <r>
      <t>No. of Credit Finance &amp; Factoring Companies Reporting</t>
    </r>
    <r>
      <rPr>
        <b/>
        <vertAlign val="superscript"/>
        <sz val="9"/>
        <color theme="1"/>
        <rFont val="Arial"/>
        <family val="2"/>
      </rPr>
      <t>2</t>
    </r>
  </si>
  <si>
    <r>
      <t>No. of Leasing Companies Licensed as at 31 December 2023</t>
    </r>
    <r>
      <rPr>
        <b/>
        <vertAlign val="superscript"/>
        <sz val="9"/>
        <color theme="1"/>
        <rFont val="Arial"/>
        <family val="2"/>
      </rPr>
      <t>1</t>
    </r>
  </si>
  <si>
    <r>
      <t>No. of  Treasury Management Companies  Licensed as at 31 December 2023</t>
    </r>
    <r>
      <rPr>
        <b/>
        <vertAlign val="superscript"/>
        <sz val="9"/>
        <color theme="1"/>
        <rFont val="Arial"/>
        <family val="2"/>
      </rPr>
      <t>1</t>
    </r>
  </si>
  <si>
    <r>
      <t>No. of Management Companies Licensed as at 31 December 2023</t>
    </r>
    <r>
      <rPr>
        <b/>
        <vertAlign val="superscript"/>
        <sz val="9"/>
        <color theme="1"/>
        <rFont val="Arial"/>
        <family val="2"/>
      </rPr>
      <t>1</t>
    </r>
  </si>
  <si>
    <r>
      <t>No. of  Management Companies (Corporate Trustees Only)  Licensed as at 31 December 2023</t>
    </r>
    <r>
      <rPr>
        <b/>
        <vertAlign val="superscript"/>
        <sz val="9"/>
        <color theme="1"/>
        <rFont val="Arial"/>
        <family val="2"/>
      </rPr>
      <t>1</t>
    </r>
  </si>
  <si>
    <r>
      <t>No. of Management Companies (Corporate Trustees Only) Reporting</t>
    </r>
    <r>
      <rPr>
        <b/>
        <vertAlign val="superscript"/>
        <sz val="9"/>
        <color theme="1"/>
        <rFont val="Arial"/>
        <family val="2"/>
      </rPr>
      <t>2</t>
    </r>
  </si>
  <si>
    <t>Table 26 – Financial Performance of Management Companies</t>
  </si>
  <si>
    <t>Financial Year Ended in 2022</t>
  </si>
  <si>
    <t>Financial Year 
Ended in 2023</t>
  </si>
  <si>
    <t>Financial Year 
Ended in 2022</t>
  </si>
  <si>
    <t>Financial Year Ended in 2023</t>
  </si>
  <si>
    <r>
      <rPr>
        <i/>
        <vertAlign val="superscript"/>
        <sz val="8"/>
        <color theme="1"/>
        <rFont val="Arial"/>
        <family val="2"/>
      </rPr>
      <t>1</t>
    </r>
    <r>
      <rPr>
        <i/>
        <sz val="8"/>
        <color theme="1"/>
        <rFont val="Arial"/>
        <family val="2"/>
      </rPr>
      <t xml:space="preserve"> Revised</t>
    </r>
  </si>
  <si>
    <r>
      <rPr>
        <i/>
        <vertAlign val="superscript"/>
        <sz val="8"/>
        <color theme="1"/>
        <rFont val="Arial"/>
        <family val="2"/>
      </rPr>
      <t>2</t>
    </r>
    <r>
      <rPr>
        <i/>
        <sz val="8"/>
        <color theme="1"/>
        <rFont val="Arial"/>
        <family val="2"/>
      </rPr>
      <t xml:space="preserve"> Provisional</t>
    </r>
  </si>
  <si>
    <r>
      <t xml:space="preserve">Other </t>
    </r>
    <r>
      <rPr>
        <b/>
        <i/>
        <vertAlign val="superscript"/>
        <sz val="8"/>
        <color theme="1"/>
        <rFont val="Arial"/>
        <family val="2"/>
      </rPr>
      <t>1</t>
    </r>
  </si>
  <si>
    <r>
      <rPr>
        <b/>
        <i/>
        <sz val="8"/>
        <rFont val="Arial"/>
        <family val="2"/>
      </rPr>
      <t xml:space="preserve">Source: </t>
    </r>
    <r>
      <rPr>
        <i/>
        <sz val="8"/>
        <rFont val="Arial"/>
        <family val="2"/>
      </rPr>
      <t>Stock Exchange of Mauritius</t>
    </r>
  </si>
  <si>
    <r>
      <rPr>
        <b/>
        <i/>
        <sz val="8"/>
        <rFont val="Arial"/>
        <family val="2"/>
      </rPr>
      <t xml:space="preserve">Source: </t>
    </r>
    <r>
      <rPr>
        <i/>
        <sz val="8"/>
        <rFont val="Arial"/>
        <family val="2"/>
      </rPr>
      <t>SEM Factbook 2024</t>
    </r>
  </si>
  <si>
    <r>
      <t>No. of Investment Banks Reporting</t>
    </r>
    <r>
      <rPr>
        <b/>
        <vertAlign val="superscript"/>
        <sz val="9"/>
        <color theme="1"/>
        <rFont val="Arial"/>
        <family val="2"/>
      </rPr>
      <t>2</t>
    </r>
  </si>
  <si>
    <r>
      <t>No. of Investment Advisers reporting</t>
    </r>
    <r>
      <rPr>
        <b/>
        <vertAlign val="superscript"/>
        <sz val="9"/>
        <color theme="1"/>
        <rFont val="Arial"/>
        <family val="2"/>
      </rPr>
      <t>2</t>
    </r>
  </si>
  <si>
    <r>
      <t>No. of Registrar and Transfer Agents Reporting</t>
    </r>
    <r>
      <rPr>
        <b/>
        <vertAlign val="superscript"/>
        <sz val="9"/>
        <color theme="1"/>
        <rFont val="Arial"/>
        <family val="2"/>
      </rPr>
      <t>2</t>
    </r>
  </si>
  <si>
    <r>
      <t>No. of Leasing Companies reporting</t>
    </r>
    <r>
      <rPr>
        <b/>
        <vertAlign val="superscript"/>
        <sz val="9"/>
        <color theme="1"/>
        <rFont val="Arial"/>
        <family val="2"/>
      </rPr>
      <t>2</t>
    </r>
  </si>
  <si>
    <r>
      <t>No. of Treasury Management Companies Reporting</t>
    </r>
    <r>
      <rPr>
        <b/>
        <vertAlign val="superscript"/>
        <sz val="9"/>
        <color theme="1"/>
        <rFont val="Arial"/>
        <family val="2"/>
      </rPr>
      <t>2</t>
    </r>
  </si>
  <si>
    <r>
      <rPr>
        <i/>
        <vertAlign val="superscript"/>
        <sz val="8"/>
        <rFont val="Arial"/>
        <family val="2"/>
      </rPr>
      <t xml:space="preserve">2 </t>
    </r>
    <r>
      <rPr>
        <i/>
        <sz val="8"/>
        <rFont val="Arial"/>
        <family val="2"/>
      </rPr>
      <t>Exclusive of 2 companies which are newly licensed</t>
    </r>
  </si>
  <si>
    <r>
      <t>No. of Management Companies Reporting</t>
    </r>
    <r>
      <rPr>
        <b/>
        <vertAlign val="superscript"/>
        <sz val="9"/>
        <color theme="1"/>
        <rFont val="Arial"/>
        <family val="2"/>
      </rPr>
      <t>2</t>
    </r>
  </si>
  <si>
    <t>(excluding Companies holding a Global Business Licence)</t>
  </si>
  <si>
    <t>IQR</t>
  </si>
  <si>
    <t>Insurance Quarterly Returns</t>
  </si>
  <si>
    <r>
      <rPr>
        <i/>
        <vertAlign val="superscript"/>
        <sz val="8"/>
        <rFont val="Arial"/>
        <family val="2"/>
      </rPr>
      <t>1</t>
    </r>
    <r>
      <rPr>
        <i/>
        <sz val="8"/>
        <rFont val="Arial"/>
        <family val="2"/>
      </rPr>
      <t xml:space="preserve"> Exclusive of companies holding a GB Licence</t>
    </r>
  </si>
  <si>
    <r>
      <rPr>
        <i/>
        <vertAlign val="superscript"/>
        <sz val="8"/>
        <rFont val="Arial"/>
        <family val="2"/>
      </rPr>
      <t>2</t>
    </r>
    <r>
      <rPr>
        <i/>
        <sz val="8"/>
        <rFont val="Arial"/>
        <family val="2"/>
      </rPr>
      <t xml:space="preserve"> Exclusive of 7 companies which had not submitted their AFS, 3 companies which are in process of winding up,2 companies which are not in operation and 1 newly licensed company</t>
    </r>
  </si>
  <si>
    <r>
      <rPr>
        <i/>
        <vertAlign val="superscript"/>
        <sz val="8"/>
        <rFont val="Arial"/>
        <family val="2"/>
      </rPr>
      <t>1</t>
    </r>
    <r>
      <rPr>
        <i/>
        <sz val="8"/>
        <rFont val="Arial"/>
        <family val="2"/>
      </rPr>
      <t xml:space="preserve"> Exclusive of companies holding GB Licence</t>
    </r>
  </si>
  <si>
    <r>
      <rPr>
        <i/>
        <vertAlign val="superscript"/>
        <sz val="8"/>
        <rFont val="Arial"/>
        <family val="2"/>
      </rPr>
      <t xml:space="preserve">2 </t>
    </r>
    <r>
      <rPr>
        <i/>
        <sz val="8"/>
        <rFont val="Arial"/>
        <family val="2"/>
      </rPr>
      <t>Exclusive of 1 company which did not submit its AFS</t>
    </r>
  </si>
  <si>
    <r>
      <rPr>
        <i/>
        <vertAlign val="superscript"/>
        <sz val="8"/>
        <rFont val="Arial"/>
        <family val="2"/>
      </rPr>
      <t xml:space="preserve">1 </t>
    </r>
    <r>
      <rPr>
        <i/>
        <sz val="8"/>
        <rFont val="Arial"/>
        <family val="2"/>
      </rPr>
      <t>Exclusive of companies holding a GB Licence</t>
    </r>
  </si>
  <si>
    <r>
      <rPr>
        <i/>
        <vertAlign val="superscript"/>
        <sz val="8"/>
        <rFont val="Arial"/>
        <family val="2"/>
      </rPr>
      <t>2</t>
    </r>
    <r>
      <rPr>
        <i/>
        <sz val="8"/>
        <rFont val="Arial"/>
        <family val="2"/>
      </rPr>
      <t xml:space="preserve"> Exclusive of 1 company which did not submit its AFS, 2 companies which are in process for winding up, 1 company into liquidation and 1 company newly licensed</t>
    </r>
  </si>
  <si>
    <t>d) Some entities have not yet submitted their Financial Summaries</t>
  </si>
  <si>
    <r>
      <rPr>
        <i/>
        <vertAlign val="superscript"/>
        <sz val="8"/>
        <color theme="1"/>
        <rFont val="Arial"/>
        <family val="2"/>
      </rPr>
      <t xml:space="preserve">2 </t>
    </r>
    <r>
      <rPr>
        <i/>
        <sz val="8"/>
        <color theme="1"/>
        <rFont val="Arial"/>
        <family val="2"/>
      </rPr>
      <t>Exclusive of  3 newly licensed companies, 4 companies which have not reported their AFS, 1 company not its core business and 2 companies which ceased operation</t>
    </r>
  </si>
  <si>
    <r>
      <rPr>
        <i/>
        <vertAlign val="superscript"/>
        <sz val="8"/>
        <rFont val="Arial"/>
        <family val="2"/>
      </rPr>
      <t>1</t>
    </r>
    <r>
      <rPr>
        <i/>
        <sz val="8"/>
        <rFont val="Arial"/>
        <family val="2"/>
      </rPr>
      <t xml:space="preserve"> Exclusive of companies holding a GB Licence </t>
    </r>
  </si>
  <si>
    <r>
      <rPr>
        <i/>
        <vertAlign val="superscript"/>
        <sz val="8"/>
        <rFont val="Arial"/>
        <family val="2"/>
      </rPr>
      <t>2</t>
    </r>
    <r>
      <rPr>
        <i/>
        <sz val="8"/>
        <rFont val="Arial"/>
        <family val="2"/>
      </rPr>
      <t xml:space="preserve"> Exclusive of 1 company which is in process of winding up and 1 company not its core business</t>
    </r>
  </si>
  <si>
    <r>
      <rPr>
        <i/>
        <vertAlign val="superscript"/>
        <sz val="8"/>
        <rFont val="Arial"/>
        <family val="2"/>
      </rPr>
      <t xml:space="preserve">2 </t>
    </r>
    <r>
      <rPr>
        <i/>
        <sz val="8"/>
        <rFont val="Arial"/>
        <family val="2"/>
      </rPr>
      <t>Exclusive of 1 company not its core business</t>
    </r>
  </si>
  <si>
    <r>
      <rPr>
        <i/>
        <vertAlign val="superscript"/>
        <sz val="8"/>
        <rFont val="Arial"/>
        <family val="2"/>
      </rPr>
      <t xml:space="preserve">2 </t>
    </r>
    <r>
      <rPr>
        <i/>
        <sz val="8"/>
        <rFont val="Arial"/>
        <family val="2"/>
      </rPr>
      <t>Exclusive of 19 companies not its core business and 1 company which is newly licensed.</t>
    </r>
  </si>
  <si>
    <r>
      <rPr>
        <i/>
        <vertAlign val="superscript"/>
        <sz val="8"/>
        <rFont val="Arial"/>
        <family val="2"/>
      </rPr>
      <t>2</t>
    </r>
    <r>
      <rPr>
        <i/>
        <sz val="8"/>
        <rFont val="Arial"/>
        <family val="2"/>
      </rPr>
      <t xml:space="preserve"> Exclusive of 3 companies in process of winding up &amp; 2 companies not its core business</t>
    </r>
  </si>
  <si>
    <r>
      <rPr>
        <i/>
        <vertAlign val="superscript"/>
        <sz val="8"/>
        <rFont val="Arial"/>
        <family val="2"/>
      </rPr>
      <t xml:space="preserve">2 </t>
    </r>
    <r>
      <rPr>
        <i/>
        <sz val="8"/>
        <rFont val="Arial"/>
        <family val="2"/>
      </rPr>
      <t>Exclusive of 6 companies not its core business and 1 company which is newly licensed.</t>
    </r>
  </si>
  <si>
    <r>
      <rPr>
        <i/>
        <vertAlign val="superscript"/>
        <sz val="8"/>
        <rFont val="Arial"/>
        <family val="2"/>
      </rPr>
      <t>2</t>
    </r>
    <r>
      <rPr>
        <i/>
        <sz val="8"/>
        <rFont val="Arial"/>
        <family val="2"/>
      </rPr>
      <t xml:space="preserve"> Exclusive of 7 companies which did not submit their AFS, 7 companies which are newly licensed, 3 companies which are in process of winding up and 1 company whose licence has been suspended</t>
    </r>
  </si>
  <si>
    <r>
      <rPr>
        <i/>
        <vertAlign val="superscript"/>
        <sz val="8"/>
        <rFont val="Arial"/>
        <family val="2"/>
      </rPr>
      <t xml:space="preserve">1 </t>
    </r>
    <r>
      <rPr>
        <i/>
        <sz val="8"/>
        <rFont val="Arial"/>
        <family val="2"/>
      </rPr>
      <t>Exclusive of companies holding GB Licence</t>
    </r>
  </si>
  <si>
    <t>Table 7b - Direct Employment movement as at 31 December 2023</t>
  </si>
  <si>
    <t>Codified List for FSC Mauritius Annual Statistical Bulletin 2023</t>
  </si>
  <si>
    <t>Table 1a – Codified List for FSC Mauritius Annual Statistical Bulletin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</si>
</sst>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 ;\-#,##0.0\ \ "/>
    <numFmt numFmtId="166" formatCode="_(* #,##0_);_(* \(#,##0\);_(* &quot;-&quot;??_);_(@_)"/>
    <numFmt numFmtId="167" formatCode="#,##0\ \ "/>
    <numFmt numFmtId="168" formatCode="[$-409]dd/mmm/yy;@"/>
    <numFmt numFmtId="169" formatCode="0_);\(0\)"/>
    <numFmt numFmtId="170" formatCode="_(* #,##0.0_);_(* \(#,##0.0\);_(* &quot;-&quot;??_);_(@_)"/>
    <numFmt numFmtId="171" formatCode="_(* #,##0.000_);_(* \(#,##0.000\);_(* &quot;-&quot;??_);_(@_)"/>
  </numFmts>
  <fonts count="65" x14ac:knownFonts="1">
    <font>
      <sz val="11"/>
      <color theme="1"/>
      <name val="Calibri"/>
      <family val="2"/>
      <scheme val="minor"/>
    </font>
    <font>
      <u/>
      <sz val="11"/>
      <color theme="10"/>
      <name val="Calibri"/>
      <family val="2"/>
    </font>
    <font>
      <sz val="11"/>
      <color theme="1"/>
      <name val="Calibri"/>
      <family val="2"/>
      <scheme val="minor"/>
    </font>
    <font>
      <sz val="9"/>
      <name val="Arial"/>
      <family val="2"/>
    </font>
    <font>
      <b/>
      <sz val="9"/>
      <name val="Arial"/>
      <family val="2"/>
    </font>
    <font>
      <sz val="11"/>
      <color rgb="FF000099"/>
      <name val="Calibri"/>
      <family val="2"/>
      <scheme val="minor"/>
    </font>
    <font>
      <sz val="9"/>
      <color theme="1"/>
      <name val="Arial"/>
      <family val="2"/>
    </font>
    <font>
      <sz val="12"/>
      <color theme="1"/>
      <name val="Garamond"/>
      <family val="1"/>
    </font>
    <font>
      <b/>
      <sz val="10"/>
      <color theme="0"/>
      <name val="Arial"/>
      <family val="2"/>
    </font>
    <font>
      <b/>
      <sz val="9"/>
      <color theme="0"/>
      <name val="Arial"/>
      <family val="2"/>
    </font>
    <font>
      <sz val="10"/>
      <name val="Arial"/>
      <family val="2"/>
    </font>
    <font>
      <b/>
      <sz val="9"/>
      <color theme="1"/>
      <name val="Arial"/>
      <family val="2"/>
    </font>
    <font>
      <b/>
      <vertAlign val="superscript"/>
      <sz val="9"/>
      <color theme="0"/>
      <name val="Arial"/>
      <family val="2"/>
    </font>
    <font>
      <i/>
      <sz val="9"/>
      <color theme="1"/>
      <name val="Arial"/>
      <family val="2"/>
    </font>
    <font>
      <b/>
      <sz val="11"/>
      <color theme="0"/>
      <name val="Calibri"/>
      <family val="2"/>
      <scheme val="minor"/>
    </font>
    <font>
      <b/>
      <sz val="9"/>
      <color theme="8" tint="-0.249977111117893"/>
      <name val="Arial"/>
      <family val="2"/>
    </font>
    <font>
      <sz val="9"/>
      <color theme="8" tint="-0.249977111117893"/>
      <name val="Arial"/>
      <family val="2"/>
    </font>
    <font>
      <b/>
      <i/>
      <sz val="9"/>
      <color theme="8" tint="-0.249977111117893"/>
      <name val="Arial"/>
      <family val="2"/>
    </font>
    <font>
      <sz val="11"/>
      <color theme="8" tint="-0.249977111117893"/>
      <name val="Calibri"/>
      <family val="2"/>
      <scheme val="minor"/>
    </font>
    <font>
      <b/>
      <sz val="11"/>
      <color theme="1"/>
      <name val="Calibri"/>
      <family val="2"/>
      <scheme val="minor"/>
    </font>
    <font>
      <sz val="10"/>
      <name val="Arial"/>
      <family val="2"/>
    </font>
    <font>
      <u/>
      <sz val="9"/>
      <color theme="10"/>
      <name val="Arial"/>
      <family val="2"/>
    </font>
    <font>
      <vertAlign val="superscript"/>
      <sz val="9"/>
      <color theme="1"/>
      <name val="Arial"/>
      <family val="2"/>
    </font>
    <font>
      <sz val="9"/>
      <color rgb="FF000000"/>
      <name val="Arial"/>
      <family val="2"/>
    </font>
    <font>
      <b/>
      <sz val="9"/>
      <color rgb="FF000000"/>
      <name val="Arial"/>
      <family val="2"/>
    </font>
    <font>
      <b/>
      <i/>
      <sz val="9"/>
      <color theme="0"/>
      <name val="Arial"/>
      <family val="2"/>
    </font>
    <font>
      <b/>
      <i/>
      <sz val="9"/>
      <color theme="1"/>
      <name val="Arial"/>
      <family val="2"/>
    </font>
    <font>
      <b/>
      <sz val="8"/>
      <color theme="0"/>
      <name val="Arial"/>
      <family val="2"/>
    </font>
    <font>
      <sz val="8"/>
      <color theme="1"/>
      <name val="Arial"/>
      <family val="2"/>
    </font>
    <font>
      <b/>
      <sz val="8"/>
      <color rgb="FF0000FF"/>
      <name val="Arial"/>
      <family val="2"/>
    </font>
    <font>
      <b/>
      <vertAlign val="superscript"/>
      <sz val="8"/>
      <color theme="0"/>
      <name val="Arial"/>
      <family val="2"/>
    </font>
    <font>
      <b/>
      <sz val="8"/>
      <color theme="1"/>
      <name val="Arial"/>
      <family val="2"/>
    </font>
    <font>
      <sz val="8"/>
      <color rgb="FF000000"/>
      <name val="Arial"/>
      <family val="2"/>
    </font>
    <font>
      <b/>
      <sz val="8"/>
      <color rgb="FF000000"/>
      <name val="Arial"/>
      <family val="2"/>
    </font>
    <font>
      <i/>
      <sz val="8"/>
      <color theme="1"/>
      <name val="Arial"/>
      <family val="2"/>
    </font>
    <font>
      <i/>
      <vertAlign val="superscript"/>
      <sz val="8"/>
      <color theme="1"/>
      <name val="Arial"/>
      <family val="2"/>
    </font>
    <font>
      <vertAlign val="superscript"/>
      <sz val="9"/>
      <color rgb="FF000000"/>
      <name val="Arial"/>
      <family val="2"/>
    </font>
    <font>
      <b/>
      <i/>
      <sz val="9"/>
      <name val="Arial"/>
      <family val="2"/>
    </font>
    <font>
      <sz val="10"/>
      <name val="Arial"/>
      <family val="2"/>
    </font>
    <font>
      <b/>
      <sz val="10"/>
      <color theme="1"/>
      <name val="Times New Roman"/>
      <family val="1"/>
    </font>
    <font>
      <sz val="10"/>
      <color theme="1"/>
      <name val="Times New Roman"/>
      <family val="1"/>
    </font>
    <font>
      <sz val="10"/>
      <name val="Times New Roman"/>
      <family val="1"/>
    </font>
    <font>
      <b/>
      <sz val="12"/>
      <color theme="1"/>
      <name val="Times New Roman"/>
      <family val="1"/>
    </font>
    <font>
      <b/>
      <sz val="9"/>
      <color theme="1"/>
      <name val="Times New Roman"/>
      <family val="1"/>
    </font>
    <font>
      <b/>
      <sz val="8"/>
      <color theme="1"/>
      <name val="Times New Roman"/>
      <family val="1"/>
    </font>
    <font>
      <b/>
      <i/>
      <sz val="8"/>
      <color theme="1"/>
      <name val="Times New Roman"/>
      <family val="1"/>
    </font>
    <font>
      <i/>
      <sz val="11"/>
      <color theme="1"/>
      <name val="Calibri"/>
      <family val="2"/>
      <scheme val="minor"/>
    </font>
    <font>
      <i/>
      <sz val="8"/>
      <name val="Arial"/>
      <family val="2"/>
    </font>
    <font>
      <sz val="8"/>
      <name val="Arial"/>
      <family val="2"/>
    </font>
    <font>
      <b/>
      <sz val="9"/>
      <color rgb="FF0000CC"/>
      <name val="Times New Roman"/>
      <family val="1"/>
    </font>
    <font>
      <i/>
      <sz val="9"/>
      <color rgb="FF0000CC"/>
      <name val="Times New Roman"/>
      <family val="1"/>
    </font>
    <font>
      <sz val="8"/>
      <color rgb="FFFF0000"/>
      <name val="Arial"/>
      <family val="2"/>
    </font>
    <font>
      <b/>
      <sz val="9"/>
      <color theme="1"/>
      <name val="Calibri"/>
      <family val="2"/>
      <scheme val="minor"/>
    </font>
    <font>
      <b/>
      <i/>
      <sz val="9"/>
      <color theme="1"/>
      <name val="Calibri"/>
      <family val="2"/>
      <scheme val="minor"/>
    </font>
    <font>
      <b/>
      <sz val="9"/>
      <color indexed="81"/>
      <name val="Tahoma"/>
      <family val="2"/>
    </font>
    <font>
      <sz val="9"/>
      <color indexed="81"/>
      <name val="Tahoma"/>
      <family val="2"/>
    </font>
    <font>
      <sz val="10"/>
      <name val="Arial"/>
      <family val="2"/>
    </font>
    <font>
      <b/>
      <vertAlign val="superscript"/>
      <sz val="9"/>
      <color theme="1"/>
      <name val="Arial"/>
      <family val="2"/>
    </font>
    <font>
      <sz val="9"/>
      <color theme="1"/>
      <name val="Calibri"/>
      <family val="2"/>
      <scheme val="minor"/>
    </font>
    <font>
      <b/>
      <i/>
      <sz val="8"/>
      <color theme="1"/>
      <name val="Arial"/>
      <family val="2"/>
    </font>
    <font>
      <b/>
      <sz val="9"/>
      <color rgb="FFFF0000"/>
      <name val="Arial"/>
      <family val="2"/>
    </font>
    <font>
      <sz val="9"/>
      <color theme="2" tint="-0.749992370372631"/>
      <name val="Arial"/>
      <family val="2"/>
    </font>
    <font>
      <b/>
      <i/>
      <vertAlign val="superscript"/>
      <sz val="8"/>
      <color theme="1"/>
      <name val="Arial"/>
      <family val="2"/>
    </font>
    <font>
      <b/>
      <i/>
      <sz val="8"/>
      <name val="Arial"/>
      <family val="2"/>
    </font>
    <font>
      <i/>
      <vertAlign val="superscript"/>
      <sz val="8"/>
      <name val="Arial"/>
      <family val="2"/>
    </font>
  </fonts>
  <fills count="28">
    <fill>
      <patternFill patternType="none"/>
    </fill>
    <fill>
      <patternFill patternType="gray125"/>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002060"/>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B8CCE4"/>
        <bgColor indexed="64"/>
      </patternFill>
    </fill>
    <fill>
      <patternFill patternType="gray0625"/>
    </fill>
    <fill>
      <patternFill patternType="gray0625">
        <bgColor theme="0"/>
      </patternFill>
    </fill>
    <fill>
      <patternFill patternType="solid">
        <fgColor theme="1" tint="0.499984740745262"/>
        <bgColor indexed="64"/>
      </patternFill>
    </fill>
    <fill>
      <patternFill patternType="gray0625">
        <bgColor rgb="FFFFFFCC"/>
      </patternFill>
    </fill>
    <fill>
      <patternFill patternType="mediumGray"/>
    </fill>
    <fill>
      <patternFill patternType="gray0625">
        <bgColor theme="8" tint="-0.249977111117893"/>
      </patternFill>
    </fill>
    <fill>
      <patternFill patternType="gray0625">
        <bgColor theme="0" tint="-4.9989318521683403E-2"/>
      </patternFill>
    </fill>
    <fill>
      <patternFill patternType="gray125">
        <bgColor rgb="FFFFFFCC"/>
      </patternFill>
    </fill>
    <fill>
      <patternFill patternType="gray125">
        <bgColor theme="0"/>
      </patternFill>
    </fill>
    <fill>
      <patternFill patternType="gray125">
        <bgColor theme="3" tint="0.79998168889431442"/>
      </patternFill>
    </fill>
    <fill>
      <patternFill patternType="gray0625">
        <bgColor theme="3" tint="0.79998168889431442"/>
      </patternFill>
    </fill>
    <fill>
      <patternFill patternType="solid">
        <fgColor rgb="FFD9D9D9"/>
        <bgColor indexed="64"/>
      </patternFill>
    </fill>
    <fill>
      <patternFill patternType="solid">
        <fgColor theme="8" tint="0.39997558519241921"/>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theme="8" tint="-0.249977111117893"/>
      </right>
      <top/>
      <bottom/>
      <diagonal/>
    </border>
    <border>
      <left style="thin">
        <color theme="8" tint="-0.249977111117893"/>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theme="8" tint="-0.249977111117893"/>
      </left>
      <right/>
      <top/>
      <bottom/>
      <diagonal/>
    </border>
    <border>
      <left style="thin">
        <color theme="8" tint="-0.249977111117893"/>
      </left>
      <right/>
      <top/>
      <bottom style="thin">
        <color theme="8" tint="-0.249977111117893"/>
      </bottom>
      <diagonal/>
    </border>
    <border>
      <left/>
      <right style="thin">
        <color theme="8" tint="-0.249977111117893"/>
      </right>
      <top/>
      <bottom style="thin">
        <color theme="8" tint="-0.24997711111789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rgb="FF4F81BD"/>
      </left>
      <right/>
      <top style="medium">
        <color rgb="FF4F81BD"/>
      </top>
      <bottom style="medium">
        <color auto="1"/>
      </bottom>
      <diagonal/>
    </border>
    <border>
      <left/>
      <right/>
      <top style="medium">
        <color rgb="FF4F81BD"/>
      </top>
      <bottom style="medium">
        <color auto="1"/>
      </bottom>
      <diagonal/>
    </border>
    <border>
      <left/>
      <right style="medium">
        <color rgb="FF4F81BD"/>
      </right>
      <top style="medium">
        <color rgb="FF4F81BD"/>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style="medium">
        <color rgb="FF4F81BD"/>
      </left>
      <right/>
      <top/>
      <bottom style="medium">
        <color rgb="FF4F81BD"/>
      </bottom>
      <diagonal/>
    </border>
    <border>
      <left/>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style="medium">
        <color rgb="FF4F81BD"/>
      </top>
      <bottom/>
      <diagonal/>
    </border>
    <border>
      <left style="medium">
        <color rgb="FF4F81BD"/>
      </left>
      <right style="medium">
        <color rgb="FF4F81BD"/>
      </right>
      <top/>
      <bottom style="medium">
        <color rgb="FF4F81BD"/>
      </bottom>
      <diagonal/>
    </border>
    <border>
      <left style="medium">
        <color rgb="FF4F81BD"/>
      </left>
      <right style="medium">
        <color rgb="FF4F81BD"/>
      </right>
      <top/>
      <bottom/>
      <diagonal/>
    </border>
    <border>
      <left style="medium">
        <color rgb="FF4F81BD"/>
      </left>
      <right style="medium">
        <color rgb="FF4F81BD"/>
      </right>
      <top style="medium">
        <color rgb="FF4F81BD"/>
      </top>
      <bottom style="medium">
        <color rgb="FF4F81BD"/>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thin">
        <color rgb="FF4F81BD"/>
      </left>
      <right style="thin">
        <color rgb="FF4F81BD"/>
      </right>
      <top style="thin">
        <color rgb="FF4F81BD"/>
      </top>
      <bottom style="thin">
        <color rgb="FF4F81BD"/>
      </bottom>
      <diagonal/>
    </border>
    <border>
      <left/>
      <right style="thin">
        <color rgb="FF4F81BD"/>
      </right>
      <top style="thin">
        <color rgb="FF4F81BD"/>
      </top>
      <bottom style="thin">
        <color rgb="FF4F81BD"/>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rgb="FF4F81BD"/>
      </left>
      <right style="hair">
        <color rgb="FF4F81BD"/>
      </right>
      <top/>
      <bottom style="hair">
        <color rgb="FF4F81BD"/>
      </bottom>
      <diagonal/>
    </border>
    <border>
      <left style="thin">
        <color rgb="FF4F81BD"/>
      </left>
      <right style="hair">
        <color rgb="FF4F81BD"/>
      </right>
      <top style="hair">
        <color rgb="FF4F81BD"/>
      </top>
      <bottom style="hair">
        <color rgb="FF4F81BD"/>
      </bottom>
      <diagonal/>
    </border>
    <border>
      <left/>
      <right style="hair">
        <color rgb="FF4F81BD"/>
      </right>
      <top style="hair">
        <color rgb="FF4F81BD"/>
      </top>
      <bottom style="hair">
        <color rgb="FF4F81BD"/>
      </bottom>
      <diagonal/>
    </border>
    <border>
      <left style="hair">
        <color rgb="FF4F81BD"/>
      </left>
      <right style="hair">
        <color rgb="FF4F81BD"/>
      </right>
      <top style="hair">
        <color rgb="FF4F81BD"/>
      </top>
      <bottom style="hair">
        <color rgb="FF4F81BD"/>
      </bottom>
      <diagonal/>
    </border>
    <border>
      <left style="hair">
        <color rgb="FF4F81BD"/>
      </left>
      <right/>
      <top style="hair">
        <color rgb="FF4F81BD"/>
      </top>
      <bottom style="hair">
        <color rgb="FF4F81BD"/>
      </bottom>
      <diagonal/>
    </border>
    <border>
      <left/>
      <right/>
      <top style="hair">
        <color rgb="FF4F81BD"/>
      </top>
      <bottom style="hair">
        <color rgb="FF4F81BD"/>
      </bottom>
      <diagonal/>
    </border>
    <border>
      <left style="thin">
        <color rgb="FF4F81BD"/>
      </left>
      <right/>
      <top style="hair">
        <color rgb="FF4F81BD"/>
      </top>
      <bottom style="thin">
        <color rgb="FF4F81BD"/>
      </bottom>
      <diagonal/>
    </border>
    <border>
      <left/>
      <right/>
      <top style="hair">
        <color rgb="FF4F81BD"/>
      </top>
      <bottom style="thin">
        <color rgb="FF4F81BD"/>
      </bottom>
      <diagonal/>
    </border>
    <border>
      <left style="medium">
        <color rgb="FF4F81BD"/>
      </left>
      <right/>
      <top style="thin">
        <color indexed="64"/>
      </top>
      <bottom style="medium">
        <color rgb="FF4F81BD"/>
      </bottom>
      <diagonal/>
    </border>
    <border>
      <left/>
      <right/>
      <top style="thin">
        <color indexed="64"/>
      </top>
      <bottom style="medium">
        <color rgb="FF4F81BD"/>
      </bottom>
      <diagonal/>
    </border>
    <border>
      <left/>
      <right style="medium">
        <color rgb="FF4F81BD"/>
      </right>
      <top style="thin">
        <color indexed="64"/>
      </top>
      <bottom style="medium">
        <color rgb="FF4F81BD"/>
      </bottom>
      <diagonal/>
    </border>
    <border>
      <left/>
      <right style="thin">
        <color indexed="64"/>
      </right>
      <top style="thin">
        <color indexed="64"/>
      </top>
      <bottom style="thin">
        <color indexed="64"/>
      </bottom>
      <diagonal/>
    </border>
    <border>
      <left/>
      <right style="medium">
        <color rgb="FF4F81BD"/>
      </right>
      <top/>
      <bottom/>
      <diagonal/>
    </border>
    <border>
      <left style="medium">
        <color rgb="FF4F81BD"/>
      </left>
      <right/>
      <top style="medium">
        <color rgb="FF4F81BD"/>
      </top>
      <bottom style="thin">
        <color indexed="64"/>
      </bottom>
      <diagonal/>
    </border>
    <border>
      <left/>
      <right/>
      <top style="medium">
        <color rgb="FF4F81BD"/>
      </top>
      <bottom style="thin">
        <color indexed="64"/>
      </bottom>
      <diagonal/>
    </border>
    <border>
      <left/>
      <right style="medium">
        <color rgb="FF4F81BD"/>
      </right>
      <top style="medium">
        <color rgb="FF4F81BD"/>
      </top>
      <bottom style="thin">
        <color indexed="64"/>
      </bottom>
      <diagonal/>
    </border>
    <border>
      <left style="medium">
        <color rgb="FF4F81BD"/>
      </left>
      <right style="thin">
        <color indexed="64"/>
      </right>
      <top style="thin">
        <color indexed="64"/>
      </top>
      <bottom style="thin">
        <color indexed="64"/>
      </bottom>
      <diagonal/>
    </border>
    <border>
      <left style="medium">
        <color rgb="FF4F81BD"/>
      </left>
      <right/>
      <top/>
      <bottom/>
      <diagonal/>
    </border>
    <border>
      <left style="thin">
        <color rgb="FF000000"/>
      </left>
      <right style="thin">
        <color rgb="FF000000"/>
      </right>
      <top style="thin">
        <color rgb="FF000000"/>
      </top>
      <bottom style="thin">
        <color rgb="FF000000"/>
      </bottom>
      <diagonal/>
    </border>
    <border>
      <left/>
      <right style="thin">
        <color rgb="FF4F81BD"/>
      </right>
      <top style="thin">
        <color rgb="FF4F81BD"/>
      </top>
      <bottom/>
      <diagonal/>
    </border>
    <border>
      <left/>
      <right style="thin">
        <color rgb="FF4F81BD"/>
      </right>
      <top/>
      <bottom/>
      <diagonal/>
    </border>
    <border>
      <left/>
      <right style="thin">
        <color rgb="FF4F81BD"/>
      </right>
      <top/>
      <bottom style="thin">
        <color rgb="FF4F81BD"/>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4F81BD"/>
      </left>
      <right style="hair">
        <color rgb="FF4F81BD"/>
      </right>
      <top/>
      <bottom style="hair">
        <color rgb="FF4F81BD"/>
      </bottom>
      <diagonal/>
    </border>
    <border>
      <left/>
      <right style="hair">
        <color rgb="FF4F81BD"/>
      </right>
      <top/>
      <bottom style="hair">
        <color rgb="FF4F81BD"/>
      </bottom>
      <diagonal/>
    </border>
    <border>
      <left style="thin">
        <color indexed="64"/>
      </left>
      <right/>
      <top style="thin">
        <color indexed="64"/>
      </top>
      <bottom style="medium">
        <color rgb="FF4F81BD"/>
      </bottom>
      <diagonal/>
    </border>
    <border>
      <left/>
      <right style="thin">
        <color indexed="64"/>
      </right>
      <top style="thin">
        <color indexed="64"/>
      </top>
      <bottom style="medium">
        <color rgb="FF4F81BD"/>
      </bottom>
      <diagonal/>
    </border>
    <border>
      <left/>
      <right style="medium">
        <color auto="1"/>
      </right>
      <top style="thin">
        <color indexed="64"/>
      </top>
      <bottom style="thin">
        <color auto="1"/>
      </bottom>
      <diagonal/>
    </border>
  </borders>
  <cellStyleXfs count="18">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9" fontId="2" fillId="0" borderId="0" applyFont="0" applyFill="0" applyBorder="0" applyAlignment="0" applyProtection="0"/>
    <xf numFmtId="0" fontId="10" fillId="0" borderId="0"/>
    <xf numFmtId="0" fontId="10" fillId="0" borderId="0"/>
    <xf numFmtId="164" fontId="2" fillId="0" borderId="0" applyFont="0" applyFill="0" applyBorder="0" applyAlignment="0" applyProtection="0"/>
    <xf numFmtId="0" fontId="2" fillId="0" borderId="0"/>
    <xf numFmtId="164" fontId="10" fillId="0" borderId="0" applyFont="0" applyFill="0" applyBorder="0" applyAlignment="0" applyProtection="0"/>
    <xf numFmtId="164" fontId="10" fillId="0" borderId="0" applyFont="0" applyFill="0" applyBorder="0" applyAlignment="0" applyProtection="0"/>
    <xf numFmtId="0" fontId="2" fillId="0" borderId="0"/>
    <xf numFmtId="9" fontId="10" fillId="0" borderId="0" applyFont="0" applyFill="0" applyBorder="0" applyAlignment="0" applyProtection="0"/>
    <xf numFmtId="0" fontId="10" fillId="0" borderId="0"/>
    <xf numFmtId="0" fontId="2" fillId="0" borderId="0"/>
    <xf numFmtId="0" fontId="20" fillId="0" borderId="0"/>
    <xf numFmtId="0" fontId="38" fillId="0" borderId="0"/>
    <xf numFmtId="0" fontId="56" fillId="0" borderId="0"/>
    <xf numFmtId="0" fontId="10" fillId="0" borderId="0"/>
  </cellStyleXfs>
  <cellXfs count="767">
    <xf numFmtId="0" fontId="0" fillId="0" borderId="0" xfId="0"/>
    <xf numFmtId="0" fontId="1" fillId="0" borderId="0" xfId="1" applyAlignment="1" applyProtection="1"/>
    <xf numFmtId="0" fontId="5" fillId="0" borderId="0" xfId="0" applyFont="1"/>
    <xf numFmtId="0" fontId="3" fillId="0" borderId="0" xfId="0" applyFont="1" applyAlignment="1">
      <alignment horizontal="center" vertical="center"/>
    </xf>
    <xf numFmtId="0" fontId="7" fillId="0" borderId="0" xfId="0" applyFont="1"/>
    <xf numFmtId="0" fontId="6" fillId="0" borderId="0" xfId="0" applyFont="1"/>
    <xf numFmtId="0" fontId="0" fillId="4" borderId="0" xfId="0" applyFill="1"/>
    <xf numFmtId="0" fontId="18" fillId="4" borderId="7" xfId="0" applyFont="1" applyFill="1" applyBorder="1"/>
    <xf numFmtId="0" fontId="18" fillId="4" borderId="10" xfId="0" applyFont="1" applyFill="1" applyBorder="1"/>
    <xf numFmtId="0" fontId="18" fillId="4" borderId="11" xfId="0" applyFont="1" applyFill="1" applyBorder="1"/>
    <xf numFmtId="0" fontId="18" fillId="4" borderId="12" xfId="0" applyFont="1" applyFill="1" applyBorder="1"/>
    <xf numFmtId="0" fontId="3" fillId="0" borderId="13" xfId="0" applyFont="1" applyBorder="1" applyAlignment="1">
      <alignment vertical="center" wrapText="1"/>
    </xf>
    <xf numFmtId="0" fontId="3" fillId="4" borderId="13" xfId="0" applyFont="1" applyFill="1" applyBorder="1" applyAlignment="1">
      <alignment vertical="center" wrapText="1"/>
    </xf>
    <xf numFmtId="0" fontId="4" fillId="3" borderId="13" xfId="0" applyFont="1" applyFill="1" applyBorder="1" applyAlignment="1">
      <alignment vertical="center" wrapText="1"/>
    </xf>
    <xf numFmtId="0" fontId="4"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3" fontId="3" fillId="0" borderId="14" xfId="0" applyNumberFormat="1" applyFont="1" applyBorder="1" applyAlignment="1">
      <alignment horizontal="center" vertical="center" wrapText="1"/>
    </xf>
    <xf numFmtId="0" fontId="15" fillId="4" borderId="0" xfId="0" applyFont="1" applyFill="1" applyAlignment="1">
      <alignment vertical="center"/>
    </xf>
    <xf numFmtId="0" fontId="1" fillId="0" borderId="0" xfId="1" applyAlignment="1" applyProtection="1">
      <alignment vertical="center"/>
    </xf>
    <xf numFmtId="0" fontId="0" fillId="4" borderId="0" xfId="0" applyFill="1" applyAlignment="1">
      <alignment vertical="center"/>
    </xf>
    <xf numFmtId="0" fontId="17" fillId="4" borderId="0" xfId="0" applyFont="1" applyFill="1" applyAlignment="1">
      <alignment vertical="center"/>
    </xf>
    <xf numFmtId="0" fontId="16" fillId="4" borderId="0" xfId="0" applyFont="1" applyFill="1" applyAlignment="1">
      <alignment horizontal="justify" vertical="center" wrapText="1"/>
    </xf>
    <xf numFmtId="0" fontId="4" fillId="3" borderId="14" xfId="0" applyFont="1" applyFill="1" applyBorder="1" applyAlignment="1">
      <alignment horizontal="left" vertical="center" wrapText="1"/>
    </xf>
    <xf numFmtId="0" fontId="4" fillId="3" borderId="14" xfId="0" applyFont="1" applyFill="1" applyBorder="1" applyAlignment="1">
      <alignment horizontal="center" vertical="center" wrapText="1"/>
    </xf>
    <xf numFmtId="168" fontId="4" fillId="3" borderId="14" xfId="0" applyNumberFormat="1" applyFont="1" applyFill="1" applyBorder="1" applyAlignment="1">
      <alignment horizontal="center" vertical="center" wrapText="1"/>
    </xf>
    <xf numFmtId="0" fontId="3" fillId="0" borderId="14" xfId="0" applyFont="1" applyBorder="1" applyAlignment="1">
      <alignment horizontal="left" vertical="center" wrapText="1"/>
    </xf>
    <xf numFmtId="3" fontId="3" fillId="3" borderId="14" xfId="0" applyNumberFormat="1" applyFont="1" applyFill="1" applyBorder="1" applyAlignment="1">
      <alignment horizontal="center" vertical="center" wrapText="1"/>
    </xf>
    <xf numFmtId="0" fontId="0" fillId="0" borderId="0" xfId="0" applyAlignment="1">
      <alignment horizontal="left"/>
    </xf>
    <xf numFmtId="0" fontId="9" fillId="7" borderId="13" xfId="0" applyFont="1" applyFill="1" applyBorder="1" applyAlignment="1">
      <alignment horizontal="center" vertical="center"/>
    </xf>
    <xf numFmtId="0" fontId="19" fillId="0" borderId="0" xfId="0" applyFont="1"/>
    <xf numFmtId="0" fontId="18" fillId="4" borderId="0" xfId="0" applyFont="1" applyFill="1"/>
    <xf numFmtId="0" fontId="3" fillId="0" borderId="13" xfId="0" applyFont="1" applyBorder="1" applyAlignment="1">
      <alignment horizontal="center" vertical="center" wrapText="1"/>
    </xf>
    <xf numFmtId="0" fontId="9" fillId="7" borderId="13" xfId="0" applyFont="1" applyFill="1" applyBorder="1" applyAlignment="1">
      <alignment horizontal="center"/>
    </xf>
    <xf numFmtId="0" fontId="6" fillId="0" borderId="13" xfId="0" applyFont="1" applyBorder="1" applyAlignment="1">
      <alignment horizontal="center"/>
    </xf>
    <xf numFmtId="3" fontId="0" fillId="0" borderId="13" xfId="0" applyNumberFormat="1" applyBorder="1"/>
    <xf numFmtId="165" fontId="3" fillId="0" borderId="13" xfId="0" applyNumberFormat="1" applyFont="1" applyBorder="1" applyAlignment="1">
      <alignment horizontal="right"/>
    </xf>
    <xf numFmtId="0" fontId="0" fillId="0" borderId="13" xfId="0" applyBorder="1"/>
    <xf numFmtId="0" fontId="11" fillId="0" borderId="13" xfId="0" applyFont="1" applyBorder="1" applyAlignment="1">
      <alignment horizontal="center"/>
    </xf>
    <xf numFmtId="165" fontId="4" fillId="0" borderId="13" xfId="0" applyNumberFormat="1" applyFont="1" applyBorder="1" applyAlignment="1">
      <alignment horizontal="right"/>
    </xf>
    <xf numFmtId="0" fontId="6" fillId="0" borderId="13" xfId="0" applyFont="1" applyBorder="1"/>
    <xf numFmtId="0" fontId="21" fillId="0" borderId="0" xfId="1" applyFont="1" applyAlignment="1" applyProtection="1"/>
    <xf numFmtId="0" fontId="9" fillId="7" borderId="30" xfId="0" applyFont="1" applyFill="1" applyBorder="1" applyAlignment="1">
      <alignment horizontal="center" vertical="center"/>
    </xf>
    <xf numFmtId="0" fontId="6" fillId="0" borderId="29" xfId="0" applyFont="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xf>
    <xf numFmtId="0" fontId="11" fillId="8" borderId="29" xfId="0" applyFont="1" applyFill="1" applyBorder="1" applyAlignment="1">
      <alignment horizontal="center" vertical="center"/>
    </xf>
    <xf numFmtId="0" fontId="11" fillId="8" borderId="13" xfId="0" applyFont="1" applyFill="1" applyBorder="1" applyAlignment="1">
      <alignment horizontal="right" vertical="center"/>
    </xf>
    <xf numFmtId="0" fontId="11" fillId="8" borderId="13" xfId="0" applyFont="1" applyFill="1" applyBorder="1" applyAlignment="1">
      <alignment horizontal="center" vertical="center"/>
    </xf>
    <xf numFmtId="0" fontId="24" fillId="8" borderId="13" xfId="0" applyFont="1" applyFill="1" applyBorder="1" applyAlignment="1">
      <alignment horizontal="center" vertical="center"/>
    </xf>
    <xf numFmtId="0" fontId="24" fillId="8" borderId="30" xfId="0" applyFont="1" applyFill="1" applyBorder="1" applyAlignment="1">
      <alignment horizontal="center" vertical="center"/>
    </xf>
    <xf numFmtId="0" fontId="25" fillId="7" borderId="13" xfId="0" applyFont="1" applyFill="1" applyBorder="1" applyAlignment="1">
      <alignment horizontal="center" vertical="center" wrapText="1"/>
    </xf>
    <xf numFmtId="0" fontId="11" fillId="8" borderId="31" xfId="0" applyFont="1" applyFill="1" applyBorder="1" applyAlignment="1">
      <alignment horizontal="center" vertical="center"/>
    </xf>
    <xf numFmtId="0" fontId="11" fillId="8" borderId="32" xfId="0" applyFont="1" applyFill="1" applyBorder="1" applyAlignment="1">
      <alignment horizontal="right" vertical="center"/>
    </xf>
    <xf numFmtId="0" fontId="11" fillId="8" borderId="32" xfId="0" applyFont="1" applyFill="1" applyBorder="1" applyAlignment="1">
      <alignment horizontal="center" vertical="center"/>
    </xf>
    <xf numFmtId="0" fontId="24" fillId="8" borderId="32" xfId="0" applyFont="1" applyFill="1" applyBorder="1" applyAlignment="1">
      <alignment horizontal="center" vertical="center"/>
    </xf>
    <xf numFmtId="0" fontId="6" fillId="0" borderId="0" xfId="0" applyFont="1" applyAlignment="1">
      <alignment vertical="center"/>
    </xf>
    <xf numFmtId="0" fontId="28" fillId="0" borderId="0" xfId="0" applyFont="1"/>
    <xf numFmtId="0" fontId="28" fillId="0" borderId="13" xfId="0" applyFont="1" applyBorder="1" applyAlignment="1">
      <alignment horizontal="left" vertical="center"/>
    </xf>
    <xf numFmtId="37" fontId="32" fillId="0" borderId="13" xfId="0" applyNumberFormat="1" applyFont="1" applyBorder="1" applyAlignment="1">
      <alignment vertical="center"/>
    </xf>
    <xf numFmtId="0" fontId="28" fillId="0" borderId="13" xfId="0" applyFont="1" applyBorder="1" applyAlignment="1">
      <alignment horizontal="left" vertical="center" wrapText="1"/>
    </xf>
    <xf numFmtId="0" fontId="31" fillId="9" borderId="13" xfId="0" applyFont="1" applyFill="1" applyBorder="1" applyAlignment="1">
      <alignment horizontal="center" vertical="center"/>
    </xf>
    <xf numFmtId="37" fontId="33" fillId="9" borderId="13" xfId="0" applyNumberFormat="1" applyFont="1" applyFill="1" applyBorder="1" applyAlignment="1">
      <alignment vertical="center"/>
    </xf>
    <xf numFmtId="9" fontId="33" fillId="9" borderId="13" xfId="3" applyFont="1" applyFill="1" applyBorder="1" applyAlignment="1">
      <alignment horizontal="center" vertical="center"/>
    </xf>
    <xf numFmtId="0" fontId="34" fillId="0" borderId="0" xfId="0" applyFont="1" applyAlignment="1">
      <alignment vertical="center"/>
    </xf>
    <xf numFmtId="0" fontId="28" fillId="0" borderId="0" xfId="0" applyFont="1" applyAlignment="1">
      <alignment vertical="center"/>
    </xf>
    <xf numFmtId="166" fontId="6" fillId="0" borderId="0" xfId="2" applyNumberFormat="1" applyFont="1" applyFill="1" applyBorder="1" applyAlignment="1">
      <alignment horizontal="center"/>
    </xf>
    <xf numFmtId="166" fontId="0" fillId="0" borderId="0" xfId="2" applyNumberFormat="1" applyFont="1"/>
    <xf numFmtId="3" fontId="11" fillId="10" borderId="13" xfId="7" applyNumberFormat="1" applyFont="1" applyFill="1" applyBorder="1" applyAlignment="1">
      <alignment horizontal="center" vertical="center" wrapText="1"/>
    </xf>
    <xf numFmtId="3" fontId="0" fillId="0" borderId="0" xfId="0" applyNumberFormat="1"/>
    <xf numFmtId="3" fontId="6" fillId="0" borderId="13" xfId="7" applyNumberFormat="1" applyFont="1" applyBorder="1" applyAlignment="1">
      <alignment horizontal="center" vertical="center" wrapText="1"/>
    </xf>
    <xf numFmtId="0" fontId="24" fillId="10" borderId="13" xfId="0" applyFont="1" applyFill="1" applyBorder="1" applyAlignment="1">
      <alignment vertical="center" wrapText="1"/>
    </xf>
    <xf numFmtId="0" fontId="40" fillId="9" borderId="51" xfId="0" applyFont="1" applyFill="1" applyBorder="1"/>
    <xf numFmtId="0" fontId="40" fillId="9" borderId="54" xfId="0" applyFont="1" applyFill="1" applyBorder="1"/>
    <xf numFmtId="0" fontId="40" fillId="0" borderId="0" xfId="0" applyFont="1"/>
    <xf numFmtId="0" fontId="49" fillId="0" borderId="0" xfId="0" applyFont="1"/>
    <xf numFmtId="0" fontId="50" fillId="0" borderId="0" xfId="0" applyFont="1"/>
    <xf numFmtId="0" fontId="48" fillId="0" borderId="0" xfId="0" applyFont="1"/>
    <xf numFmtId="0" fontId="48" fillId="0" borderId="0" xfId="0" applyFont="1" applyAlignment="1">
      <alignment horizontal="center"/>
    </xf>
    <xf numFmtId="0" fontId="51" fillId="0" borderId="0" xfId="0" applyFont="1" applyAlignment="1">
      <alignment horizontal="center"/>
    </xf>
    <xf numFmtId="0" fontId="41" fillId="0" borderId="0" xfId="5" applyFont="1"/>
    <xf numFmtId="0" fontId="10" fillId="0" borderId="0" xfId="5"/>
    <xf numFmtId="0" fontId="3" fillId="0" borderId="0" xfId="5" applyFont="1" applyAlignment="1">
      <alignment vertical="center"/>
    </xf>
    <xf numFmtId="0" fontId="4" fillId="0" borderId="13" xfId="0" applyFont="1" applyBorder="1" applyAlignment="1">
      <alignment horizontal="center" vertical="center" wrapText="1"/>
    </xf>
    <xf numFmtId="0" fontId="9" fillId="7" borderId="13" xfId="0" applyFont="1" applyFill="1" applyBorder="1" applyAlignment="1">
      <alignment horizontal="center" vertical="center" wrapText="1"/>
    </xf>
    <xf numFmtId="0" fontId="3" fillId="0" borderId="0" xfId="0" applyFont="1" applyAlignment="1">
      <alignment vertical="center"/>
    </xf>
    <xf numFmtId="0" fontId="11" fillId="0" borderId="13" xfId="0" applyFont="1" applyBorder="1" applyAlignment="1">
      <alignment horizontal="left"/>
    </xf>
    <xf numFmtId="167" fontId="3" fillId="0" borderId="13" xfId="0" applyNumberFormat="1" applyFont="1" applyBorder="1" applyAlignment="1">
      <alignment horizontal="right"/>
    </xf>
    <xf numFmtId="0" fontId="11" fillId="0" borderId="13" xfId="0" applyFont="1" applyBorder="1"/>
    <xf numFmtId="171" fontId="0" fillId="0" borderId="13" xfId="2" applyNumberFormat="1" applyFont="1" applyFill="1" applyBorder="1"/>
    <xf numFmtId="0" fontId="13" fillId="0" borderId="13" xfId="0" applyFont="1" applyBorder="1"/>
    <xf numFmtId="0" fontId="6" fillId="0" borderId="0" xfId="0" applyFont="1" applyAlignment="1">
      <alignment vertical="center" wrapText="1"/>
    </xf>
    <xf numFmtId="0" fontId="11" fillId="0" borderId="0" xfId="0" applyFont="1" applyAlignment="1">
      <alignment vertical="center" wrapText="1"/>
    </xf>
    <xf numFmtId="3" fontId="11" fillId="0" borderId="0" xfId="0" applyNumberFormat="1" applyFont="1" applyAlignment="1">
      <alignment horizontal="right" vertical="center" wrapText="1"/>
    </xf>
    <xf numFmtId="0" fontId="56" fillId="0" borderId="0" xfId="16"/>
    <xf numFmtId="0" fontId="41" fillId="0" borderId="0" xfId="16" applyFont="1"/>
    <xf numFmtId="3" fontId="56" fillId="0" borderId="0" xfId="16" applyNumberFormat="1"/>
    <xf numFmtId="0" fontId="8" fillId="20" borderId="47" xfId="0" applyFont="1" applyFill="1" applyBorder="1" applyAlignment="1">
      <alignment vertical="center"/>
    </xf>
    <xf numFmtId="0" fontId="4" fillId="21" borderId="47" xfId="0" applyFont="1" applyFill="1" applyBorder="1" applyAlignment="1">
      <alignment horizontal="center" vertical="center" wrapText="1"/>
    </xf>
    <xf numFmtId="3" fontId="4" fillId="21" borderId="47" xfId="0" applyNumberFormat="1" applyFont="1" applyFill="1" applyBorder="1" applyAlignment="1">
      <alignment horizontal="right" vertical="center" wrapText="1"/>
    </xf>
    <xf numFmtId="37" fontId="4" fillId="21" borderId="47" xfId="3" applyNumberFormat="1" applyFont="1" applyFill="1" applyBorder="1" applyAlignment="1">
      <alignment horizontal="center" vertical="center" wrapText="1"/>
    </xf>
    <xf numFmtId="166" fontId="6" fillId="15" borderId="47" xfId="2" applyNumberFormat="1" applyFont="1" applyFill="1" applyBorder="1" applyAlignment="1">
      <alignment vertical="center"/>
    </xf>
    <xf numFmtId="37" fontId="4" fillId="15" borderId="47" xfId="3" applyNumberFormat="1" applyFont="1" applyFill="1" applyBorder="1" applyAlignment="1">
      <alignment horizontal="center" vertical="center" wrapText="1"/>
    </xf>
    <xf numFmtId="37" fontId="3" fillId="15" borderId="47" xfId="3" applyNumberFormat="1" applyFont="1" applyFill="1" applyBorder="1" applyAlignment="1">
      <alignment horizontal="center" vertical="center" wrapText="1"/>
    </xf>
    <xf numFmtId="0" fontId="52" fillId="23" borderId="43" xfId="5" applyFont="1" applyFill="1" applyBorder="1" applyAlignment="1">
      <alignment vertical="center"/>
    </xf>
    <xf numFmtId="0" fontId="52" fillId="23" borderId="40" xfId="10" applyFont="1" applyFill="1" applyBorder="1" applyAlignment="1">
      <alignment vertical="center"/>
    </xf>
    <xf numFmtId="0" fontId="52" fillId="23" borderId="40" xfId="10" applyFont="1" applyFill="1" applyBorder="1" applyAlignment="1">
      <alignment vertical="center" wrapText="1"/>
    </xf>
    <xf numFmtId="0" fontId="52" fillId="23" borderId="41" xfId="10" applyFont="1" applyFill="1" applyBorder="1" applyAlignment="1">
      <alignment vertical="center"/>
    </xf>
    <xf numFmtId="0" fontId="52" fillId="23" borderId="0" xfId="10" applyFont="1" applyFill="1" applyAlignment="1">
      <alignment horizontal="center" vertical="center"/>
    </xf>
    <xf numFmtId="0" fontId="52" fillId="23" borderId="42" xfId="10" applyFont="1" applyFill="1" applyBorder="1" applyAlignment="1">
      <alignment horizontal="center" vertical="center"/>
    </xf>
    <xf numFmtId="0" fontId="52" fillId="23" borderId="41" xfId="10" applyFont="1" applyFill="1" applyBorder="1" applyAlignment="1">
      <alignment vertical="center" wrapText="1"/>
    </xf>
    <xf numFmtId="0" fontId="52" fillId="23" borderId="43" xfId="10" applyFont="1" applyFill="1" applyBorder="1" applyAlignment="1">
      <alignment horizontal="left" vertical="center"/>
    </xf>
    <xf numFmtId="37" fontId="58" fillId="23" borderId="43" xfId="10" applyNumberFormat="1" applyFont="1" applyFill="1" applyBorder="1" applyAlignment="1">
      <alignment horizontal="center" vertical="center"/>
    </xf>
    <xf numFmtId="37" fontId="58" fillId="1" borderId="43" xfId="10" applyNumberFormat="1" applyFont="1" applyFill="1" applyBorder="1" applyAlignment="1">
      <alignment horizontal="center" vertical="center"/>
    </xf>
    <xf numFmtId="169" fontId="52" fillId="23" borderId="43" xfId="10" applyNumberFormat="1" applyFont="1" applyFill="1" applyBorder="1" applyAlignment="1">
      <alignment horizontal="center" vertical="center"/>
    </xf>
    <xf numFmtId="3" fontId="58" fillId="23" borderId="43" xfId="10" applyNumberFormat="1" applyFont="1" applyFill="1" applyBorder="1" applyAlignment="1">
      <alignment horizontal="center" vertical="center"/>
    </xf>
    <xf numFmtId="3" fontId="58" fillId="1" borderId="43" xfId="10" applyNumberFormat="1" applyFont="1" applyFill="1" applyBorder="1" applyAlignment="1">
      <alignment horizontal="center" vertical="center"/>
    </xf>
    <xf numFmtId="0" fontId="53" fillId="23" borderId="43" xfId="10" applyFont="1" applyFill="1" applyBorder="1" applyAlignment="1">
      <alignment horizontal="left" vertical="center"/>
    </xf>
    <xf numFmtId="0" fontId="43" fillId="1" borderId="43" xfId="5" applyFont="1" applyFill="1" applyBorder="1" applyAlignment="1">
      <alignment vertical="center"/>
    </xf>
    <xf numFmtId="0" fontId="43" fillId="1" borderId="43" xfId="5" applyFont="1" applyFill="1" applyBorder="1" applyAlignment="1">
      <alignment vertical="center" wrapText="1"/>
    </xf>
    <xf numFmtId="0" fontId="39" fillId="1" borderId="40" xfId="10" applyFont="1" applyFill="1" applyBorder="1" applyAlignment="1">
      <alignment horizontal="center" vertical="center"/>
    </xf>
    <xf numFmtId="0" fontId="39" fillId="1" borderId="0" xfId="10" applyFont="1" applyFill="1" applyAlignment="1">
      <alignment horizontal="center" vertical="center"/>
    </xf>
    <xf numFmtId="0" fontId="39" fillId="1" borderId="42" xfId="10" applyFont="1" applyFill="1" applyBorder="1" applyAlignment="1">
      <alignment horizontal="center" vertical="center"/>
    </xf>
    <xf numFmtId="0" fontId="40" fillId="1" borderId="43" xfId="10" applyFont="1" applyFill="1" applyBorder="1" applyAlignment="1">
      <alignment vertical="top"/>
    </xf>
    <xf numFmtId="0" fontId="40" fillId="1" borderId="45" xfId="10" applyFont="1" applyFill="1" applyBorder="1" applyAlignment="1">
      <alignment vertical="top"/>
    </xf>
    <xf numFmtId="0" fontId="40" fillId="1" borderId="46" xfId="10" applyFont="1" applyFill="1" applyBorder="1" applyAlignment="1">
      <alignment vertical="top"/>
    </xf>
    <xf numFmtId="0" fontId="44" fillId="23" borderId="43" xfId="10" applyFont="1" applyFill="1" applyBorder="1" applyAlignment="1">
      <alignment horizontal="center" vertical="center"/>
    </xf>
    <xf numFmtId="37" fontId="39" fillId="1" borderId="43" xfId="10" applyNumberFormat="1" applyFont="1" applyFill="1" applyBorder="1" applyAlignment="1">
      <alignment horizontal="center" vertical="center"/>
    </xf>
    <xf numFmtId="169" fontId="39" fillId="1" borderId="43" xfId="10" applyNumberFormat="1" applyFont="1" applyFill="1" applyBorder="1" applyAlignment="1">
      <alignment horizontal="center" vertical="center"/>
    </xf>
    <xf numFmtId="0" fontId="2" fillId="23" borderId="43" xfId="10" applyFill="1" applyBorder="1" applyAlignment="1">
      <alignment vertical="center"/>
    </xf>
    <xf numFmtId="0" fontId="39" fillId="1" borderId="43" xfId="10" applyFont="1" applyFill="1" applyBorder="1" applyAlignment="1">
      <alignment horizontal="center" vertical="center"/>
    </xf>
    <xf numFmtId="0" fontId="44" fillId="24" borderId="43" xfId="10" applyFont="1" applyFill="1" applyBorder="1" applyAlignment="1">
      <alignment horizontal="center" vertical="center"/>
    </xf>
    <xf numFmtId="37" fontId="39" fillId="24" borderId="43" xfId="10" applyNumberFormat="1" applyFont="1" applyFill="1" applyBorder="1" applyAlignment="1">
      <alignment horizontal="center" vertical="center"/>
    </xf>
    <xf numFmtId="169" fontId="39" fillId="24" borderId="43" xfId="10" applyNumberFormat="1" applyFont="1" applyFill="1" applyBorder="1" applyAlignment="1">
      <alignment horizontal="center" vertical="center"/>
    </xf>
    <xf numFmtId="3" fontId="39" fillId="1" borderId="43" xfId="10" applyNumberFormat="1" applyFont="1" applyFill="1" applyBorder="1" applyAlignment="1">
      <alignment horizontal="center" vertical="center"/>
    </xf>
    <xf numFmtId="0" fontId="39" fillId="1" borderId="43" xfId="10" applyFont="1" applyFill="1" applyBorder="1" applyAlignment="1">
      <alignment horizontal="right" vertical="center"/>
    </xf>
    <xf numFmtId="3" fontId="39" fillId="24" borderId="43" xfId="10" applyNumberFormat="1" applyFont="1" applyFill="1" applyBorder="1" applyAlignment="1">
      <alignment horizontal="center" vertical="center"/>
    </xf>
    <xf numFmtId="0" fontId="40" fillId="1" borderId="43" xfId="10" applyFont="1" applyFill="1" applyBorder="1" applyAlignment="1">
      <alignment horizontal="center" vertical="center"/>
    </xf>
    <xf numFmtId="3" fontId="39" fillId="1" borderId="43" xfId="10" applyNumberFormat="1" applyFont="1" applyFill="1" applyBorder="1" applyAlignment="1">
      <alignment horizontal="right" vertical="center"/>
    </xf>
    <xf numFmtId="0" fontId="45" fillId="23" borderId="43" xfId="10" applyFont="1" applyFill="1" applyBorder="1" applyAlignment="1">
      <alignment horizontal="center" vertical="center"/>
    </xf>
    <xf numFmtId="0" fontId="46" fillId="23" borderId="43" xfId="10" applyFont="1" applyFill="1" applyBorder="1" applyAlignment="1">
      <alignment vertical="center"/>
    </xf>
    <xf numFmtId="0" fontId="2" fillId="23" borderId="43" xfId="10" applyFill="1" applyBorder="1" applyAlignment="1">
      <alignment horizontal="center" vertical="center"/>
    </xf>
    <xf numFmtId="0" fontId="10" fillId="1" borderId="0" xfId="5" applyFill="1"/>
    <xf numFmtId="0" fontId="47" fillId="1" borderId="0" xfId="5" applyFont="1" applyFill="1"/>
    <xf numFmtId="0" fontId="39" fillId="1" borderId="43" xfId="7" applyFont="1" applyFill="1" applyBorder="1" applyAlignment="1">
      <alignment vertical="center" wrapText="1"/>
    </xf>
    <xf numFmtId="0" fontId="39" fillId="1" borderId="42" xfId="7" applyFont="1" applyFill="1" applyBorder="1" applyAlignment="1">
      <alignment vertical="center"/>
    </xf>
    <xf numFmtId="0" fontId="39" fillId="1" borderId="40" xfId="7" applyFont="1" applyFill="1" applyBorder="1" applyAlignment="1">
      <alignment vertical="center" wrapText="1"/>
    </xf>
    <xf numFmtId="0" fontId="39" fillId="1" borderId="41" xfId="7" applyFont="1" applyFill="1" applyBorder="1" applyAlignment="1">
      <alignment vertical="center"/>
    </xf>
    <xf numFmtId="0" fontId="39" fillId="1" borderId="0" xfId="7" applyFont="1" applyFill="1" applyAlignment="1">
      <alignment horizontal="center" vertical="center"/>
    </xf>
    <xf numFmtId="0" fontId="39" fillId="1" borderId="42" xfId="7" applyFont="1" applyFill="1" applyBorder="1" applyAlignment="1">
      <alignment horizontal="center" vertical="center"/>
    </xf>
    <xf numFmtId="0" fontId="39" fillId="1" borderId="42" xfId="7" applyFont="1" applyFill="1" applyBorder="1" applyAlignment="1">
      <alignment vertical="center" wrapText="1"/>
    </xf>
    <xf numFmtId="0" fontId="44" fillId="23" borderId="43" xfId="7" applyFont="1" applyFill="1" applyBorder="1" applyAlignment="1">
      <alignment horizontal="left" vertical="center"/>
    </xf>
    <xf numFmtId="37" fontId="39" fillId="1" borderId="43" xfId="7" applyNumberFormat="1" applyFont="1" applyFill="1" applyBorder="1" applyAlignment="1">
      <alignment horizontal="center" vertical="center"/>
    </xf>
    <xf numFmtId="0" fontId="2" fillId="23" borderId="43" xfId="7" applyFill="1" applyBorder="1" applyAlignment="1">
      <alignment horizontal="left" vertical="center"/>
    </xf>
    <xf numFmtId="0" fontId="39" fillId="1" borderId="43" xfId="7" applyFont="1" applyFill="1" applyBorder="1" applyAlignment="1">
      <alignment horizontal="center" vertical="center"/>
    </xf>
    <xf numFmtId="169" fontId="39" fillId="1" borderId="43" xfId="7" applyNumberFormat="1" applyFont="1" applyFill="1" applyBorder="1" applyAlignment="1">
      <alignment horizontal="center" vertical="center"/>
    </xf>
    <xf numFmtId="0" fontId="44" fillId="24" borderId="43" xfId="7" applyFont="1" applyFill="1" applyBorder="1" applyAlignment="1">
      <alignment horizontal="left" vertical="center"/>
    </xf>
    <xf numFmtId="37" fontId="39" fillId="24" borderId="43" xfId="7" applyNumberFormat="1" applyFont="1" applyFill="1" applyBorder="1" applyAlignment="1">
      <alignment horizontal="center" vertical="center"/>
    </xf>
    <xf numFmtId="3" fontId="39" fillId="1" borderId="43" xfId="7" applyNumberFormat="1" applyFont="1" applyFill="1" applyBorder="1" applyAlignment="1">
      <alignment horizontal="center" vertical="center"/>
    </xf>
    <xf numFmtId="0" fontId="39" fillId="1" borderId="43" xfId="7" applyFont="1" applyFill="1" applyBorder="1" applyAlignment="1">
      <alignment horizontal="right" vertical="center"/>
    </xf>
    <xf numFmtId="3" fontId="39" fillId="24" borderId="43" xfId="7" applyNumberFormat="1" applyFont="1" applyFill="1" applyBorder="1" applyAlignment="1">
      <alignment horizontal="center" vertical="center"/>
    </xf>
    <xf numFmtId="0" fontId="40" fillId="1" borderId="43" xfId="7" applyFont="1" applyFill="1" applyBorder="1" applyAlignment="1">
      <alignment horizontal="center" vertical="center"/>
    </xf>
    <xf numFmtId="0" fontId="46" fillId="23" borderId="43" xfId="7" applyFont="1" applyFill="1" applyBorder="1" applyAlignment="1">
      <alignment horizontal="left" vertical="center"/>
    </xf>
    <xf numFmtId="0" fontId="3" fillId="0" borderId="0" xfId="5" applyFont="1"/>
    <xf numFmtId="0" fontId="3" fillId="0" borderId="0" xfId="5" applyFont="1" applyAlignment="1">
      <alignment horizontal="left"/>
    </xf>
    <xf numFmtId="0" fontId="41" fillId="0" borderId="0" xfId="5" applyFont="1" applyAlignment="1">
      <alignment vertical="center"/>
    </xf>
    <xf numFmtId="0" fontId="43" fillId="15" borderId="43" xfId="5" applyFont="1" applyFill="1" applyBorder="1" applyAlignment="1">
      <alignment horizontal="left" vertical="center"/>
    </xf>
    <xf numFmtId="0" fontId="39" fillId="15" borderId="40" xfId="10" applyFont="1" applyFill="1" applyBorder="1" applyAlignment="1">
      <alignment horizontal="left" vertical="center"/>
    </xf>
    <xf numFmtId="0" fontId="39" fillId="15" borderId="40" xfId="10" applyFont="1" applyFill="1" applyBorder="1" applyAlignment="1">
      <alignment horizontal="center" vertical="center" wrapText="1"/>
    </xf>
    <xf numFmtId="0" fontId="39" fillId="15" borderId="42" xfId="10" applyFont="1" applyFill="1" applyBorder="1" applyAlignment="1">
      <alignment horizontal="left" vertical="center"/>
    </xf>
    <xf numFmtId="0" fontId="39" fillId="15" borderId="0" xfId="10" applyFont="1" applyFill="1" applyAlignment="1">
      <alignment horizontal="center" vertical="top"/>
    </xf>
    <xf numFmtId="0" fontId="39" fillId="15" borderId="42" xfId="10" applyFont="1" applyFill="1" applyBorder="1" applyAlignment="1">
      <alignment horizontal="center" vertical="top"/>
    </xf>
    <xf numFmtId="0" fontId="44" fillId="15" borderId="43" xfId="10" applyFont="1" applyFill="1" applyBorder="1" applyAlignment="1">
      <alignment horizontal="left" vertical="center"/>
    </xf>
    <xf numFmtId="37" fontId="39" fillId="15" borderId="43" xfId="10" applyNumberFormat="1" applyFont="1" applyFill="1" applyBorder="1" applyAlignment="1">
      <alignment horizontal="center" vertical="center"/>
    </xf>
    <xf numFmtId="169" fontId="39" fillId="15" borderId="43" xfId="10" applyNumberFormat="1" applyFont="1" applyFill="1" applyBorder="1" applyAlignment="1">
      <alignment horizontal="center" vertical="center"/>
    </xf>
    <xf numFmtId="3" fontId="39" fillId="15" borderId="43" xfId="10" applyNumberFormat="1" applyFont="1" applyFill="1" applyBorder="1" applyAlignment="1">
      <alignment horizontal="center" vertical="center"/>
    </xf>
    <xf numFmtId="0" fontId="45" fillId="15" borderId="43" xfId="10" applyFont="1" applyFill="1" applyBorder="1" applyAlignment="1">
      <alignment horizontal="left" vertical="center"/>
    </xf>
    <xf numFmtId="0" fontId="10" fillId="15" borderId="0" xfId="5" applyFill="1" applyAlignment="1">
      <alignment horizontal="left"/>
    </xf>
    <xf numFmtId="0" fontId="10" fillId="15" borderId="0" xfId="5" applyFill="1"/>
    <xf numFmtId="0" fontId="10" fillId="0" borderId="0" xfId="5" applyAlignment="1">
      <alignment vertical="center"/>
    </xf>
    <xf numFmtId="0" fontId="10" fillId="15" borderId="0" xfId="5" applyFill="1" applyAlignment="1">
      <alignment horizontal="left" vertical="center"/>
    </xf>
    <xf numFmtId="0" fontId="10" fillId="15" borderId="0" xfId="5" applyFill="1" applyAlignment="1">
      <alignment vertical="center"/>
    </xf>
    <xf numFmtId="0" fontId="48" fillId="0" borderId="0" xfId="5" applyFont="1" applyAlignment="1">
      <alignment horizontal="left" vertical="center" wrapText="1"/>
    </xf>
    <xf numFmtId="0" fontId="10" fillId="15" borderId="0" xfId="5" applyFill="1" applyAlignment="1">
      <alignment horizontal="left" vertical="center" wrapText="1"/>
    </xf>
    <xf numFmtId="0" fontId="43" fillId="15" borderId="43" xfId="5" applyFont="1" applyFill="1" applyBorder="1" applyAlignment="1">
      <alignment vertical="center"/>
    </xf>
    <xf numFmtId="0" fontId="39" fillId="15" borderId="42" xfId="10" applyFont="1" applyFill="1" applyBorder="1" applyAlignment="1">
      <alignment vertical="center"/>
    </xf>
    <xf numFmtId="0" fontId="39" fillId="15" borderId="0" xfId="10" applyFont="1" applyFill="1" applyAlignment="1">
      <alignment horizontal="center" vertical="center"/>
    </xf>
    <xf numFmtId="0" fontId="39" fillId="15" borderId="42" xfId="10" applyFont="1" applyFill="1" applyBorder="1" applyAlignment="1">
      <alignment horizontal="center" vertical="center"/>
    </xf>
    <xf numFmtId="0" fontId="40" fillId="15" borderId="43" xfId="10" applyFont="1" applyFill="1" applyBorder="1" applyAlignment="1">
      <alignment vertical="center"/>
    </xf>
    <xf numFmtId="0" fontId="40" fillId="15" borderId="45" xfId="10" applyFont="1" applyFill="1" applyBorder="1" applyAlignment="1">
      <alignment vertical="center"/>
    </xf>
    <xf numFmtId="0" fontId="40" fillId="15" borderId="46" xfId="10" applyFont="1" applyFill="1" applyBorder="1" applyAlignment="1">
      <alignment vertical="center"/>
    </xf>
    <xf numFmtId="0" fontId="44" fillId="16" borderId="43" xfId="10" applyFont="1" applyFill="1" applyBorder="1" applyAlignment="1">
      <alignment horizontal="left" vertical="center"/>
    </xf>
    <xf numFmtId="0" fontId="2" fillId="16" borderId="43" xfId="10" applyFill="1" applyBorder="1" applyAlignment="1">
      <alignment horizontal="left" vertical="center"/>
    </xf>
    <xf numFmtId="0" fontId="39" fillId="15" borderId="43" xfId="10" applyFont="1" applyFill="1" applyBorder="1" applyAlignment="1">
      <alignment horizontal="center" vertical="center"/>
    </xf>
    <xf numFmtId="0" fontId="44" fillId="25" borderId="43" xfId="10" applyFont="1" applyFill="1" applyBorder="1" applyAlignment="1">
      <alignment horizontal="left" vertical="center"/>
    </xf>
    <xf numFmtId="37" fontId="39" fillId="25" borderId="43" xfId="10" applyNumberFormat="1" applyFont="1" applyFill="1" applyBorder="1" applyAlignment="1">
      <alignment horizontal="center" vertical="center"/>
    </xf>
    <xf numFmtId="169" fontId="39" fillId="25" borderId="43" xfId="10" applyNumberFormat="1" applyFont="1" applyFill="1" applyBorder="1" applyAlignment="1">
      <alignment horizontal="center" vertical="center"/>
    </xf>
    <xf numFmtId="0" fontId="39" fillId="15" borderId="43" xfId="10" applyFont="1" applyFill="1" applyBorder="1" applyAlignment="1">
      <alignment horizontal="right" vertical="center"/>
    </xf>
    <xf numFmtId="3" fontId="39" fillId="25" borderId="43" xfId="10" applyNumberFormat="1" applyFont="1" applyFill="1" applyBorder="1" applyAlignment="1">
      <alignment horizontal="center" vertical="center"/>
    </xf>
    <xf numFmtId="0" fontId="40" fillId="15" borderId="43" xfId="10" applyFont="1" applyFill="1" applyBorder="1" applyAlignment="1">
      <alignment horizontal="center" vertical="center"/>
    </xf>
    <xf numFmtId="0" fontId="45" fillId="16" borderId="43" xfId="10" applyFont="1" applyFill="1" applyBorder="1" applyAlignment="1">
      <alignment horizontal="left" vertical="center"/>
    </xf>
    <xf numFmtId="0" fontId="46" fillId="16" borderId="43" xfId="10" applyFont="1" applyFill="1" applyBorder="1" applyAlignment="1">
      <alignment horizontal="left" vertical="center"/>
    </xf>
    <xf numFmtId="0" fontId="39" fillId="15" borderId="40" xfId="10" applyFont="1" applyFill="1" applyBorder="1" applyAlignment="1">
      <alignment vertical="center"/>
    </xf>
    <xf numFmtId="0" fontId="39" fillId="15" borderId="43" xfId="10" applyFont="1" applyFill="1" applyBorder="1" applyAlignment="1">
      <alignment vertical="center" wrapText="1"/>
    </xf>
    <xf numFmtId="0" fontId="39" fillId="15" borderId="13" xfId="10" applyFont="1" applyFill="1" applyBorder="1" applyAlignment="1">
      <alignment vertical="center"/>
    </xf>
    <xf numFmtId="0" fontId="39" fillId="15" borderId="15" xfId="10" applyFont="1" applyFill="1" applyBorder="1" applyAlignment="1">
      <alignment horizontal="center" vertical="center"/>
    </xf>
    <xf numFmtId="0" fontId="39" fillId="15" borderId="67" xfId="10" applyFont="1" applyFill="1" applyBorder="1" applyAlignment="1">
      <alignment horizontal="center" vertical="center"/>
    </xf>
    <xf numFmtId="0" fontId="39" fillId="15" borderId="68" xfId="10" applyFont="1" applyFill="1" applyBorder="1" applyAlignment="1">
      <alignment vertical="center"/>
    </xf>
    <xf numFmtId="0" fontId="39" fillId="15" borderId="68" xfId="10" applyFont="1" applyFill="1" applyBorder="1" applyAlignment="1">
      <alignment horizontal="center" vertical="center"/>
    </xf>
    <xf numFmtId="0" fontId="39" fillId="15" borderId="39" xfId="10" applyFont="1" applyFill="1" applyBorder="1" applyAlignment="1">
      <alignment horizontal="center" vertical="center" wrapText="1"/>
    </xf>
    <xf numFmtId="169" fontId="39" fillId="15" borderId="43" xfId="10" applyNumberFormat="1" applyFont="1" applyFill="1" applyBorder="1" applyAlignment="1">
      <alignment horizontal="center"/>
    </xf>
    <xf numFmtId="37" fontId="39" fillId="15" borderId="41" xfId="10" applyNumberFormat="1" applyFont="1" applyFill="1" applyBorder="1" applyAlignment="1">
      <alignment horizontal="center" vertical="center"/>
    </xf>
    <xf numFmtId="0" fontId="56" fillId="15" borderId="0" xfId="16" applyFill="1"/>
    <xf numFmtId="0" fontId="10" fillId="15" borderId="0" xfId="16" applyFont="1" applyFill="1"/>
    <xf numFmtId="0" fontId="43" fillId="15" borderId="43" xfId="12" applyFont="1" applyFill="1" applyBorder="1" applyAlignment="1">
      <alignment vertical="center"/>
    </xf>
    <xf numFmtId="37" fontId="39" fillId="15" borderId="43" xfId="10" applyNumberFormat="1" applyFont="1" applyFill="1" applyBorder="1" applyAlignment="1">
      <alignment horizontal="center" vertical="center" wrapText="1"/>
    </xf>
    <xf numFmtId="0" fontId="44" fillId="16" borderId="40" xfId="10" applyFont="1" applyFill="1" applyBorder="1" applyAlignment="1">
      <alignment horizontal="left" vertical="center"/>
    </xf>
    <xf numFmtId="0" fontId="6" fillId="15" borderId="47" xfId="10" applyFont="1" applyFill="1" applyBorder="1" applyAlignment="1">
      <alignment horizontal="left" vertical="center"/>
    </xf>
    <xf numFmtId="0" fontId="3" fillId="0" borderId="16" xfId="0" applyFont="1" applyBorder="1" applyAlignment="1">
      <alignment horizontal="center" vertical="center" wrapText="1"/>
    </xf>
    <xf numFmtId="0" fontId="9" fillId="7" borderId="29" xfId="0" applyFont="1" applyFill="1" applyBorder="1" applyAlignment="1">
      <alignment horizontal="center" vertical="center"/>
    </xf>
    <xf numFmtId="0" fontId="27" fillId="7" borderId="13" xfId="0" applyFont="1" applyFill="1" applyBorder="1" applyAlignment="1">
      <alignment horizontal="center" vertical="center"/>
    </xf>
    <xf numFmtId="0" fontId="11" fillId="27" borderId="26" xfId="0" applyFont="1" applyFill="1" applyBorder="1" applyAlignment="1">
      <alignment horizontal="center" vertical="center"/>
    </xf>
    <xf numFmtId="0" fontId="11" fillId="27" borderId="27" xfId="0" applyFont="1" applyFill="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13" xfId="0" applyFont="1" applyFill="1" applyBorder="1" applyAlignment="1">
      <alignment horizontal="center" vertical="center"/>
    </xf>
    <xf numFmtId="0" fontId="11" fillId="27" borderId="30" xfId="0" applyFont="1" applyFill="1" applyBorder="1" applyAlignment="1">
      <alignment horizontal="center" vertical="center"/>
    </xf>
    <xf numFmtId="0" fontId="26" fillId="27" borderId="13" xfId="0" applyFont="1" applyFill="1" applyBorder="1" applyAlignment="1">
      <alignment horizontal="center" vertical="center"/>
    </xf>
    <xf numFmtId="0" fontId="28" fillId="19" borderId="0" xfId="0" applyFont="1" applyFill="1"/>
    <xf numFmtId="0" fontId="27" fillId="7" borderId="33" xfId="0" applyFont="1" applyFill="1" applyBorder="1" applyAlignment="1">
      <alignment horizontal="center" vertical="center"/>
    </xf>
    <xf numFmtId="37" fontId="32" fillId="0" borderId="33" xfId="0" applyNumberFormat="1" applyFont="1" applyBorder="1" applyAlignment="1">
      <alignment vertical="center"/>
    </xf>
    <xf numFmtId="37" fontId="33" fillId="9" borderId="33" xfId="0" applyNumberFormat="1" applyFont="1" applyFill="1" applyBorder="1" applyAlignment="1">
      <alignment vertical="center"/>
    </xf>
    <xf numFmtId="9" fontId="33" fillId="9" borderId="33" xfId="3" applyFont="1" applyFill="1" applyBorder="1" applyAlignment="1">
      <alignment horizontal="center" vertical="center"/>
    </xf>
    <xf numFmtId="37" fontId="33" fillId="9" borderId="33" xfId="3" applyNumberFormat="1" applyFont="1" applyFill="1" applyBorder="1" applyAlignment="1">
      <alignment horizontal="center" vertical="center"/>
    </xf>
    <xf numFmtId="0" fontId="31" fillId="0" borderId="33" xfId="0" applyFont="1" applyBorder="1" applyAlignment="1">
      <alignment horizontal="center" vertical="center"/>
    </xf>
    <xf numFmtId="0" fontId="28" fillId="0" borderId="33" xfId="0" applyFont="1" applyBorder="1" applyAlignment="1">
      <alignment horizontal="left" vertical="center"/>
    </xf>
    <xf numFmtId="0" fontId="28" fillId="0" borderId="33" xfId="0" applyFont="1" applyBorder="1" applyAlignment="1">
      <alignment horizontal="left" vertical="center" wrapText="1"/>
    </xf>
    <xf numFmtId="0" fontId="31" fillId="9" borderId="33" xfId="0" applyFont="1" applyFill="1" applyBorder="1" applyAlignment="1">
      <alignment horizontal="center" vertical="center"/>
    </xf>
    <xf numFmtId="0" fontId="29" fillId="0" borderId="33" xfId="0" applyFont="1" applyBorder="1" applyAlignment="1">
      <alignment horizontal="center" vertical="center"/>
    </xf>
    <xf numFmtId="16" fontId="10" fillId="0" borderId="0" xfId="5" applyNumberFormat="1"/>
    <xf numFmtId="0" fontId="48" fillId="0" borderId="69" xfId="16" applyFont="1" applyBorder="1" applyAlignment="1">
      <alignment horizontal="center" vertical="center" wrapText="1"/>
    </xf>
    <xf numFmtId="15" fontId="56" fillId="0" borderId="0" xfId="16" applyNumberFormat="1"/>
    <xf numFmtId="0" fontId="3" fillId="0" borderId="0" xfId="5" applyFont="1" applyAlignment="1">
      <alignment vertical="center" wrapText="1"/>
    </xf>
    <xf numFmtId="0" fontId="4" fillId="3" borderId="13" xfId="0" applyFont="1" applyFill="1" applyBorder="1" applyAlignment="1">
      <alignment horizontal="center" vertical="center" wrapText="1"/>
    </xf>
    <xf numFmtId="0" fontId="39" fillId="1" borderId="40" xfId="7" applyFont="1" applyFill="1" applyBorder="1" applyAlignment="1">
      <alignment vertical="center"/>
    </xf>
    <xf numFmtId="0" fontId="9" fillId="7" borderId="29" xfId="0" applyFont="1" applyFill="1" applyBorder="1" applyAlignment="1">
      <alignment horizontal="center"/>
    </xf>
    <xf numFmtId="0" fontId="6" fillId="0" borderId="29" xfId="0" applyFont="1" applyBorder="1" applyAlignment="1">
      <alignment horizontal="center"/>
    </xf>
    <xf numFmtId="0" fontId="11" fillId="0" borderId="43" xfId="16" applyFont="1" applyBorder="1" applyAlignment="1">
      <alignment horizontal="left" vertical="center" wrapText="1"/>
    </xf>
    <xf numFmtId="0" fontId="11" fillId="0" borderId="42" xfId="16" applyFont="1" applyBorder="1" applyAlignment="1">
      <alignment horizontal="left" vertical="center" wrapText="1"/>
    </xf>
    <xf numFmtId="0" fontId="11" fillId="0" borderId="40" xfId="16" applyFont="1" applyBorder="1" applyAlignment="1">
      <alignment vertical="center"/>
    </xf>
    <xf numFmtId="0" fontId="11" fillId="0" borderId="43" xfId="16" applyFont="1" applyBorder="1" applyAlignment="1">
      <alignment horizontal="center" vertical="center" wrapText="1"/>
    </xf>
    <xf numFmtId="0" fontId="11" fillId="0" borderId="43" xfId="16" applyFont="1" applyBorder="1" applyAlignment="1">
      <alignment horizontal="center" vertical="center"/>
    </xf>
    <xf numFmtId="0" fontId="3" fillId="0" borderId="43" xfId="16" applyFont="1" applyBorder="1" applyAlignment="1">
      <alignment horizontal="left" vertical="center"/>
    </xf>
    <xf numFmtId="3" fontId="4" fillId="0" borderId="43" xfId="16" applyNumberFormat="1" applyFont="1" applyBorder="1" applyAlignment="1">
      <alignment horizontal="right" vertical="center"/>
    </xf>
    <xf numFmtId="37" fontId="6" fillId="0" borderId="13" xfId="2" applyNumberFormat="1" applyFont="1" applyBorder="1" applyAlignment="1">
      <alignment horizontal="center" vertical="center"/>
    </xf>
    <xf numFmtId="9" fontId="6" fillId="0" borderId="13" xfId="3" applyFont="1" applyBorder="1" applyAlignment="1">
      <alignment horizontal="center" vertical="center"/>
    </xf>
    <xf numFmtId="168" fontId="4" fillId="3" borderId="13" xfId="0"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3" fontId="3" fillId="3" borderId="13" xfId="0" applyNumberFormat="1" applyFont="1" applyFill="1" applyBorder="1" applyAlignment="1">
      <alignment horizontal="center" vertical="center" wrapText="1"/>
    </xf>
    <xf numFmtId="0" fontId="5" fillId="0" borderId="0" xfId="0" applyFont="1" applyAlignment="1">
      <alignment vertical="center"/>
    </xf>
    <xf numFmtId="0" fontId="11" fillId="0" borderId="13" xfId="16" applyFont="1" applyBorder="1" applyAlignment="1">
      <alignment vertical="center"/>
    </xf>
    <xf numFmtId="0" fontId="11" fillId="0" borderId="43" xfId="16" applyFont="1" applyBorder="1" applyAlignment="1">
      <alignment vertical="center"/>
    </xf>
    <xf numFmtId="0" fontId="11" fillId="0" borderId="43" xfId="16" applyFont="1" applyBorder="1" applyAlignment="1">
      <alignment horizontal="left" vertical="center"/>
    </xf>
    <xf numFmtId="9" fontId="4" fillId="0" borderId="43" xfId="11" applyFont="1" applyFill="1" applyBorder="1" applyAlignment="1">
      <alignment horizontal="right" vertical="center"/>
    </xf>
    <xf numFmtId="0" fontId="3" fillId="0" borderId="0" xfId="16" applyFont="1" applyAlignment="1">
      <alignment vertical="center"/>
    </xf>
    <xf numFmtId="0" fontId="4" fillId="0" borderId="43" xfId="16" applyFont="1" applyBorder="1" applyAlignment="1">
      <alignment horizontal="center" vertical="center"/>
    </xf>
    <xf numFmtId="166" fontId="11" fillId="0" borderId="43" xfId="2" applyNumberFormat="1" applyFont="1" applyBorder="1" applyAlignment="1">
      <alignment horizontal="center" vertical="center"/>
    </xf>
    <xf numFmtId="0" fontId="8" fillId="19" borderId="48" xfId="0" applyFont="1" applyFill="1" applyBorder="1" applyAlignment="1">
      <alignment vertical="center"/>
    </xf>
    <xf numFmtId="0" fontId="3" fillId="2" borderId="2" xfId="0" applyFont="1" applyFill="1" applyBorder="1" applyAlignment="1">
      <alignment horizontal="center" vertical="center"/>
    </xf>
    <xf numFmtId="0" fontId="24" fillId="8" borderId="73" xfId="0" applyFont="1" applyFill="1" applyBorder="1" applyAlignment="1">
      <alignment horizontal="center" vertical="center"/>
    </xf>
    <xf numFmtId="0" fontId="4" fillId="3" borderId="30" xfId="0" applyFont="1" applyFill="1" applyBorder="1" applyAlignment="1">
      <alignment horizontal="left" vertical="center" wrapText="1"/>
    </xf>
    <xf numFmtId="168" fontId="4" fillId="3" borderId="30"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3" fontId="3" fillId="0" borderId="30" xfId="0" applyNumberFormat="1" applyFont="1" applyBorder="1" applyAlignment="1">
      <alignment horizontal="center" vertical="center" wrapText="1"/>
    </xf>
    <xf numFmtId="3" fontId="3" fillId="3" borderId="30"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left" vertical="center" wrapText="1"/>
    </xf>
    <xf numFmtId="3" fontId="3" fillId="0" borderId="32" xfId="0" applyNumberFormat="1" applyFont="1" applyBorder="1" applyAlignment="1">
      <alignment horizontal="center" vertical="center" wrapText="1"/>
    </xf>
    <xf numFmtId="3" fontId="3" fillId="0" borderId="73"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4" fillId="3" borderId="30"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73" xfId="0" applyFont="1" applyBorder="1" applyAlignment="1">
      <alignment horizontal="center" vertical="center" wrapText="1"/>
    </xf>
    <xf numFmtId="3" fontId="0" fillId="0" borderId="30" xfId="0" applyNumberFormat="1" applyBorder="1"/>
    <xf numFmtId="165" fontId="3" fillId="0" borderId="30" xfId="0" applyNumberFormat="1" applyFont="1" applyBorder="1" applyAlignment="1">
      <alignment horizontal="right"/>
    </xf>
    <xf numFmtId="0" fontId="11" fillId="0" borderId="29" xfId="0" applyFont="1" applyBorder="1" applyAlignment="1">
      <alignment horizontal="center"/>
    </xf>
    <xf numFmtId="0" fontId="0" fillId="0" borderId="30" xfId="0" applyBorder="1"/>
    <xf numFmtId="0" fontId="6" fillId="0" borderId="29" xfId="0" applyFont="1" applyBorder="1"/>
    <xf numFmtId="167" fontId="3" fillId="0" borderId="30" xfId="0" applyNumberFormat="1" applyFont="1" applyBorder="1" applyAlignment="1">
      <alignment horizontal="right"/>
    </xf>
    <xf numFmtId="171" fontId="0" fillId="0" borderId="30" xfId="2" applyNumberFormat="1" applyFont="1" applyFill="1" applyBorder="1"/>
    <xf numFmtId="165" fontId="4" fillId="0" borderId="30" xfId="0" applyNumberFormat="1" applyFont="1" applyBorder="1" applyAlignment="1">
      <alignment horizontal="right"/>
    </xf>
    <xf numFmtId="0" fontId="6" fillId="0" borderId="31" xfId="0" applyFont="1" applyBorder="1"/>
    <xf numFmtId="0" fontId="6" fillId="0" borderId="32" xfId="0" applyFont="1" applyBorder="1"/>
    <xf numFmtId="0" fontId="6" fillId="0" borderId="32" xfId="0" applyFont="1" applyBorder="1" applyAlignment="1">
      <alignment horizontal="center"/>
    </xf>
    <xf numFmtId="165" fontId="3" fillId="0" borderId="32" xfId="0" applyNumberFormat="1" applyFont="1" applyBorder="1" applyAlignment="1">
      <alignment horizontal="right"/>
    </xf>
    <xf numFmtId="165" fontId="3" fillId="0" borderId="73" xfId="0" applyNumberFormat="1" applyFont="1" applyBorder="1" applyAlignment="1">
      <alignment horizontal="right"/>
    </xf>
    <xf numFmtId="0" fontId="6" fillId="0" borderId="0" xfId="0" applyFont="1" applyAlignment="1">
      <alignment horizontal="center"/>
    </xf>
    <xf numFmtId="165" fontId="3" fillId="0" borderId="0" xfId="0" applyNumberFormat="1" applyFont="1" applyAlignment="1">
      <alignment horizontal="right"/>
    </xf>
    <xf numFmtId="0" fontId="4" fillId="3" borderId="27" xfId="0" applyFont="1" applyFill="1" applyBorder="1" applyAlignment="1">
      <alignment vertical="center" wrapText="1"/>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3" fillId="0" borderId="29" xfId="0" applyFont="1" applyBorder="1" applyAlignment="1">
      <alignment horizontal="center" wrapText="1"/>
    </xf>
    <xf numFmtId="0" fontId="4" fillId="0" borderId="73" xfId="0" applyFont="1" applyBorder="1" applyAlignment="1">
      <alignment horizontal="center" vertical="center" wrapText="1"/>
    </xf>
    <xf numFmtId="0" fontId="9" fillId="7" borderId="36" xfId="16" applyFont="1" applyFill="1" applyBorder="1" applyAlignment="1">
      <alignment vertical="center"/>
    </xf>
    <xf numFmtId="166" fontId="6" fillId="0" borderId="13" xfId="6" applyNumberFormat="1" applyFont="1" applyBorder="1" applyAlignment="1">
      <alignment vertical="center"/>
    </xf>
    <xf numFmtId="166" fontId="6" fillId="0" borderId="13" xfId="2" applyNumberFormat="1" applyFont="1" applyBorder="1" applyAlignment="1">
      <alignment vertical="center"/>
    </xf>
    <xf numFmtId="0" fontId="6" fillId="0" borderId="29" xfId="0" applyFont="1" applyBorder="1" applyAlignment="1">
      <alignment horizontal="left" vertical="center"/>
    </xf>
    <xf numFmtId="166" fontId="6" fillId="0" borderId="30" xfId="2" applyNumberFormat="1" applyFont="1" applyBorder="1" applyAlignment="1">
      <alignment vertical="center"/>
    </xf>
    <xf numFmtId="0" fontId="6" fillId="0" borderId="29" xfId="7" applyFont="1" applyBorder="1" applyAlignment="1">
      <alignment horizontal="left" vertical="center"/>
    </xf>
    <xf numFmtId="0" fontId="6" fillId="0" borderId="29" xfId="0" applyFont="1" applyBorder="1" applyAlignment="1">
      <alignment vertical="center"/>
    </xf>
    <xf numFmtId="0" fontId="11" fillId="10" borderId="31" xfId="0" applyFont="1" applyFill="1" applyBorder="1" applyAlignment="1">
      <alignment horizontal="left" vertical="center"/>
    </xf>
    <xf numFmtId="166" fontId="11" fillId="10" borderId="32" xfId="2" applyNumberFormat="1" applyFont="1" applyFill="1" applyBorder="1" applyAlignment="1">
      <alignment vertical="center"/>
    </xf>
    <xf numFmtId="166" fontId="11" fillId="10" borderId="73" xfId="2" applyNumberFormat="1" applyFont="1" applyFill="1" applyBorder="1" applyAlignment="1">
      <alignment vertical="center"/>
    </xf>
    <xf numFmtId="0" fontId="11" fillId="0" borderId="29" xfId="0" applyFont="1" applyBorder="1" applyAlignment="1">
      <alignment horizontal="center" vertical="center"/>
    </xf>
    <xf numFmtId="9" fontId="6" fillId="0" borderId="30" xfId="3" applyFont="1" applyBorder="1" applyAlignment="1">
      <alignment horizontal="center" vertical="center"/>
    </xf>
    <xf numFmtId="0" fontId="4" fillId="10" borderId="31" xfId="0" applyFont="1" applyFill="1" applyBorder="1" applyAlignment="1">
      <alignment horizontal="center" vertical="center"/>
    </xf>
    <xf numFmtId="37" fontId="4" fillId="10" borderId="32" xfId="0" applyNumberFormat="1" applyFont="1" applyFill="1" applyBorder="1" applyAlignment="1">
      <alignment horizontal="center" vertical="center"/>
    </xf>
    <xf numFmtId="9" fontId="4" fillId="10" borderId="32" xfId="3" applyFont="1" applyFill="1" applyBorder="1" applyAlignment="1">
      <alignment horizontal="center" vertical="center"/>
    </xf>
    <xf numFmtId="9" fontId="4" fillId="10" borderId="73" xfId="3" applyFont="1" applyFill="1" applyBorder="1" applyAlignment="1">
      <alignment horizontal="center" vertical="center"/>
    </xf>
    <xf numFmtId="0" fontId="27" fillId="7" borderId="30" xfId="0" applyFont="1" applyFill="1" applyBorder="1" applyAlignment="1">
      <alignment horizontal="center" vertical="center"/>
    </xf>
    <xf numFmtId="0" fontId="31" fillId="0" borderId="29" xfId="0" applyFont="1" applyBorder="1" applyAlignment="1">
      <alignment horizontal="center" vertical="center"/>
    </xf>
    <xf numFmtId="37" fontId="32" fillId="0" borderId="30" xfId="0" applyNumberFormat="1" applyFont="1" applyBorder="1" applyAlignment="1">
      <alignment vertical="center"/>
    </xf>
    <xf numFmtId="37" fontId="33" fillId="9" borderId="30" xfId="0" applyNumberFormat="1" applyFont="1" applyFill="1" applyBorder="1" applyAlignment="1">
      <alignment vertical="center"/>
    </xf>
    <xf numFmtId="0" fontId="29" fillId="0" borderId="31" xfId="0" applyFont="1" applyBorder="1" applyAlignment="1">
      <alignment horizontal="center" vertical="center"/>
    </xf>
    <xf numFmtId="0" fontId="31" fillId="9" borderId="32" xfId="0" applyFont="1" applyFill="1" applyBorder="1" applyAlignment="1">
      <alignment horizontal="center" vertical="center"/>
    </xf>
    <xf numFmtId="9" fontId="33" fillId="9" borderId="32" xfId="3" applyFont="1" applyFill="1" applyBorder="1" applyAlignment="1">
      <alignment horizontal="center" vertical="center"/>
    </xf>
    <xf numFmtId="37" fontId="33" fillId="9" borderId="32" xfId="3" applyNumberFormat="1" applyFont="1" applyFill="1" applyBorder="1" applyAlignment="1">
      <alignment horizontal="center" vertical="center"/>
    </xf>
    <xf numFmtId="37" fontId="33" fillId="9" borderId="73" xfId="3" applyNumberFormat="1" applyFont="1" applyFill="1" applyBorder="1" applyAlignment="1">
      <alignment horizontal="center" vertical="center"/>
    </xf>
    <xf numFmtId="0" fontId="11" fillId="0" borderId="13" xfId="7" applyFont="1" applyBorder="1" applyAlignment="1">
      <alignment horizontal="left" vertical="center" wrapText="1"/>
    </xf>
    <xf numFmtId="0" fontId="23" fillId="0" borderId="13" xfId="0" applyFont="1" applyBorder="1" applyAlignment="1">
      <alignment horizontal="left" vertical="center" wrapText="1"/>
    </xf>
    <xf numFmtId="0" fontId="11" fillId="10" borderId="13" xfId="7" applyFont="1" applyFill="1" applyBorder="1" applyAlignment="1">
      <alignment horizontal="left" vertical="center" wrapText="1"/>
    </xf>
    <xf numFmtId="3" fontId="6" fillId="0" borderId="0" xfId="0" applyNumberFormat="1" applyFont="1" applyAlignment="1">
      <alignment horizontal="center" vertical="center"/>
    </xf>
    <xf numFmtId="0" fontId="23" fillId="0" borderId="13" xfId="7" applyFont="1" applyBorder="1" applyAlignment="1">
      <alignment horizontal="left" vertical="center" wrapText="1"/>
    </xf>
    <xf numFmtId="0" fontId="42" fillId="17" borderId="63" xfId="0" applyFont="1" applyFill="1" applyBorder="1" applyAlignment="1">
      <alignment vertical="top" wrapText="1"/>
    </xf>
    <xf numFmtId="0" fontId="4" fillId="27" borderId="13" xfId="0" applyFont="1" applyFill="1" applyBorder="1" applyAlignment="1">
      <alignment vertical="center" wrapText="1"/>
    </xf>
    <xf numFmtId="3" fontId="4" fillId="9" borderId="13" xfId="0" applyNumberFormat="1" applyFont="1" applyFill="1" applyBorder="1" applyAlignment="1">
      <alignment vertical="center" wrapText="1"/>
    </xf>
    <xf numFmtId="166" fontId="6" fillId="0" borderId="13" xfId="9" applyNumberFormat="1" applyFont="1" applyFill="1" applyBorder="1" applyAlignment="1">
      <alignment vertical="center"/>
    </xf>
    <xf numFmtId="37" fontId="6" fillId="0" borderId="13" xfId="2" applyNumberFormat="1" applyFont="1" applyFill="1" applyBorder="1" applyAlignment="1">
      <alignment vertical="center"/>
    </xf>
    <xf numFmtId="3" fontId="4" fillId="27" borderId="13" xfId="0" applyNumberFormat="1" applyFont="1" applyFill="1" applyBorder="1" applyAlignment="1">
      <alignment vertical="center" wrapText="1"/>
    </xf>
    <xf numFmtId="0" fontId="4" fillId="27" borderId="29" xfId="0" applyFont="1" applyFill="1" applyBorder="1" applyAlignment="1">
      <alignment vertical="center" wrapText="1"/>
    </xf>
    <xf numFmtId="0" fontId="4" fillId="9" borderId="29" xfId="0" applyFont="1" applyFill="1" applyBorder="1" applyAlignment="1">
      <alignment vertical="center" wrapText="1"/>
    </xf>
    <xf numFmtId="169" fontId="3" fillId="0" borderId="30" xfId="3" applyNumberFormat="1" applyFont="1" applyFill="1" applyBorder="1" applyAlignment="1">
      <alignment horizontal="center" vertical="center" wrapText="1"/>
    </xf>
    <xf numFmtId="0" fontId="37" fillId="0" borderId="29" xfId="0" applyFont="1" applyBorder="1" applyAlignment="1">
      <alignment horizontal="right" vertical="center" wrapText="1"/>
    </xf>
    <xf numFmtId="0" fontId="37" fillId="0" borderId="31" xfId="0" applyFont="1" applyBorder="1" applyAlignment="1">
      <alignment horizontal="right" vertical="center" wrapText="1"/>
    </xf>
    <xf numFmtId="37" fontId="6" fillId="0" borderId="32" xfId="2" applyNumberFormat="1" applyFont="1" applyFill="1" applyBorder="1" applyAlignment="1">
      <alignment vertical="center"/>
    </xf>
    <xf numFmtId="169" fontId="3" fillId="0" borderId="73" xfId="3" applyNumberFormat="1" applyFont="1" applyFill="1" applyBorder="1" applyAlignment="1">
      <alignment horizontal="center" vertical="center" wrapText="1"/>
    </xf>
    <xf numFmtId="0" fontId="4" fillId="13" borderId="13" xfId="0" applyFont="1" applyFill="1" applyBorder="1" applyAlignment="1">
      <alignment horizontal="center" vertical="center" wrapText="1"/>
    </xf>
    <xf numFmtId="3" fontId="4" fillId="13" borderId="13" xfId="0" applyNumberFormat="1" applyFont="1" applyFill="1" applyBorder="1" applyAlignment="1">
      <alignment horizontal="right" vertical="center" wrapText="1"/>
    </xf>
    <xf numFmtId="166" fontId="6" fillId="0" borderId="13" xfId="2" applyNumberFormat="1" applyFont="1" applyFill="1" applyBorder="1" applyAlignment="1">
      <alignment vertical="center"/>
    </xf>
    <xf numFmtId="0" fontId="4" fillId="13" borderId="29" xfId="0" applyFont="1" applyFill="1" applyBorder="1" applyAlignment="1">
      <alignment vertical="center" wrapText="1"/>
    </xf>
    <xf numFmtId="0" fontId="4" fillId="13" borderId="30" xfId="0" applyFont="1" applyFill="1" applyBorder="1" applyAlignment="1">
      <alignment horizontal="center" vertical="center" wrapText="1"/>
    </xf>
    <xf numFmtId="37" fontId="4" fillId="13" borderId="30" xfId="3" applyNumberFormat="1" applyFont="1" applyFill="1" applyBorder="1" applyAlignment="1">
      <alignment horizontal="center" vertical="center" wrapText="1"/>
    </xf>
    <xf numFmtId="37" fontId="3" fillId="0" borderId="30" xfId="3" applyNumberFormat="1" applyFont="1" applyFill="1" applyBorder="1" applyAlignment="1">
      <alignment horizontal="center" vertical="center" wrapText="1"/>
    </xf>
    <xf numFmtId="0" fontId="9" fillId="2" borderId="31" xfId="0" applyFont="1" applyFill="1" applyBorder="1" applyAlignment="1">
      <alignment vertical="center"/>
    </xf>
    <xf numFmtId="0" fontId="9" fillId="2" borderId="32" xfId="0" applyFont="1" applyFill="1" applyBorder="1" applyAlignment="1">
      <alignment vertical="center"/>
    </xf>
    <xf numFmtId="0" fontId="9" fillId="2" borderId="73" xfId="0" applyFont="1" applyFill="1" applyBorder="1" applyAlignment="1">
      <alignment vertical="center"/>
    </xf>
    <xf numFmtId="0" fontId="4" fillId="0" borderId="27" xfId="0" applyFont="1" applyBorder="1" applyAlignment="1">
      <alignment horizontal="center" vertical="center" wrapText="1"/>
    </xf>
    <xf numFmtId="0" fontId="11" fillId="0" borderId="13" xfId="0" applyFont="1" applyBorder="1" applyAlignment="1">
      <alignment horizontal="center" vertical="center" wrapText="1"/>
    </xf>
    <xf numFmtId="0" fontId="26" fillId="0" borderId="13" xfId="0" applyFont="1" applyBorder="1" applyAlignment="1">
      <alignment horizontal="right" vertical="center" wrapText="1"/>
    </xf>
    <xf numFmtId="3" fontId="6" fillId="0" borderId="13" xfId="0" applyNumberFormat="1" applyFont="1" applyBorder="1" applyAlignment="1">
      <alignment horizontal="right" vertical="center" wrapText="1"/>
    </xf>
    <xf numFmtId="3" fontId="6" fillId="0" borderId="13" xfId="0" applyNumberFormat="1" applyFont="1" applyBorder="1" applyAlignment="1">
      <alignment vertical="center" wrapText="1"/>
    </xf>
    <xf numFmtId="9" fontId="6" fillId="0" borderId="13" xfId="3" applyFont="1" applyBorder="1" applyAlignment="1">
      <alignment horizontal="center" vertical="center" wrapText="1"/>
    </xf>
    <xf numFmtId="0" fontId="24" fillId="26" borderId="13" xfId="0" applyFont="1" applyFill="1" applyBorder="1" applyAlignment="1">
      <alignment horizontal="center" vertical="center" wrapText="1"/>
    </xf>
    <xf numFmtId="3" fontId="24" fillId="26" borderId="13" xfId="0" applyNumberFormat="1" applyFont="1" applyFill="1" applyBorder="1" applyAlignment="1">
      <alignment horizontal="right" vertical="center" wrapText="1"/>
    </xf>
    <xf numFmtId="9" fontId="24" fillId="26" borderId="13" xfId="3" applyFont="1" applyFill="1" applyBorder="1" applyAlignment="1">
      <alignment horizontal="center" vertical="center" wrapText="1"/>
    </xf>
    <xf numFmtId="0" fontId="11" fillId="0" borderId="43" xfId="5" applyFont="1" applyBorder="1" applyAlignment="1">
      <alignment vertical="center"/>
    </xf>
    <xf numFmtId="0" fontId="11" fillId="0" borderId="40" xfId="10" applyFont="1" applyBorder="1" applyAlignment="1">
      <alignment vertical="center"/>
    </xf>
    <xf numFmtId="0" fontId="11" fillId="0" borderId="40" xfId="10" applyFont="1" applyBorder="1" applyAlignment="1">
      <alignment horizontal="center" vertical="center" wrapText="1"/>
    </xf>
    <xf numFmtId="0" fontId="11" fillId="0" borderId="41" xfId="10" applyFont="1" applyBorder="1" applyAlignment="1">
      <alignment vertical="center"/>
    </xf>
    <xf numFmtId="0" fontId="11" fillId="0" borderId="42" xfId="10" applyFont="1" applyBorder="1" applyAlignment="1">
      <alignment vertical="center"/>
    </xf>
    <xf numFmtId="0" fontId="11" fillId="0" borderId="0" xfId="10" applyFont="1" applyAlignment="1">
      <alignment horizontal="center" vertical="center"/>
    </xf>
    <xf numFmtId="0" fontId="11" fillId="0" borderId="42" xfId="10" applyFont="1" applyBorder="1" applyAlignment="1">
      <alignment horizontal="center" vertical="center"/>
    </xf>
    <xf numFmtId="0" fontId="11" fillId="0" borderId="43" xfId="10" applyFont="1" applyBorder="1" applyAlignment="1">
      <alignment horizontal="left" vertical="center"/>
    </xf>
    <xf numFmtId="37" fontId="11" fillId="0" borderId="43" xfId="10" applyNumberFormat="1" applyFont="1" applyBorder="1" applyAlignment="1">
      <alignment horizontal="center" vertical="center"/>
    </xf>
    <xf numFmtId="169" fontId="11" fillId="0" borderId="43" xfId="10" applyNumberFormat="1" applyFont="1" applyBorder="1" applyAlignment="1">
      <alignment horizontal="center" vertical="center"/>
    </xf>
    <xf numFmtId="0" fontId="6" fillId="0" borderId="43" xfId="10" applyFont="1" applyBorder="1" applyAlignment="1">
      <alignment horizontal="left" vertical="center"/>
    </xf>
    <xf numFmtId="0" fontId="26" fillId="0" borderId="43" xfId="10" applyFont="1" applyBorder="1" applyAlignment="1">
      <alignment horizontal="left" vertical="center"/>
    </xf>
    <xf numFmtId="0" fontId="13" fillId="0" borderId="43" xfId="10" applyFont="1" applyBorder="1" applyAlignment="1">
      <alignment horizontal="left" vertical="center"/>
    </xf>
    <xf numFmtId="0" fontId="9" fillId="7" borderId="13" xfId="16" applyFont="1" applyFill="1" applyBorder="1" applyAlignment="1">
      <alignment horizontal="center" vertical="center"/>
    </xf>
    <xf numFmtId="0" fontId="9" fillId="7" borderId="13" xfId="16" applyFont="1" applyFill="1" applyBorder="1" applyAlignment="1">
      <alignment vertical="center"/>
    </xf>
    <xf numFmtId="0" fontId="3" fillId="0" borderId="13" xfId="16" applyFont="1" applyBorder="1" applyAlignment="1">
      <alignment vertical="center"/>
    </xf>
    <xf numFmtId="166" fontId="3" fillId="0" borderId="13" xfId="8" applyNumberFormat="1" applyFont="1" applyFill="1" applyBorder="1" applyAlignment="1">
      <alignment horizontal="center" vertical="center"/>
    </xf>
    <xf numFmtId="9" fontId="3" fillId="0" borderId="13" xfId="11" applyFont="1" applyFill="1" applyBorder="1" applyAlignment="1">
      <alignment horizontal="right" vertical="center"/>
    </xf>
    <xf numFmtId="170" fontId="3" fillId="0" borderId="13" xfId="8" applyNumberFormat="1" applyFont="1" applyFill="1" applyBorder="1" applyAlignment="1">
      <alignment horizontal="center" vertical="center"/>
    </xf>
    <xf numFmtId="0" fontId="3" fillId="0" borderId="1" xfId="16" applyFont="1" applyBorder="1" applyAlignment="1">
      <alignment vertical="center"/>
    </xf>
    <xf numFmtId="0" fontId="3" fillId="0" borderId="49" xfId="16" applyFont="1" applyBorder="1" applyAlignment="1">
      <alignment vertical="center"/>
    </xf>
    <xf numFmtId="0" fontId="4" fillId="10" borderId="50" xfId="16" applyFont="1" applyFill="1" applyBorder="1" applyAlignment="1">
      <alignment vertical="center"/>
    </xf>
    <xf numFmtId="166" fontId="4" fillId="10" borderId="50" xfId="16" applyNumberFormat="1" applyFont="1" applyFill="1" applyBorder="1" applyAlignment="1">
      <alignment horizontal="right" vertical="center"/>
    </xf>
    <xf numFmtId="9" fontId="4" fillId="10" borderId="50" xfId="11" applyFont="1" applyFill="1" applyBorder="1" applyAlignment="1">
      <alignment horizontal="right" vertical="center"/>
    </xf>
    <xf numFmtId="9" fontId="3" fillId="0" borderId="0" xfId="11" applyFont="1" applyFill="1" applyBorder="1" applyAlignment="1">
      <alignment vertical="center"/>
    </xf>
    <xf numFmtId="0" fontId="11" fillId="4" borderId="41" xfId="10" applyFont="1" applyFill="1" applyBorder="1" applyAlignment="1">
      <alignment horizontal="center" vertical="center" wrapText="1"/>
    </xf>
    <xf numFmtId="0" fontId="26" fillId="4" borderId="43" xfId="10" applyFont="1" applyFill="1" applyBorder="1" applyAlignment="1">
      <alignment horizontal="left" vertical="center"/>
    </xf>
    <xf numFmtId="0" fontId="11" fillId="4" borderId="43" xfId="10" applyFont="1" applyFill="1" applyBorder="1" applyAlignment="1">
      <alignment horizontal="left" vertical="center"/>
    </xf>
    <xf numFmtId="0" fontId="11" fillId="0" borderId="43" xfId="5" applyFont="1" applyBorder="1" applyAlignment="1">
      <alignment horizontal="left" vertical="center" wrapText="1"/>
    </xf>
    <xf numFmtId="0" fontId="4" fillId="0" borderId="13" xfId="0" applyFont="1" applyBorder="1" applyAlignment="1">
      <alignment vertical="center"/>
    </xf>
    <xf numFmtId="0" fontId="3" fillId="0" borderId="13" xfId="0" applyFont="1" applyBorder="1" applyAlignment="1">
      <alignment vertical="center"/>
    </xf>
    <xf numFmtId="0" fontId="3" fillId="9" borderId="13" xfId="0" applyFont="1" applyFill="1" applyBorder="1" applyAlignment="1">
      <alignment vertical="center"/>
    </xf>
    <xf numFmtId="0" fontId="3" fillId="9" borderId="13" xfId="0" applyFont="1" applyFill="1" applyBorder="1" applyAlignment="1">
      <alignment horizontal="center" vertical="center"/>
    </xf>
    <xf numFmtId="0" fontId="3" fillId="0" borderId="13" xfId="0" applyFont="1" applyBorder="1" applyAlignment="1">
      <alignment horizontal="left" vertical="center"/>
    </xf>
    <xf numFmtId="0" fontId="11" fillId="0" borderId="0" xfId="0" applyFont="1" applyAlignment="1">
      <alignment horizontal="right" vertical="center" wrapText="1"/>
    </xf>
    <xf numFmtId="164" fontId="11" fillId="0" borderId="0" xfId="2" applyFont="1" applyBorder="1" applyAlignment="1">
      <alignment horizontal="right" vertical="center" wrapText="1"/>
    </xf>
    <xf numFmtId="164" fontId="11" fillId="0" borderId="0" xfId="2" applyFont="1" applyFill="1" applyBorder="1" applyAlignment="1">
      <alignment horizontal="right" vertical="center" wrapText="1"/>
    </xf>
    <xf numFmtId="164" fontId="4" fillId="0" borderId="0" xfId="2" applyFont="1" applyBorder="1" applyAlignment="1">
      <alignment horizontal="center" vertical="center" wrapText="1"/>
    </xf>
    <xf numFmtId="164" fontId="11" fillId="0" borderId="0" xfId="2" applyFont="1" applyBorder="1" applyAlignment="1">
      <alignment vertical="center" wrapText="1"/>
    </xf>
    <xf numFmtId="164" fontId="11" fillId="0" borderId="0" xfId="2" applyFont="1" applyFill="1" applyBorder="1" applyAlignment="1">
      <alignment vertical="center" wrapText="1"/>
    </xf>
    <xf numFmtId="164" fontId="11" fillId="0" borderId="0" xfId="2" applyFont="1" applyBorder="1" applyAlignment="1">
      <alignment horizontal="center" vertical="center" wrapText="1"/>
    </xf>
    <xf numFmtId="164" fontId="11" fillId="0" borderId="0" xfId="2" applyFont="1" applyFill="1" applyBorder="1" applyAlignment="1">
      <alignment horizontal="center" vertical="center" wrapText="1"/>
    </xf>
    <xf numFmtId="0" fontId="11" fillId="0" borderId="0" xfId="0" applyFont="1" applyAlignment="1">
      <alignment horizontal="left" vertical="center" wrapText="1"/>
    </xf>
    <xf numFmtId="164" fontId="11" fillId="0" borderId="0" xfId="2" applyFont="1" applyBorder="1" applyAlignment="1">
      <alignment horizontal="left" vertical="center" wrapText="1"/>
    </xf>
    <xf numFmtId="40" fontId="4" fillId="0" borderId="0" xfId="0" applyNumberFormat="1" applyFont="1" applyAlignment="1">
      <alignment horizontal="center" vertical="center" wrapText="1"/>
    </xf>
    <xf numFmtId="0" fontId="11" fillId="0" borderId="0" xfId="0" applyFont="1" applyAlignment="1">
      <alignment horizontal="center" vertical="center" wrapText="1"/>
    </xf>
    <xf numFmtId="0" fontId="60" fillId="0" borderId="0" xfId="0" applyFont="1" applyAlignment="1">
      <alignment horizontal="center" vertical="center" wrapText="1"/>
    </xf>
    <xf numFmtId="0" fontId="6" fillId="9" borderId="51" xfId="0" applyFont="1" applyFill="1" applyBorder="1" applyAlignment="1">
      <alignment vertical="center"/>
    </xf>
    <xf numFmtId="164" fontId="11" fillId="0" borderId="0" xfId="2" applyFont="1" applyBorder="1" applyAlignment="1">
      <alignment vertical="center"/>
    </xf>
    <xf numFmtId="3" fontId="4" fillId="0" borderId="13" xfId="0" applyNumberFormat="1" applyFont="1" applyBorder="1" applyAlignment="1">
      <alignment horizontal="right" vertical="center"/>
    </xf>
    <xf numFmtId="39" fontId="4" fillId="0" borderId="13" xfId="0" applyNumberFormat="1" applyFont="1" applyBorder="1" applyAlignment="1">
      <alignment horizontal="right" vertical="center"/>
    </xf>
    <xf numFmtId="0" fontId="4" fillId="0" borderId="13" xfId="0" applyFont="1" applyBorder="1" applyAlignment="1">
      <alignment horizontal="right" vertical="center"/>
    </xf>
    <xf numFmtId="0" fontId="11" fillId="4" borderId="43" xfId="5" applyFont="1" applyFill="1" applyBorder="1" applyAlignment="1">
      <alignment vertical="center"/>
    </xf>
    <xf numFmtId="0" fontId="11" fillId="0" borderId="43" xfId="5" applyFont="1" applyBorder="1" applyAlignment="1">
      <alignment horizontal="left" vertical="center"/>
    </xf>
    <xf numFmtId="0" fontId="11" fillId="0" borderId="41" xfId="10" applyFont="1" applyBorder="1" applyAlignment="1">
      <alignment horizontal="center" vertical="center"/>
    </xf>
    <xf numFmtId="0" fontId="4" fillId="6" borderId="13" xfId="0" applyFont="1" applyFill="1" applyBorder="1" applyAlignment="1">
      <alignment horizontal="left" vertical="center"/>
    </xf>
    <xf numFmtId="3" fontId="3" fillId="0" borderId="13" xfId="0" applyNumberFormat="1" applyFont="1" applyBorder="1" applyAlignment="1">
      <alignment horizontal="left" vertical="center"/>
    </xf>
    <xf numFmtId="38" fontId="3" fillId="0" borderId="13" xfId="0" applyNumberFormat="1" applyFont="1" applyBorder="1" applyAlignment="1">
      <alignment horizontal="left" vertical="center"/>
    </xf>
    <xf numFmtId="37" fontId="4" fillId="0" borderId="13" xfId="0" applyNumberFormat="1" applyFont="1" applyBorder="1" applyAlignment="1">
      <alignment horizontal="left" vertical="center"/>
    </xf>
    <xf numFmtId="0" fontId="3" fillId="5" borderId="13" xfId="0" applyFont="1" applyFill="1" applyBorder="1" applyAlignment="1">
      <alignment horizontal="left" vertical="center"/>
    </xf>
    <xf numFmtId="38" fontId="61" fillId="0" borderId="13" xfId="0" applyNumberFormat="1" applyFont="1" applyBorder="1" applyAlignment="1">
      <alignment horizontal="left" vertical="center"/>
    </xf>
    <xf numFmtId="10" fontId="3" fillId="0" borderId="13" xfId="0" applyNumberFormat="1" applyFont="1" applyBorder="1" applyAlignment="1">
      <alignment horizontal="left" vertical="center"/>
    </xf>
    <xf numFmtId="2" fontId="3" fillId="0" borderId="13" xfId="0" applyNumberFormat="1" applyFont="1" applyBorder="1" applyAlignment="1">
      <alignment horizontal="left" vertical="center"/>
    </xf>
    <xf numFmtId="0" fontId="4" fillId="0" borderId="13" xfId="0" applyFont="1" applyBorder="1" applyAlignment="1">
      <alignment horizontal="left" vertical="center"/>
    </xf>
    <xf numFmtId="3" fontId="3" fillId="11" borderId="13" xfId="0" applyNumberFormat="1" applyFont="1" applyFill="1" applyBorder="1" applyAlignment="1">
      <alignment horizontal="left" vertical="center"/>
    </xf>
    <xf numFmtId="38" fontId="3" fillId="11" borderId="13" xfId="0" applyNumberFormat="1" applyFont="1" applyFill="1" applyBorder="1" applyAlignment="1">
      <alignment horizontal="left" vertical="center"/>
    </xf>
    <xf numFmtId="37" fontId="4" fillId="11"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6" fillId="0" borderId="45" xfId="10" applyFont="1" applyBorder="1" applyAlignment="1">
      <alignment vertical="center"/>
    </xf>
    <xf numFmtId="0" fontId="6" fillId="0" borderId="43" xfId="10" applyFont="1" applyBorder="1" applyAlignment="1">
      <alignment vertical="center"/>
    </xf>
    <xf numFmtId="0" fontId="6" fillId="0" borderId="46" xfId="10" applyFont="1" applyBorder="1" applyAlignment="1">
      <alignment vertical="center"/>
    </xf>
    <xf numFmtId="0" fontId="11" fillId="0" borderId="43" xfId="7" applyFont="1" applyBorder="1" applyAlignment="1">
      <alignment vertical="center" wrapText="1"/>
    </xf>
    <xf numFmtId="0" fontId="6" fillId="0" borderId="43" xfId="7" applyFont="1" applyBorder="1" applyAlignment="1">
      <alignment vertical="center"/>
    </xf>
    <xf numFmtId="0" fontId="11" fillId="0" borderId="43" xfId="7" applyFont="1" applyBorder="1" applyAlignment="1">
      <alignment vertical="center"/>
    </xf>
    <xf numFmtId="0" fontId="13" fillId="0" borderId="43" xfId="7" applyFont="1" applyBorder="1" applyAlignment="1">
      <alignment vertical="center"/>
    </xf>
    <xf numFmtId="0" fontId="26" fillId="0" borderId="43" xfId="10" applyFont="1" applyBorder="1" applyAlignment="1">
      <alignment vertical="center"/>
    </xf>
    <xf numFmtId="0" fontId="13" fillId="0" borderId="43" xfId="10" applyFont="1" applyBorder="1" applyAlignment="1">
      <alignment vertical="center"/>
    </xf>
    <xf numFmtId="0" fontId="11" fillId="0" borderId="41" xfId="7" applyFont="1" applyBorder="1" applyAlignment="1">
      <alignment horizontal="center" vertical="center"/>
    </xf>
    <xf numFmtId="0" fontId="11" fillId="0" borderId="43" xfId="12" applyFont="1" applyBorder="1" applyAlignment="1">
      <alignment vertical="center"/>
    </xf>
    <xf numFmtId="37" fontId="11" fillId="0" borderId="40" xfId="10" applyNumberFormat="1" applyFont="1" applyBorder="1" applyAlignment="1">
      <alignment horizontal="center" vertical="center" wrapText="1"/>
    </xf>
    <xf numFmtId="37" fontId="11" fillId="0" borderId="41" xfId="10" applyNumberFormat="1" applyFont="1" applyBorder="1" applyAlignment="1">
      <alignment horizontal="center" vertical="center"/>
    </xf>
    <xf numFmtId="0" fontId="11" fillId="4" borderId="40" xfId="10" applyFont="1" applyFill="1" applyBorder="1" applyAlignment="1">
      <alignment horizontal="left" vertical="center"/>
    </xf>
    <xf numFmtId="0" fontId="13" fillId="4" borderId="43" xfId="10" applyFont="1" applyFill="1" applyBorder="1" applyAlignment="1">
      <alignment horizontal="left" vertical="center"/>
    </xf>
    <xf numFmtId="0" fontId="6" fillId="4" borderId="43" xfId="10" applyFont="1" applyFill="1" applyBorder="1" applyAlignment="1">
      <alignment horizontal="left" vertical="center"/>
    </xf>
    <xf numFmtId="0" fontId="11" fillId="0" borderId="0" xfId="10" applyFont="1" applyAlignment="1">
      <alignment horizontal="left" vertical="center"/>
    </xf>
    <xf numFmtId="37" fontId="11" fillId="0" borderId="0" xfId="10" applyNumberFormat="1" applyFont="1" applyAlignment="1">
      <alignment horizontal="center" vertical="center"/>
    </xf>
    <xf numFmtId="169" fontId="11" fillId="0" borderId="0" xfId="10" applyNumberFormat="1" applyFont="1" applyAlignment="1">
      <alignment horizontal="center" vertical="center"/>
    </xf>
    <xf numFmtId="0" fontId="11" fillId="0" borderId="40" xfId="10" applyFont="1" applyBorder="1" applyAlignment="1">
      <alignment horizontal="left" vertical="center"/>
    </xf>
    <xf numFmtId="0" fontId="11" fillId="0" borderId="42" xfId="10" applyFont="1" applyBorder="1" applyAlignment="1">
      <alignment horizontal="left" vertical="center"/>
    </xf>
    <xf numFmtId="0" fontId="11" fillId="0" borderId="43" xfId="10" applyFont="1" applyBorder="1" applyAlignment="1">
      <alignment vertical="center" wrapText="1"/>
    </xf>
    <xf numFmtId="0" fontId="11" fillId="0" borderId="39" xfId="10" applyFont="1" applyBorder="1" applyAlignment="1">
      <alignment horizontal="center" vertical="center" wrapText="1"/>
    </xf>
    <xf numFmtId="0" fontId="6" fillId="0" borderId="47" xfId="10" applyFont="1" applyBorder="1" applyAlignment="1">
      <alignment horizontal="left" vertical="center"/>
    </xf>
    <xf numFmtId="0" fontId="6" fillId="4" borderId="43" xfId="10" applyFont="1" applyFill="1" applyBorder="1" applyAlignment="1">
      <alignment vertical="center"/>
    </xf>
    <xf numFmtId="37" fontId="11" fillId="0" borderId="43" xfId="10" applyNumberFormat="1" applyFont="1" applyBorder="1" applyAlignment="1">
      <alignment horizontal="left" vertical="center"/>
    </xf>
    <xf numFmtId="0" fontId="11" fillId="0" borderId="43" xfId="17" applyFont="1" applyBorder="1" applyAlignment="1">
      <alignment vertical="center"/>
    </xf>
    <xf numFmtId="0" fontId="11" fillId="0" borderId="43" xfId="12" applyFont="1" applyBorder="1" applyAlignment="1">
      <alignment vertical="center" wrapText="1"/>
    </xf>
    <xf numFmtId="0" fontId="4" fillId="0" borderId="43" xfId="16" applyFont="1" applyBorder="1" applyAlignment="1">
      <alignment horizontal="center" vertical="center" wrapText="1"/>
    </xf>
    <xf numFmtId="0" fontId="4" fillId="12" borderId="0" xfId="0" applyFont="1" applyFill="1" applyAlignment="1">
      <alignment horizontal="left" vertical="center"/>
    </xf>
    <xf numFmtId="0" fontId="4" fillId="12" borderId="0" xfId="0" applyFont="1" applyFill="1" applyAlignment="1">
      <alignment horizontal="right" vertical="center"/>
    </xf>
    <xf numFmtId="0" fontId="4" fillId="12" borderId="13" xfId="0" applyFont="1" applyFill="1" applyBorder="1" applyAlignment="1">
      <alignment horizontal="center" vertical="center"/>
    </xf>
    <xf numFmtId="37" fontId="11" fillId="0" borderId="40" xfId="10" applyNumberFormat="1" applyFont="1" applyBorder="1" applyAlignment="1">
      <alignment vertical="center"/>
    </xf>
    <xf numFmtId="37" fontId="11" fillId="0" borderId="41" xfId="10" applyNumberFormat="1" applyFont="1" applyBorder="1" applyAlignment="1">
      <alignment vertical="center"/>
    </xf>
    <xf numFmtId="0" fontId="56" fillId="0" borderId="0" xfId="16" applyAlignment="1">
      <alignment vertical="center"/>
    </xf>
    <xf numFmtId="0" fontId="3" fillId="0" borderId="0" xfId="5" applyFont="1" applyAlignment="1" applyProtection="1">
      <alignment vertical="center"/>
      <protection locked="0"/>
    </xf>
    <xf numFmtId="0" fontId="3" fillId="0" borderId="19" xfId="5" applyFont="1" applyBorder="1" applyAlignment="1">
      <alignment vertical="center"/>
    </xf>
    <xf numFmtId="0" fontId="3" fillId="0" borderId="0" xfId="5" applyFont="1" applyAlignment="1">
      <alignment horizontal="left" vertical="center"/>
    </xf>
    <xf numFmtId="0" fontId="4" fillId="9" borderId="26" xfId="0" applyFont="1" applyFill="1" applyBorder="1" applyAlignment="1">
      <alignment vertical="center" wrapText="1"/>
    </xf>
    <xf numFmtId="0" fontId="4" fillId="0" borderId="28" xfId="0" applyFont="1" applyBorder="1" applyAlignment="1">
      <alignment horizontal="center" vertical="center" wrapText="1"/>
    </xf>
    <xf numFmtId="0" fontId="4" fillId="27" borderId="31" xfId="0" applyFont="1" applyFill="1" applyBorder="1" applyAlignment="1">
      <alignment vertical="center" wrapText="1"/>
    </xf>
    <xf numFmtId="0" fontId="6" fillId="0" borderId="43" xfId="16" applyFont="1" applyBorder="1" applyAlignment="1">
      <alignment vertical="center"/>
    </xf>
    <xf numFmtId="0" fontId="3" fillId="0" borderId="43" xfId="16" applyFont="1" applyBorder="1" applyAlignment="1">
      <alignment vertical="center"/>
    </xf>
    <xf numFmtId="0" fontId="0" fillId="0" borderId="0" xfId="0" applyAlignment="1">
      <alignment vertical="center"/>
    </xf>
    <xf numFmtId="0" fontId="4" fillId="27" borderId="29" xfId="0" applyFont="1" applyFill="1" applyBorder="1" applyAlignment="1">
      <alignment horizontal="center" vertical="center"/>
    </xf>
    <xf numFmtId="0" fontId="4" fillId="12" borderId="29" xfId="0" applyFont="1" applyFill="1" applyBorder="1" applyAlignment="1">
      <alignment horizontal="center" vertical="center"/>
    </xf>
    <xf numFmtId="0" fontId="4" fillId="12" borderId="30" xfId="0" applyFont="1" applyFill="1" applyBorder="1" applyAlignment="1">
      <alignment horizontal="center" vertical="center"/>
    </xf>
    <xf numFmtId="0" fontId="34" fillId="0" borderId="0" xfId="0" applyFont="1"/>
    <xf numFmtId="0" fontId="59" fillId="0" borderId="0" xfId="0" applyFont="1" applyAlignment="1">
      <alignment vertical="center"/>
    </xf>
    <xf numFmtId="0" fontId="59" fillId="0" borderId="0" xfId="7" applyFont="1" applyAlignment="1">
      <alignment vertical="center"/>
    </xf>
    <xf numFmtId="0" fontId="63" fillId="0" borderId="0" xfId="0" applyFont="1" applyAlignment="1">
      <alignment horizontal="left" vertical="center" wrapText="1"/>
    </xf>
    <xf numFmtId="0" fontId="47" fillId="0" borderId="0" xfId="0" applyFont="1" applyAlignment="1">
      <alignment horizontal="left" vertical="center" wrapText="1"/>
    </xf>
    <xf numFmtId="0" fontId="63" fillId="0" borderId="0" xfId="0" applyFont="1" applyAlignment="1">
      <alignment horizontal="left" vertical="center"/>
    </xf>
    <xf numFmtId="0" fontId="34" fillId="0" borderId="0" xfId="10" applyFont="1" applyAlignment="1">
      <alignment horizontal="left" vertical="center"/>
    </xf>
    <xf numFmtId="0" fontId="47" fillId="0" borderId="0" xfId="16" applyFont="1" applyAlignment="1" applyProtection="1">
      <alignment vertical="center"/>
      <protection locked="0"/>
    </xf>
    <xf numFmtId="0" fontId="47" fillId="0" borderId="0" xfId="10" applyFont="1" applyAlignment="1">
      <alignment horizontal="left" vertical="center"/>
    </xf>
    <xf numFmtId="0" fontId="47" fillId="0" borderId="0" xfId="16" applyFont="1" applyAlignment="1">
      <alignment vertical="center"/>
    </xf>
    <xf numFmtId="0" fontId="47" fillId="0" borderId="0" xfId="5" applyFont="1" applyAlignment="1">
      <alignment vertical="center"/>
    </xf>
    <xf numFmtId="0" fontId="47" fillId="0" borderId="0" xfId="0" applyFont="1" applyAlignment="1">
      <alignment vertical="center"/>
    </xf>
    <xf numFmtId="0" fontId="34" fillId="0" borderId="13" xfId="0" applyFont="1" applyBorder="1" applyAlignment="1">
      <alignment vertical="center"/>
    </xf>
    <xf numFmtId="0" fontId="47" fillId="0" borderId="13" xfId="0" applyFont="1" applyBorder="1" applyAlignment="1">
      <alignment vertical="center"/>
    </xf>
    <xf numFmtId="0" fontId="63" fillId="0" borderId="54" xfId="0" applyFont="1" applyBorder="1" applyAlignment="1">
      <alignment vertical="center"/>
    </xf>
    <xf numFmtId="0" fontId="47" fillId="0" borderId="54" xfId="0" applyFont="1" applyBorder="1" applyAlignment="1">
      <alignment vertical="center"/>
    </xf>
    <xf numFmtId="0" fontId="47" fillId="0" borderId="51" xfId="0" applyFont="1" applyBorder="1" applyAlignment="1">
      <alignment vertical="center"/>
    </xf>
    <xf numFmtId="0" fontId="47" fillId="0" borderId="0" xfId="17" applyFont="1" applyAlignment="1">
      <alignment vertical="center"/>
    </xf>
    <xf numFmtId="0" fontId="47" fillId="0" borderId="0" xfId="5" applyFont="1" applyAlignment="1">
      <alignment horizontal="left" vertical="center"/>
    </xf>
    <xf numFmtId="0" fontId="48" fillId="0" borderId="0" xfId="5" applyFont="1" applyAlignment="1">
      <alignment vertical="center"/>
    </xf>
    <xf numFmtId="0" fontId="47" fillId="0" borderId="0" xfId="5" applyFont="1" applyAlignment="1">
      <alignment vertical="center" wrapText="1"/>
    </xf>
    <xf numFmtId="0" fontId="4" fillId="6" borderId="13" xfId="0" applyFont="1" applyFill="1" applyBorder="1" applyAlignment="1">
      <alignment horizontal="right" vertical="center"/>
    </xf>
    <xf numFmtId="3" fontId="3" fillId="0" borderId="13" xfId="0" applyNumberFormat="1" applyFont="1" applyBorder="1" applyAlignment="1">
      <alignment horizontal="right" vertical="center"/>
    </xf>
    <xf numFmtId="38" fontId="3" fillId="0" borderId="13" xfId="0" applyNumberFormat="1" applyFont="1" applyBorder="1" applyAlignment="1">
      <alignment horizontal="right" vertical="center"/>
    </xf>
    <xf numFmtId="37" fontId="4" fillId="0" borderId="13" xfId="0" applyNumberFormat="1" applyFont="1" applyBorder="1" applyAlignment="1">
      <alignment horizontal="right" vertical="center"/>
    </xf>
    <xf numFmtId="10" fontId="3" fillId="0" borderId="13" xfId="0" applyNumberFormat="1" applyFont="1" applyBorder="1" applyAlignment="1">
      <alignment horizontal="right" vertical="center"/>
    </xf>
    <xf numFmtId="2" fontId="3" fillId="0" borderId="13" xfId="0" applyNumberFormat="1" applyFont="1" applyBorder="1" applyAlignment="1">
      <alignment horizontal="right" vertical="center"/>
    </xf>
    <xf numFmtId="0" fontId="3" fillId="0" borderId="13" xfId="0" applyFont="1" applyBorder="1" applyAlignment="1">
      <alignment horizontal="right" vertical="center"/>
    </xf>
    <xf numFmtId="0" fontId="4" fillId="0" borderId="13" xfId="0" applyFont="1" applyBorder="1" applyAlignment="1">
      <alignment horizontal="right" vertical="center" wrapText="1"/>
    </xf>
    <xf numFmtId="4" fontId="3" fillId="0" borderId="13" xfId="0" applyNumberFormat="1" applyFont="1" applyBorder="1" applyAlignment="1">
      <alignment horizontal="right" vertical="center"/>
    </xf>
    <xf numFmtId="3" fontId="4" fillId="0" borderId="13" xfId="0" applyNumberFormat="1" applyFont="1" applyBorder="1" applyAlignment="1">
      <alignment horizontal="right" vertical="center" wrapText="1"/>
    </xf>
    <xf numFmtId="169" fontId="4" fillId="0" borderId="30" xfId="3" applyNumberFormat="1" applyFont="1" applyFill="1" applyBorder="1" applyAlignment="1">
      <alignment horizontal="center" vertical="center" wrapText="1"/>
    </xf>
    <xf numFmtId="3" fontId="4" fillId="0" borderId="32" xfId="0" applyNumberFormat="1" applyFont="1" applyBorder="1" applyAlignment="1">
      <alignment horizontal="right" vertical="center" wrapText="1"/>
    </xf>
    <xf numFmtId="169" fontId="4" fillId="0" borderId="73" xfId="3" applyNumberFormat="1" applyFont="1" applyFill="1" applyBorder="1" applyAlignment="1">
      <alignment horizontal="center" vertical="center" wrapText="1"/>
    </xf>
    <xf numFmtId="166" fontId="11" fillId="0" borderId="43" xfId="10" applyNumberFormat="1" applyFont="1" applyBorder="1" applyAlignment="1">
      <alignment horizontal="center" vertical="center"/>
    </xf>
    <xf numFmtId="166" fontId="11" fillId="4" borderId="43" xfId="10" applyNumberFormat="1" applyFont="1" applyFill="1" applyBorder="1" applyAlignment="1">
      <alignment horizontal="left" vertical="center"/>
    </xf>
    <xf numFmtId="166" fontId="11" fillId="0" borderId="46" xfId="10" applyNumberFormat="1" applyFont="1" applyBorder="1" applyAlignment="1">
      <alignment horizontal="center" vertical="center"/>
    </xf>
    <xf numFmtId="166" fontId="11" fillId="0" borderId="41" xfId="10" applyNumberFormat="1" applyFont="1" applyBorder="1" applyAlignment="1">
      <alignment horizontal="center" vertical="center"/>
    </xf>
    <xf numFmtId="166" fontId="11" fillId="0" borderId="43" xfId="10" applyNumberFormat="1" applyFont="1" applyBorder="1" applyAlignment="1">
      <alignment horizontal="right" vertical="center"/>
    </xf>
    <xf numFmtId="166" fontId="6" fillId="0" borderId="43" xfId="10" applyNumberFormat="1" applyFont="1" applyBorder="1" applyAlignment="1">
      <alignment horizontal="center" vertical="center"/>
    </xf>
    <xf numFmtId="166" fontId="6" fillId="0" borderId="43" xfId="7" applyNumberFormat="1" applyFont="1" applyBorder="1" applyAlignment="1">
      <alignment vertical="center"/>
    </xf>
    <xf numFmtId="166" fontId="11" fillId="0" borderId="43" xfId="7" applyNumberFormat="1" applyFont="1" applyBorder="1" applyAlignment="1">
      <alignment horizontal="center" vertical="center"/>
    </xf>
    <xf numFmtId="166" fontId="11" fillId="0" borderId="43" xfId="7" applyNumberFormat="1" applyFont="1" applyBorder="1" applyAlignment="1">
      <alignment horizontal="right" vertical="center"/>
    </xf>
    <xf numFmtId="166" fontId="6" fillId="0" borderId="43" xfId="7" applyNumberFormat="1" applyFont="1" applyBorder="1" applyAlignment="1">
      <alignment horizontal="center" vertical="center"/>
    </xf>
    <xf numFmtId="166" fontId="6" fillId="0" borderId="45" xfId="10" applyNumberFormat="1" applyFont="1" applyBorder="1" applyAlignment="1">
      <alignment vertical="center"/>
    </xf>
    <xf numFmtId="166" fontId="6" fillId="0" borderId="43" xfId="10" applyNumberFormat="1" applyFont="1" applyBorder="1" applyAlignment="1">
      <alignment vertical="center"/>
    </xf>
    <xf numFmtId="166" fontId="6" fillId="0" borderId="46" xfId="10" applyNumberFormat="1" applyFont="1" applyBorder="1" applyAlignment="1">
      <alignment vertical="center"/>
    </xf>
    <xf numFmtId="166" fontId="11" fillId="4" borderId="43" xfId="10" applyNumberFormat="1" applyFont="1" applyFill="1" applyBorder="1" applyAlignment="1">
      <alignment horizontal="center" vertical="center"/>
    </xf>
    <xf numFmtId="3" fontId="19" fillId="0" borderId="13" xfId="0" applyNumberFormat="1" applyFont="1" applyBorder="1"/>
    <xf numFmtId="3" fontId="19" fillId="0" borderId="30" xfId="0" applyNumberFormat="1" applyFont="1" applyBorder="1"/>
    <xf numFmtId="37" fontId="3" fillId="0" borderId="13" xfId="0" applyNumberFormat="1" applyFont="1" applyBorder="1" applyAlignment="1">
      <alignment horizontal="right" vertical="center" wrapText="1"/>
    </xf>
    <xf numFmtId="39" fontId="3" fillId="0" borderId="13" xfId="0" applyNumberFormat="1" applyFont="1" applyBorder="1" applyAlignment="1">
      <alignment horizontal="right" vertical="center" wrapText="1"/>
    </xf>
    <xf numFmtId="164" fontId="3" fillId="0" borderId="13" xfId="2" applyFont="1" applyFill="1" applyBorder="1" applyAlignment="1">
      <alignment horizontal="right" vertical="center" wrapText="1"/>
    </xf>
    <xf numFmtId="38" fontId="3" fillId="0" borderId="13" xfId="0" applyNumberFormat="1" applyFont="1" applyBorder="1" applyAlignment="1">
      <alignment horizontal="right" vertical="center" wrapText="1"/>
    </xf>
    <xf numFmtId="39" fontId="3" fillId="0" borderId="13" xfId="0" applyNumberFormat="1" applyFont="1" applyBorder="1" applyAlignment="1">
      <alignment horizontal="right"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3" xfId="0" applyFont="1" applyBorder="1" applyAlignment="1">
      <alignment horizontal="left" vertical="center" wrapText="1"/>
    </xf>
    <xf numFmtId="0" fontId="8" fillId="7" borderId="75" xfId="0" applyFont="1" applyFill="1" applyBorder="1" applyAlignment="1">
      <alignment horizontal="center" vertical="center"/>
    </xf>
    <xf numFmtId="0" fontId="8" fillId="7" borderId="76" xfId="0" applyFont="1" applyFill="1" applyBorder="1" applyAlignment="1">
      <alignment horizontal="center" vertical="center"/>
    </xf>
    <xf numFmtId="0" fontId="8" fillId="7" borderId="77"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0" borderId="30" xfId="0" applyFont="1" applyBorder="1" applyAlignment="1">
      <alignment horizontal="center" vertical="center"/>
    </xf>
    <xf numFmtId="0" fontId="9" fillId="7" borderId="26" xfId="0" applyFont="1" applyFill="1" applyBorder="1" applyAlignment="1">
      <alignment horizontal="center" vertical="center"/>
    </xf>
    <xf numFmtId="0" fontId="9" fillId="7" borderId="27" xfId="0" applyFont="1" applyFill="1" applyBorder="1" applyAlignment="1">
      <alignment horizontal="center" vertical="center"/>
    </xf>
    <xf numFmtId="0" fontId="9" fillId="7" borderId="28" xfId="0" applyFont="1" applyFill="1" applyBorder="1" applyAlignment="1">
      <alignment horizontal="center" vertical="center"/>
    </xf>
    <xf numFmtId="0" fontId="9" fillId="7" borderId="26"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75" xfId="0" applyFont="1" applyFill="1" applyBorder="1" applyAlignment="1">
      <alignment horizontal="center" vertical="center"/>
    </xf>
    <xf numFmtId="0" fontId="9" fillId="7" borderId="76" xfId="0" applyFont="1" applyFill="1" applyBorder="1" applyAlignment="1">
      <alignment horizontal="center" vertical="center"/>
    </xf>
    <xf numFmtId="0" fontId="9" fillId="7" borderId="77" xfId="0" applyFont="1" applyFill="1" applyBorder="1" applyAlignment="1">
      <alignment horizontal="center" vertical="center"/>
    </xf>
    <xf numFmtId="0" fontId="4" fillId="0" borderId="74" xfId="0" applyFont="1" applyBorder="1" applyAlignment="1">
      <alignment horizontal="center" vertical="center"/>
    </xf>
    <xf numFmtId="0" fontId="4" fillId="0" borderId="0" xfId="0" applyFont="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9" fillId="7" borderId="29" xfId="0" applyFont="1" applyFill="1" applyBorder="1" applyAlignment="1">
      <alignment horizontal="center" vertical="center"/>
    </xf>
    <xf numFmtId="0" fontId="11" fillId="27" borderId="29" xfId="0" applyFont="1" applyFill="1" applyBorder="1" applyAlignment="1">
      <alignment horizontal="center" vertical="center"/>
    </xf>
    <xf numFmtId="0" fontId="27" fillId="7" borderId="33" xfId="0" applyFont="1" applyFill="1" applyBorder="1" applyAlignment="1">
      <alignment horizontal="center" vertical="center"/>
    </xf>
    <xf numFmtId="0" fontId="27" fillId="7" borderId="26" xfId="0" applyFont="1" applyFill="1" applyBorder="1" applyAlignment="1">
      <alignment horizontal="center" vertical="center"/>
    </xf>
    <xf numFmtId="0" fontId="27" fillId="7" borderId="27" xfId="0" applyFont="1" applyFill="1" applyBorder="1" applyAlignment="1">
      <alignment horizontal="center" vertical="center"/>
    </xf>
    <xf numFmtId="0" fontId="27" fillId="7" borderId="28" xfId="0" applyFont="1" applyFill="1" applyBorder="1" applyAlignment="1">
      <alignment horizontal="center" vertical="center"/>
    </xf>
    <xf numFmtId="0" fontId="29" fillId="7" borderId="29" xfId="0" applyFont="1" applyFill="1" applyBorder="1" applyAlignment="1">
      <alignment horizontal="center" vertical="center"/>
    </xf>
    <xf numFmtId="0" fontId="27" fillId="7" borderId="13" xfId="0" applyFont="1" applyFill="1" applyBorder="1" applyAlignment="1">
      <alignment horizontal="center" vertical="center"/>
    </xf>
    <xf numFmtId="0" fontId="27" fillId="7" borderId="30" xfId="0" applyFont="1" applyFill="1" applyBorder="1" applyAlignment="1">
      <alignment horizontal="center" vertical="center"/>
    </xf>
    <xf numFmtId="0" fontId="29" fillId="7" borderId="33" xfId="0" applyFont="1" applyFill="1" applyBorder="1" applyAlignment="1">
      <alignment horizontal="center" vertical="center"/>
    </xf>
    <xf numFmtId="0" fontId="27" fillId="7" borderId="78" xfId="0" applyFont="1" applyFill="1" applyBorder="1" applyAlignment="1">
      <alignment horizontal="center" vertical="center"/>
    </xf>
    <xf numFmtId="0" fontId="27" fillId="7" borderId="79" xfId="0" applyFont="1" applyFill="1" applyBorder="1" applyAlignment="1">
      <alignment horizontal="center" vertical="center"/>
    </xf>
    <xf numFmtId="0" fontId="27" fillId="7" borderId="80" xfId="0" applyFont="1" applyFill="1" applyBorder="1" applyAlignment="1">
      <alignment horizontal="center" vertical="center"/>
    </xf>
    <xf numFmtId="1" fontId="11" fillId="0" borderId="13" xfId="2" applyNumberFormat="1" applyFont="1" applyBorder="1" applyAlignment="1">
      <alignment horizontal="center" vertical="center"/>
    </xf>
    <xf numFmtId="1" fontId="11" fillId="0" borderId="30" xfId="2" applyNumberFormat="1" applyFont="1" applyBorder="1" applyAlignment="1">
      <alignment horizontal="center" vertical="center"/>
    </xf>
    <xf numFmtId="0" fontId="9" fillId="7" borderId="13" xfId="0" applyFont="1" applyFill="1" applyBorder="1" applyAlignment="1">
      <alignment horizontal="center" vertical="center"/>
    </xf>
    <xf numFmtId="0" fontId="9" fillId="7" borderId="30" xfId="0" applyFont="1" applyFill="1" applyBorder="1" applyAlignment="1">
      <alignment horizontal="center" vertical="center"/>
    </xf>
    <xf numFmtId="0" fontId="4" fillId="27" borderId="15" xfId="0" applyFont="1" applyFill="1" applyBorder="1" applyAlignment="1">
      <alignment horizontal="center" vertical="center"/>
    </xf>
    <xf numFmtId="0" fontId="4" fillId="27" borderId="62" xfId="0" applyFont="1" applyFill="1" applyBorder="1" applyAlignment="1">
      <alignment horizontal="center" vertical="center"/>
    </xf>
    <xf numFmtId="0" fontId="4" fillId="27" borderId="85" xfId="0" applyFont="1" applyFill="1" applyBorder="1" applyAlignment="1">
      <alignment horizontal="center" vertical="center"/>
    </xf>
    <xf numFmtId="1" fontId="6" fillId="0" borderId="13" xfId="2" applyNumberFormat="1" applyFont="1" applyBorder="1" applyAlignment="1">
      <alignment horizontal="center" vertical="center"/>
    </xf>
    <xf numFmtId="1" fontId="6" fillId="0" borderId="30" xfId="2" applyNumberFormat="1" applyFont="1" applyBorder="1" applyAlignment="1">
      <alignment horizontal="center" vertical="center"/>
    </xf>
    <xf numFmtId="0" fontId="4" fillId="27" borderId="13" xfId="0" applyFont="1" applyFill="1" applyBorder="1" applyAlignment="1">
      <alignment horizontal="center" vertical="center"/>
    </xf>
    <xf numFmtId="0" fontId="4" fillId="27" borderId="30" xfId="0" applyFont="1" applyFill="1" applyBorder="1" applyAlignment="1">
      <alignment horizontal="center" vertical="center"/>
    </xf>
    <xf numFmtId="0" fontId="47" fillId="0" borderId="0" xfId="0" applyFont="1" applyAlignment="1">
      <alignment horizontal="left" vertical="center" wrapText="1"/>
    </xf>
    <xf numFmtId="0" fontId="47" fillId="0" borderId="0" xfId="7" applyFont="1" applyAlignment="1">
      <alignment horizontal="left" vertical="center" wrapText="1"/>
    </xf>
    <xf numFmtId="0" fontId="9" fillId="7" borderId="13" xfId="0" applyFont="1" applyFill="1" applyBorder="1" applyAlignment="1">
      <alignment horizontal="center" vertical="center" wrapText="1"/>
    </xf>
    <xf numFmtId="0" fontId="9" fillId="7" borderId="13" xfId="0" applyFont="1" applyFill="1" applyBorder="1" applyAlignment="1">
      <alignment horizontal="center" vertical="center" textRotation="90" wrapText="1"/>
    </xf>
    <xf numFmtId="0" fontId="9" fillId="7" borderId="0" xfId="0" applyFont="1" applyFill="1" applyAlignment="1">
      <alignment horizontal="center" vertical="center"/>
    </xf>
    <xf numFmtId="0" fontId="34" fillId="0" borderId="0" xfId="16" applyFont="1" applyAlignment="1">
      <alignment horizontal="left" vertical="center" wrapText="1"/>
    </xf>
    <xf numFmtId="0" fontId="11" fillId="0" borderId="44" xfId="16" applyFont="1" applyBorder="1" applyAlignment="1">
      <alignment horizontal="center" vertical="center" wrapText="1"/>
    </xf>
    <xf numFmtId="0" fontId="11" fillId="0" borderId="45" xfId="16" applyFont="1" applyBorder="1" applyAlignment="1">
      <alignment horizontal="center" vertical="center" wrapText="1"/>
    </xf>
    <xf numFmtId="0" fontId="11" fillId="0" borderId="46" xfId="16" applyFont="1" applyBorder="1" applyAlignment="1">
      <alignment horizontal="center" vertical="center" wrapText="1"/>
    </xf>
    <xf numFmtId="0" fontId="9" fillId="7" borderId="44" xfId="16" applyFont="1" applyFill="1" applyBorder="1" applyAlignment="1">
      <alignment horizontal="center" vertical="center"/>
    </xf>
    <xf numFmtId="0" fontId="9" fillId="7" borderId="45" xfId="16" applyFont="1" applyFill="1" applyBorder="1" applyAlignment="1">
      <alignment horizontal="center" vertical="center"/>
    </xf>
    <xf numFmtId="0" fontId="11" fillId="0" borderId="43" xfId="16" applyFont="1" applyBorder="1" applyAlignment="1">
      <alignment horizontal="center" vertical="center" wrapText="1"/>
    </xf>
    <xf numFmtId="0" fontId="11" fillId="11" borderId="43" xfId="16" applyFont="1" applyFill="1" applyBorder="1" applyAlignment="1">
      <alignment horizontal="center" vertical="center"/>
    </xf>
    <xf numFmtId="0" fontId="11" fillId="0" borderId="44" xfId="16" applyFont="1" applyBorder="1" applyAlignment="1">
      <alignment horizontal="center" vertical="center"/>
    </xf>
    <xf numFmtId="0" fontId="11" fillId="0" borderId="45" xfId="16" applyFont="1" applyBorder="1" applyAlignment="1">
      <alignment horizontal="center" vertical="center"/>
    </xf>
    <xf numFmtId="0" fontId="11" fillId="0" borderId="46" xfId="16" applyFont="1" applyBorder="1" applyAlignment="1">
      <alignment horizontal="center" vertical="center"/>
    </xf>
    <xf numFmtId="0" fontId="9" fillId="7" borderId="46" xfId="16" applyFont="1" applyFill="1" applyBorder="1" applyAlignment="1">
      <alignment horizontal="center" vertical="center"/>
    </xf>
    <xf numFmtId="0" fontId="4" fillId="0" borderId="40" xfId="16" applyFont="1" applyBorder="1" applyAlignment="1">
      <alignment horizontal="center" vertical="center" wrapText="1"/>
    </xf>
    <xf numFmtId="0" fontId="4" fillId="0" borderId="41" xfId="16" applyFont="1" applyBorder="1" applyAlignment="1">
      <alignment horizontal="center" vertical="center" wrapText="1"/>
    </xf>
    <xf numFmtId="0" fontId="8" fillId="19" borderId="70" xfId="0" applyFont="1" applyFill="1" applyBorder="1" applyAlignment="1">
      <alignment horizontal="center" vertical="center"/>
    </xf>
    <xf numFmtId="0" fontId="8" fillId="19" borderId="71" xfId="0" applyFont="1" applyFill="1" applyBorder="1" applyAlignment="1">
      <alignment horizontal="center" vertical="center"/>
    </xf>
    <xf numFmtId="0" fontId="8" fillId="19" borderId="72" xfId="0" applyFont="1" applyFill="1" applyBorder="1" applyAlignment="1">
      <alignment horizontal="center" vertical="center"/>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24" fillId="14" borderId="13" xfId="0" applyFont="1" applyFill="1" applyBorder="1" applyAlignment="1">
      <alignment vertical="center" wrapText="1"/>
    </xf>
    <xf numFmtId="0" fontId="11" fillId="0" borderId="13" xfId="0" applyFont="1" applyBorder="1" applyAlignment="1">
      <alignment horizontal="center" vertical="center" wrapText="1"/>
    </xf>
    <xf numFmtId="0" fontId="24" fillId="7" borderId="13" xfId="0" applyFont="1" applyFill="1" applyBorder="1" applyAlignment="1">
      <alignment horizontal="center" vertical="center" wrapText="1"/>
    </xf>
    <xf numFmtId="0" fontId="9" fillId="7" borderId="44" xfId="10" applyFont="1" applyFill="1" applyBorder="1" applyAlignment="1">
      <alignment horizontal="center" vertical="center"/>
    </xf>
    <xf numFmtId="0" fontId="9" fillId="7" borderId="45" xfId="10" applyFont="1" applyFill="1" applyBorder="1" applyAlignment="1">
      <alignment horizontal="center" vertical="center"/>
    </xf>
    <xf numFmtId="0" fontId="9" fillId="7" borderId="46" xfId="10" applyFont="1" applyFill="1" applyBorder="1" applyAlignment="1">
      <alignment horizontal="center" vertical="center"/>
    </xf>
    <xf numFmtId="0" fontId="34" fillId="0" borderId="0" xfId="10" applyFont="1" applyAlignment="1">
      <alignment horizontal="left" vertical="center" wrapText="1"/>
    </xf>
    <xf numFmtId="0" fontId="11" fillId="0" borderId="34" xfId="10" applyFont="1" applyBorder="1" applyAlignment="1">
      <alignment horizontal="center" vertical="center"/>
    </xf>
    <xf numFmtId="0" fontId="11" fillId="0" borderId="35" xfId="10" applyFont="1" applyBorder="1" applyAlignment="1">
      <alignment horizontal="center" vertical="center"/>
    </xf>
    <xf numFmtId="0" fontId="11" fillId="0" borderId="36" xfId="10" applyFont="1" applyBorder="1" applyAlignment="1">
      <alignment horizontal="center" vertical="center"/>
    </xf>
    <xf numFmtId="0" fontId="11" fillId="0" borderId="44" xfId="10" applyFont="1" applyBorder="1" applyAlignment="1">
      <alignment horizontal="center" vertical="center"/>
    </xf>
    <xf numFmtId="0" fontId="11" fillId="0" borderId="45" xfId="10" applyFont="1" applyBorder="1" applyAlignment="1">
      <alignment horizontal="center" vertical="center"/>
    </xf>
    <xf numFmtId="0" fontId="11" fillId="0" borderId="46" xfId="10" applyFont="1" applyBorder="1" applyAlignment="1">
      <alignment horizontal="center" vertical="center"/>
    </xf>
    <xf numFmtId="0" fontId="11" fillId="0" borderId="40" xfId="10" applyFont="1" applyBorder="1" applyAlignment="1">
      <alignment vertical="center"/>
    </xf>
    <xf numFmtId="0" fontId="11" fillId="0" borderId="41" xfId="10" applyFont="1" applyBorder="1" applyAlignment="1">
      <alignment vertical="center"/>
    </xf>
    <xf numFmtId="0" fontId="11" fillId="0" borderId="40" xfId="10" applyFont="1" applyBorder="1" applyAlignment="1">
      <alignment horizontal="center" vertical="center" wrapText="1"/>
    </xf>
    <xf numFmtId="0" fontId="11" fillId="0" borderId="41" xfId="10" applyFont="1" applyBorder="1" applyAlignment="1">
      <alignment horizontal="center" vertical="center" wrapText="1"/>
    </xf>
    <xf numFmtId="0" fontId="11" fillId="0" borderId="42" xfId="10" applyFont="1" applyBorder="1" applyAlignment="1">
      <alignment horizontal="center" vertical="center" wrapText="1"/>
    </xf>
    <xf numFmtId="0" fontId="9" fillId="7" borderId="13" xfId="16" applyFont="1" applyFill="1" applyBorder="1" applyAlignment="1">
      <alignment horizontal="center" vertical="center"/>
    </xf>
    <xf numFmtId="37" fontId="11" fillId="0" borderId="13" xfId="16" applyNumberFormat="1" applyFont="1" applyBorder="1" applyAlignment="1">
      <alignment horizontal="center" vertical="center"/>
    </xf>
    <xf numFmtId="0" fontId="47" fillId="0" borderId="0" xfId="16" applyFont="1" applyAlignment="1">
      <alignment horizontal="left" vertical="center" wrapText="1"/>
    </xf>
    <xf numFmtId="0" fontId="11" fillId="4" borderId="40" xfId="10" applyFont="1" applyFill="1" applyBorder="1" applyAlignment="1">
      <alignment vertical="center"/>
    </xf>
    <xf numFmtId="0" fontId="11" fillId="4" borderId="41" xfId="10" applyFont="1" applyFill="1" applyBorder="1" applyAlignment="1">
      <alignment vertical="center"/>
    </xf>
    <xf numFmtId="0" fontId="11" fillId="4" borderId="40" xfId="10" applyFont="1" applyFill="1" applyBorder="1" applyAlignment="1">
      <alignment horizontal="center" vertical="center" wrapText="1"/>
    </xf>
    <xf numFmtId="0" fontId="11" fillId="4" borderId="42" xfId="10" applyFont="1" applyFill="1" applyBorder="1" applyAlignment="1">
      <alignment horizontal="center" vertical="center" wrapText="1"/>
    </xf>
    <xf numFmtId="0" fontId="11" fillId="4" borderId="41" xfId="10" applyFont="1" applyFill="1" applyBorder="1" applyAlignment="1">
      <alignment horizontal="center" vertical="center" wrapText="1"/>
    </xf>
    <xf numFmtId="0" fontId="9" fillId="7" borderId="0" xfId="0" applyFont="1" applyFill="1" applyAlignment="1">
      <alignment horizontal="center" vertical="center" wrapText="1"/>
    </xf>
    <xf numFmtId="0" fontId="4" fillId="27" borderId="1" xfId="0" applyFont="1" applyFill="1" applyBorder="1" applyAlignment="1">
      <alignment horizontal="center" vertical="center" wrapText="1"/>
    </xf>
    <xf numFmtId="0" fontId="11" fillId="27" borderId="0" xfId="0" applyFont="1" applyFill="1" applyAlignment="1">
      <alignment horizontal="center" vertical="center" wrapText="1"/>
    </xf>
    <xf numFmtId="0" fontId="47" fillId="0" borderId="52" xfId="0" applyFont="1" applyBorder="1" applyAlignment="1">
      <alignment horizontal="left" vertical="center"/>
    </xf>
    <xf numFmtId="0" fontId="47" fillId="0" borderId="53" xfId="0" applyFont="1" applyBorder="1" applyAlignment="1">
      <alignment horizontal="left" vertical="center"/>
    </xf>
    <xf numFmtId="0" fontId="63" fillId="0" borderId="55" xfId="0" applyFont="1" applyBorder="1" applyAlignment="1">
      <alignment horizontal="left" vertical="center"/>
    </xf>
    <xf numFmtId="0" fontId="63" fillId="0" borderId="56" xfId="0" applyFont="1" applyBorder="1" applyAlignment="1">
      <alignment horizontal="left" vertical="center"/>
    </xf>
    <xf numFmtId="0" fontId="47" fillId="0" borderId="55" xfId="0" applyFont="1" applyBorder="1" applyAlignment="1">
      <alignment horizontal="left" vertical="center"/>
    </xf>
    <xf numFmtId="0" fontId="47" fillId="0" borderId="56" xfId="0" applyFont="1" applyBorder="1" applyAlignment="1">
      <alignment horizontal="left" vertical="center"/>
    </xf>
    <xf numFmtId="0" fontId="48" fillId="9" borderId="57" xfId="0" applyFont="1" applyFill="1" applyBorder="1" applyAlignment="1">
      <alignment horizontal="left" vertical="center"/>
    </xf>
    <xf numFmtId="0" fontId="48" fillId="9" borderId="58" xfId="0" applyFont="1" applyFill="1" applyBorder="1" applyAlignment="1">
      <alignment horizontal="left" vertical="center"/>
    </xf>
    <xf numFmtId="0" fontId="47" fillId="0" borderId="81" xfId="0" applyFont="1" applyBorder="1" applyAlignment="1">
      <alignment horizontal="left" vertical="center"/>
    </xf>
    <xf numFmtId="0" fontId="47" fillId="0" borderId="82" xfId="0" applyFont="1" applyBorder="1" applyAlignment="1">
      <alignment horizontal="left" vertical="center"/>
    </xf>
    <xf numFmtId="0" fontId="4" fillId="27" borderId="13" xfId="0" applyFont="1" applyFill="1" applyBorder="1" applyAlignment="1">
      <alignment horizontal="left" vertical="center"/>
    </xf>
    <xf numFmtId="0" fontId="4" fillId="6" borderId="13" xfId="0" applyFont="1" applyFill="1" applyBorder="1" applyAlignment="1">
      <alignment horizontal="left" vertical="center"/>
    </xf>
    <xf numFmtId="0" fontId="11" fillId="4" borderId="44" xfId="10" applyFont="1" applyFill="1" applyBorder="1" applyAlignment="1">
      <alignment horizontal="center" vertical="center"/>
    </xf>
    <xf numFmtId="0" fontId="11" fillId="4" borderId="45" xfId="10" applyFont="1" applyFill="1" applyBorder="1" applyAlignment="1">
      <alignment horizontal="center" vertical="center"/>
    </xf>
    <xf numFmtId="0" fontId="11" fillId="4" borderId="46" xfId="10" applyFont="1" applyFill="1" applyBorder="1" applyAlignment="1">
      <alignment horizontal="center" vertical="center"/>
    </xf>
    <xf numFmtId="0" fontId="52" fillId="23" borderId="44" xfId="10" applyFont="1" applyFill="1" applyBorder="1" applyAlignment="1">
      <alignment horizontal="center" vertical="center"/>
    </xf>
    <xf numFmtId="0" fontId="52" fillId="23" borderId="45" xfId="10" applyFont="1" applyFill="1" applyBorder="1" applyAlignment="1">
      <alignment horizontal="center" vertical="center"/>
    </xf>
    <xf numFmtId="0" fontId="52" fillId="23" borderId="46" xfId="10" applyFont="1" applyFill="1" applyBorder="1" applyAlignment="1">
      <alignment horizontal="center" vertical="center"/>
    </xf>
    <xf numFmtId="0" fontId="11" fillId="4" borderId="40" xfId="10" applyFont="1" applyFill="1" applyBorder="1" applyAlignment="1">
      <alignment horizontal="center" vertical="center"/>
    </xf>
    <xf numFmtId="0" fontId="11" fillId="4" borderId="41" xfId="10" applyFont="1" applyFill="1" applyBorder="1" applyAlignment="1">
      <alignment horizontal="center" vertical="center"/>
    </xf>
    <xf numFmtId="0" fontId="52" fillId="22" borderId="37" xfId="10" applyFont="1" applyFill="1" applyBorder="1" applyAlignment="1">
      <alignment horizontal="center" vertical="center"/>
    </xf>
    <xf numFmtId="0" fontId="52" fillId="22" borderId="38" xfId="10" applyFont="1" applyFill="1" applyBorder="1" applyAlignment="1">
      <alignment horizontal="center" vertical="center"/>
    </xf>
    <xf numFmtId="0" fontId="52" fillId="22" borderId="39" xfId="10" applyFont="1" applyFill="1" applyBorder="1" applyAlignment="1">
      <alignment horizontal="center" vertical="center"/>
    </xf>
    <xf numFmtId="0" fontId="11" fillId="4" borderId="34" xfId="10" applyFont="1" applyFill="1" applyBorder="1" applyAlignment="1">
      <alignment horizontal="center" vertical="center"/>
    </xf>
    <xf numFmtId="0" fontId="11" fillId="4" borderId="35" xfId="10" applyFont="1" applyFill="1" applyBorder="1" applyAlignment="1">
      <alignment horizontal="center" vertical="center"/>
    </xf>
    <xf numFmtId="0" fontId="11" fillId="4" borderId="36" xfId="10" applyFont="1" applyFill="1" applyBorder="1" applyAlignment="1">
      <alignment horizontal="center" vertical="center"/>
    </xf>
    <xf numFmtId="0" fontId="52" fillId="23" borderId="34" xfId="10" applyFont="1" applyFill="1" applyBorder="1" applyAlignment="1">
      <alignment horizontal="center" vertical="center"/>
    </xf>
    <xf numFmtId="0" fontId="52" fillId="23" borderId="35" xfId="10" applyFont="1" applyFill="1" applyBorder="1" applyAlignment="1">
      <alignment horizontal="center" vertical="center"/>
    </xf>
    <xf numFmtId="0" fontId="52" fillId="23" borderId="36" xfId="10" applyFont="1" applyFill="1" applyBorder="1" applyAlignment="1">
      <alignment horizontal="center" vertical="center"/>
    </xf>
    <xf numFmtId="0" fontId="9" fillId="7" borderId="37" xfId="10" applyFont="1" applyFill="1" applyBorder="1" applyAlignment="1">
      <alignment horizontal="center" vertical="center"/>
    </xf>
    <xf numFmtId="0" fontId="9" fillId="7" borderId="38" xfId="10" applyFont="1" applyFill="1" applyBorder="1" applyAlignment="1">
      <alignment horizontal="center" vertical="center"/>
    </xf>
    <xf numFmtId="0" fontId="9" fillId="7" borderId="39" xfId="10" applyFont="1" applyFill="1" applyBorder="1" applyAlignment="1">
      <alignment horizontal="center" vertical="center"/>
    </xf>
    <xf numFmtId="0" fontId="39" fillId="1" borderId="44" xfId="10" applyFont="1" applyFill="1" applyBorder="1" applyAlignment="1">
      <alignment horizontal="center" vertical="center"/>
    </xf>
    <xf numFmtId="0" fontId="39" fillId="1" borderId="45" xfId="10" applyFont="1" applyFill="1" applyBorder="1" applyAlignment="1">
      <alignment horizontal="center" vertical="center"/>
    </xf>
    <xf numFmtId="0" fontId="39" fillId="1" borderId="46" xfId="10" applyFont="1" applyFill="1" applyBorder="1" applyAlignment="1">
      <alignment horizontal="center" vertical="center"/>
    </xf>
    <xf numFmtId="0" fontId="11" fillId="0" borderId="40" xfId="10" applyFont="1" applyBorder="1" applyAlignment="1">
      <alignment horizontal="center" vertical="center"/>
    </xf>
    <xf numFmtId="0" fontId="11" fillId="0" borderId="41" xfId="10" applyFont="1" applyBorder="1" applyAlignment="1">
      <alignment horizontal="center" vertical="center"/>
    </xf>
    <xf numFmtId="0" fontId="39" fillId="1" borderId="40" xfId="10" applyFont="1" applyFill="1" applyBorder="1" applyAlignment="1">
      <alignment horizontal="center" vertical="center"/>
    </xf>
    <xf numFmtId="0" fontId="39" fillId="1" borderId="41" xfId="10" applyFont="1" applyFill="1" applyBorder="1" applyAlignment="1">
      <alignment horizontal="center" vertical="center"/>
    </xf>
    <xf numFmtId="0" fontId="39" fillId="1" borderId="40" xfId="10" applyFont="1" applyFill="1" applyBorder="1" applyAlignment="1">
      <alignment horizontal="center" vertical="center" wrapText="1"/>
    </xf>
    <xf numFmtId="0" fontId="39" fillId="1" borderId="41" xfId="10" applyFont="1" applyFill="1" applyBorder="1" applyAlignment="1">
      <alignment horizontal="center" vertical="center" wrapText="1"/>
    </xf>
    <xf numFmtId="0" fontId="39" fillId="22" borderId="34" xfId="10" applyFont="1" applyFill="1" applyBorder="1" applyAlignment="1">
      <alignment horizontal="center" vertical="center"/>
    </xf>
    <xf numFmtId="0" fontId="39" fillId="22" borderId="35" xfId="10" applyFont="1" applyFill="1" applyBorder="1" applyAlignment="1">
      <alignment horizontal="center" vertical="center"/>
    </xf>
    <xf numFmtId="0" fontId="39" fillId="22" borderId="36" xfId="10" applyFont="1" applyFill="1" applyBorder="1" applyAlignment="1">
      <alignment horizontal="center" vertical="center"/>
    </xf>
    <xf numFmtId="0" fontId="39" fillId="1" borderId="34" xfId="10" applyFont="1" applyFill="1" applyBorder="1" applyAlignment="1">
      <alignment horizontal="center" vertical="center"/>
    </xf>
    <xf numFmtId="0" fontId="39" fillId="1" borderId="35" xfId="10" applyFont="1" applyFill="1" applyBorder="1" applyAlignment="1">
      <alignment horizontal="center" vertical="center"/>
    </xf>
    <xf numFmtId="0" fontId="39" fillId="1" borderId="36" xfId="10" applyFont="1" applyFill="1" applyBorder="1" applyAlignment="1">
      <alignment horizontal="center" vertical="center"/>
    </xf>
    <xf numFmtId="0" fontId="9" fillId="7" borderId="44" xfId="10" applyFont="1" applyFill="1" applyBorder="1" applyAlignment="1">
      <alignment horizontal="center" vertical="center" wrapText="1"/>
    </xf>
    <xf numFmtId="0" fontId="9" fillId="7" borderId="45" xfId="10" applyFont="1" applyFill="1" applyBorder="1" applyAlignment="1">
      <alignment horizontal="center" vertical="center" wrapText="1"/>
    </xf>
    <xf numFmtId="0" fontId="9" fillId="7" borderId="46" xfId="10" applyFont="1" applyFill="1" applyBorder="1" applyAlignment="1">
      <alignment horizontal="center" vertical="center" wrapText="1"/>
    </xf>
    <xf numFmtId="0" fontId="11" fillId="0" borderId="43" xfId="7" applyFont="1" applyBorder="1" applyAlignment="1">
      <alignment horizontal="center" vertical="center"/>
    </xf>
    <xf numFmtId="0" fontId="39" fillId="1" borderId="59" xfId="7" applyFont="1" applyFill="1" applyBorder="1" applyAlignment="1">
      <alignment horizontal="center" vertical="center"/>
    </xf>
    <xf numFmtId="0" fontId="39" fillId="1" borderId="60" xfId="7" applyFont="1" applyFill="1" applyBorder="1" applyAlignment="1">
      <alignment horizontal="center" vertical="center"/>
    </xf>
    <xf numFmtId="0" fontId="39" fillId="1" borderId="61" xfId="7" applyFont="1" applyFill="1" applyBorder="1" applyAlignment="1">
      <alignment horizontal="center" vertical="center"/>
    </xf>
    <xf numFmtId="0" fontId="11" fillId="0" borderId="43" xfId="7" applyFont="1" applyBorder="1" applyAlignment="1">
      <alignment horizontal="left" vertical="center"/>
    </xf>
    <xf numFmtId="0" fontId="11" fillId="0" borderId="43" xfId="7" applyFont="1" applyBorder="1" applyAlignment="1">
      <alignment horizontal="center" vertical="center" wrapText="1"/>
    </xf>
    <xf numFmtId="0" fontId="39" fillId="1" borderId="40" xfId="7" applyFont="1" applyFill="1" applyBorder="1" applyAlignment="1">
      <alignment vertical="center"/>
    </xf>
    <xf numFmtId="0" fontId="39" fillId="1" borderId="41" xfId="7" applyFont="1" applyFill="1" applyBorder="1" applyAlignment="1">
      <alignment vertical="center"/>
    </xf>
    <xf numFmtId="0" fontId="39" fillId="1" borderId="40" xfId="7" applyFont="1" applyFill="1" applyBorder="1" applyAlignment="1">
      <alignment horizontal="center" vertical="center" wrapText="1"/>
    </xf>
    <xf numFmtId="0" fontId="39" fillId="1" borderId="42" xfId="7" applyFont="1" applyFill="1" applyBorder="1" applyAlignment="1">
      <alignment horizontal="center" vertical="center" wrapText="1"/>
    </xf>
    <xf numFmtId="0" fontId="39" fillId="22" borderId="34" xfId="7" applyFont="1" applyFill="1" applyBorder="1" applyAlignment="1">
      <alignment horizontal="center" vertical="center"/>
    </xf>
    <xf numFmtId="0" fontId="39" fillId="22" borderId="35" xfId="7" applyFont="1" applyFill="1" applyBorder="1" applyAlignment="1">
      <alignment horizontal="center" vertical="center"/>
    </xf>
    <xf numFmtId="0" fontId="39" fillId="22" borderId="36" xfId="7" applyFont="1" applyFill="1" applyBorder="1" applyAlignment="1">
      <alignment horizontal="center" vertical="center"/>
    </xf>
    <xf numFmtId="0" fontId="39" fillId="1" borderId="34" xfId="7" applyFont="1" applyFill="1" applyBorder="1" applyAlignment="1">
      <alignment horizontal="center" vertical="center"/>
    </xf>
    <xf numFmtId="0" fontId="39" fillId="1" borderId="35" xfId="7" applyFont="1" applyFill="1" applyBorder="1" applyAlignment="1">
      <alignment horizontal="center" vertical="center"/>
    </xf>
    <xf numFmtId="0" fontId="39" fillId="1" borderId="36" xfId="7" applyFont="1" applyFill="1" applyBorder="1" applyAlignment="1">
      <alignment horizontal="center" vertical="center"/>
    </xf>
    <xf numFmtId="0" fontId="9" fillId="7" borderId="43" xfId="7" applyFont="1" applyFill="1" applyBorder="1" applyAlignment="1">
      <alignment horizontal="center" vertical="center"/>
    </xf>
    <xf numFmtId="0" fontId="11" fillId="0" borderId="44" xfId="7" applyFont="1" applyBorder="1" applyAlignment="1">
      <alignment horizontal="center" vertical="center" wrapText="1"/>
    </xf>
    <xf numFmtId="0" fontId="11" fillId="0" borderId="45" xfId="7" applyFont="1" applyBorder="1" applyAlignment="1">
      <alignment horizontal="center" vertical="center" wrapText="1"/>
    </xf>
    <xf numFmtId="0" fontId="11" fillId="0" borderId="46" xfId="7" applyFont="1" applyBorder="1" applyAlignment="1">
      <alignment horizontal="center" vertical="center" wrapText="1"/>
    </xf>
    <xf numFmtId="0" fontId="39" fillId="1" borderId="64" xfId="7" applyFont="1" applyFill="1" applyBorder="1" applyAlignment="1">
      <alignment horizontal="center" vertical="center" wrapText="1"/>
    </xf>
    <xf numFmtId="0" fontId="39" fillId="1" borderId="65" xfId="7" applyFont="1" applyFill="1" applyBorder="1" applyAlignment="1">
      <alignment horizontal="center" vertical="center" wrapText="1"/>
    </xf>
    <xf numFmtId="0" fontId="39" fillId="1" borderId="66" xfId="7" applyFont="1" applyFill="1" applyBorder="1" applyAlignment="1">
      <alignment horizontal="center" vertical="center" wrapText="1"/>
    </xf>
    <xf numFmtId="37" fontId="11" fillId="0" borderId="40" xfId="10" applyNumberFormat="1" applyFont="1" applyBorder="1" applyAlignment="1">
      <alignment horizontal="center" vertical="center"/>
    </xf>
    <xf numFmtId="37" fontId="11" fillId="0" borderId="41" xfId="10" applyNumberFormat="1" applyFont="1" applyBorder="1" applyAlignment="1">
      <alignment horizontal="center" vertical="center"/>
    </xf>
    <xf numFmtId="37" fontId="11" fillId="0" borderId="40" xfId="10" applyNumberFormat="1" applyFont="1" applyBorder="1" applyAlignment="1">
      <alignment horizontal="center" vertical="center" wrapText="1"/>
    </xf>
    <xf numFmtId="37" fontId="11" fillId="0" borderId="41" xfId="10" applyNumberFormat="1" applyFont="1" applyBorder="1" applyAlignment="1">
      <alignment horizontal="center" vertical="center" wrapText="1"/>
    </xf>
    <xf numFmtId="0" fontId="39" fillId="15" borderId="44" xfId="10" applyFont="1" applyFill="1" applyBorder="1" applyAlignment="1">
      <alignment horizontal="center" vertical="center"/>
    </xf>
    <xf numFmtId="0" fontId="39" fillId="15" borderId="45" xfId="10" applyFont="1" applyFill="1" applyBorder="1" applyAlignment="1">
      <alignment horizontal="center" vertical="center"/>
    </xf>
    <xf numFmtId="0" fontId="39" fillId="15" borderId="46" xfId="10" applyFont="1" applyFill="1" applyBorder="1" applyAlignment="1">
      <alignment horizontal="center" vertical="center"/>
    </xf>
    <xf numFmtId="0" fontId="39" fillId="15" borderId="40" xfId="10" applyFont="1" applyFill="1" applyBorder="1" applyAlignment="1">
      <alignment horizontal="center" vertical="center" wrapText="1"/>
    </xf>
    <xf numFmtId="0" fontId="39" fillId="15" borderId="41" xfId="10" applyFont="1" applyFill="1" applyBorder="1" applyAlignment="1">
      <alignment horizontal="center" vertical="center" wrapText="1"/>
    </xf>
    <xf numFmtId="0" fontId="39" fillId="18" borderId="34" xfId="10" applyFont="1" applyFill="1" applyBorder="1" applyAlignment="1">
      <alignment horizontal="center" vertical="center"/>
    </xf>
    <xf numFmtId="0" fontId="39" fillId="18" borderId="35" xfId="10" applyFont="1" applyFill="1" applyBorder="1" applyAlignment="1">
      <alignment horizontal="center" vertical="center"/>
    </xf>
    <xf numFmtId="0" fontId="39" fillId="18" borderId="36" xfId="10" applyFont="1" applyFill="1" applyBorder="1" applyAlignment="1">
      <alignment horizontal="center" vertical="center"/>
    </xf>
    <xf numFmtId="0" fontId="39" fillId="15" borderId="34" xfId="10" applyFont="1" applyFill="1" applyBorder="1" applyAlignment="1">
      <alignment horizontal="center" vertical="center"/>
    </xf>
    <xf numFmtId="0" fontId="39" fillId="15" borderId="35" xfId="10" applyFont="1" applyFill="1" applyBorder="1" applyAlignment="1">
      <alignment horizontal="center" vertical="center"/>
    </xf>
    <xf numFmtId="0" fontId="39" fillId="15" borderId="36" xfId="10" applyFont="1" applyFill="1" applyBorder="1" applyAlignment="1">
      <alignment horizontal="center" vertical="center"/>
    </xf>
    <xf numFmtId="0" fontId="11" fillId="0" borderId="42" xfId="10" applyFont="1" applyBorder="1" applyAlignment="1">
      <alignment vertical="center"/>
    </xf>
    <xf numFmtId="0" fontId="39" fillId="15" borderId="40" xfId="10" applyFont="1" applyFill="1" applyBorder="1" applyAlignment="1">
      <alignment vertical="center"/>
    </xf>
    <xf numFmtId="0" fontId="39" fillId="15" borderId="41" xfId="10" applyFont="1" applyFill="1" applyBorder="1" applyAlignment="1">
      <alignment vertical="center"/>
    </xf>
    <xf numFmtId="0" fontId="39" fillId="15" borderId="41" xfId="10" applyFont="1" applyFill="1" applyBorder="1" applyAlignment="1">
      <alignment horizontal="center" vertical="center"/>
    </xf>
    <xf numFmtId="0" fontId="39" fillId="15" borderId="42" xfId="10" applyFont="1" applyFill="1" applyBorder="1" applyAlignment="1">
      <alignment horizontal="center" vertical="center" wrapText="1"/>
    </xf>
    <xf numFmtId="0" fontId="9" fillId="7" borderId="34" xfId="10" applyFont="1" applyFill="1" applyBorder="1" applyAlignment="1">
      <alignment horizontal="center" vertical="center"/>
    </xf>
    <xf numFmtId="0" fontId="9" fillId="7" borderId="35" xfId="10" applyFont="1" applyFill="1" applyBorder="1" applyAlignment="1">
      <alignment horizontal="center" vertical="center"/>
    </xf>
    <xf numFmtId="0" fontId="9" fillId="7" borderId="36" xfId="10" applyFont="1" applyFill="1" applyBorder="1" applyAlignment="1">
      <alignment horizontal="center" vertical="center"/>
    </xf>
    <xf numFmtId="0" fontId="39" fillId="18" borderId="37" xfId="10" applyFont="1" applyFill="1" applyBorder="1" applyAlignment="1">
      <alignment horizontal="center" vertical="center"/>
    </xf>
    <xf numFmtId="0" fontId="39" fillId="18" borderId="38" xfId="10" applyFont="1" applyFill="1" applyBorder="1" applyAlignment="1">
      <alignment horizontal="center" vertical="center"/>
    </xf>
    <xf numFmtId="0" fontId="39" fillId="18" borderId="39" xfId="10" applyFont="1" applyFill="1" applyBorder="1" applyAlignment="1">
      <alignment horizontal="center" vertical="center"/>
    </xf>
    <xf numFmtId="0" fontId="11" fillId="0" borderId="59" xfId="10" applyFont="1" applyBorder="1" applyAlignment="1">
      <alignment horizontal="center" vertical="center"/>
    </xf>
    <xf numFmtId="0" fontId="11" fillId="0" borderId="60" xfId="10" applyFont="1" applyBorder="1" applyAlignment="1">
      <alignment horizontal="center" vertical="center"/>
    </xf>
    <xf numFmtId="0" fontId="11" fillId="0" borderId="61" xfId="10" applyFont="1" applyBorder="1" applyAlignment="1">
      <alignment horizontal="center" vertical="center"/>
    </xf>
    <xf numFmtId="0" fontId="39" fillId="15" borderId="59" xfId="10" applyFont="1" applyFill="1" applyBorder="1" applyAlignment="1">
      <alignment horizontal="center" vertical="top"/>
    </xf>
    <xf numFmtId="0" fontId="39" fillId="15" borderId="60" xfId="10" applyFont="1" applyFill="1" applyBorder="1" applyAlignment="1">
      <alignment horizontal="center" vertical="top"/>
    </xf>
    <xf numFmtId="0" fontId="39" fillId="15" borderId="61" xfId="10" applyFont="1" applyFill="1" applyBorder="1" applyAlignment="1">
      <alignment horizontal="center" vertical="top"/>
    </xf>
    <xf numFmtId="0" fontId="11" fillId="0" borderId="39" xfId="10" applyFont="1" applyBorder="1" applyAlignment="1">
      <alignment horizontal="center" vertical="center" wrapText="1"/>
    </xf>
    <xf numFmtId="0" fontId="39" fillId="15" borderId="39" xfId="10" applyFont="1" applyFill="1" applyBorder="1" applyAlignment="1">
      <alignment horizontal="center" vertical="center" wrapText="1"/>
    </xf>
    <xf numFmtId="0" fontId="39" fillId="15" borderId="34" xfId="10" applyFont="1" applyFill="1" applyBorder="1" applyAlignment="1">
      <alignment horizontal="center" vertical="top"/>
    </xf>
    <xf numFmtId="0" fontId="39" fillId="15" borderId="35" xfId="10" applyFont="1" applyFill="1" applyBorder="1" applyAlignment="1">
      <alignment horizontal="center" vertical="top"/>
    </xf>
    <xf numFmtId="0" fontId="39" fillId="15" borderId="36" xfId="10" applyFont="1" applyFill="1" applyBorder="1" applyAlignment="1">
      <alignment horizontal="center" vertical="top"/>
    </xf>
    <xf numFmtId="0" fontId="47" fillId="0" borderId="0" xfId="5" applyFont="1" applyAlignment="1">
      <alignment horizontal="left" vertical="center" wrapText="1"/>
    </xf>
    <xf numFmtId="0" fontId="9" fillId="7" borderId="83" xfId="10" applyFont="1" applyFill="1" applyBorder="1" applyAlignment="1">
      <alignment horizontal="center" vertical="center"/>
    </xf>
    <xf numFmtId="0" fontId="9" fillId="7" borderId="60" xfId="10" applyFont="1" applyFill="1" applyBorder="1" applyAlignment="1">
      <alignment horizontal="center" vertical="center"/>
    </xf>
    <xf numFmtId="0" fontId="9" fillId="7" borderId="84" xfId="10" applyFont="1" applyFill="1" applyBorder="1" applyAlignment="1">
      <alignment horizontal="center" vertical="center"/>
    </xf>
  </cellXfs>
  <cellStyles count="18">
    <cellStyle name="Comma" xfId="2" builtinId="3"/>
    <cellStyle name="Comma 2" xfId="6"/>
    <cellStyle name="Comma 2 2" xfId="8"/>
    <cellStyle name="Comma 4" xfId="9"/>
    <cellStyle name="Hyperlink" xfId="1" builtinId="8"/>
    <cellStyle name="Normal" xfId="0" builtinId="0"/>
    <cellStyle name="Normal 2" xfId="7"/>
    <cellStyle name="Normal 2 2" xfId="5"/>
    <cellStyle name="Normal 2 2 2" xfId="13"/>
    <cellStyle name="Normal 2 3" xfId="4"/>
    <cellStyle name="Normal 2 3 2" xfId="10"/>
    <cellStyle name="Normal 3" xfId="12"/>
    <cellStyle name="Normal 4" xfId="14"/>
    <cellStyle name="Normal 5" xfId="15"/>
    <cellStyle name="Normal 5 2" xfId="17"/>
    <cellStyle name="Normal 6" xfId="16"/>
    <cellStyle name="Percent" xfId="3" builtinId="5"/>
    <cellStyle name="Percent 2" xfId="11"/>
  </cellStyles>
  <dxfs count="0"/>
  <tableStyles count="0" defaultTableStyle="TableStyleMedium2" defaultPivotStyle="PivotStyleLight16"/>
  <colors>
    <mruColors>
      <color rgb="FFFFFFCC"/>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933450</xdr:colOff>
      <xdr:row>6</xdr:row>
      <xdr:rowOff>85725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33450" y="128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statistical-bulletin-list-of-tables-2024.xlsx" TargetMode="External"/><Relationship Id="rId18" Type="http://schemas.openxmlformats.org/officeDocument/2006/relationships/hyperlink" Target="statistical-bulletin-list-of-tables-2024.xlsx" TargetMode="External"/><Relationship Id="rId26" Type="http://schemas.openxmlformats.org/officeDocument/2006/relationships/hyperlink" Target="statistical-bulletin-list-of-tables-2024.xlsx" TargetMode="External"/><Relationship Id="rId3" Type="http://schemas.openxmlformats.org/officeDocument/2006/relationships/hyperlink" Target="statistical-bulletin-list-of-tables-2024.xlsx" TargetMode="External"/><Relationship Id="rId21" Type="http://schemas.openxmlformats.org/officeDocument/2006/relationships/hyperlink" Target="statistical-bulletin-list-of-tables-2024.xlsx" TargetMode="External"/><Relationship Id="rId34" Type="http://schemas.openxmlformats.org/officeDocument/2006/relationships/printerSettings" Target="../printerSettings/printerSettings1.bin"/><Relationship Id="rId7" Type="http://schemas.openxmlformats.org/officeDocument/2006/relationships/hyperlink" Target="statistical-bulletin-list-of-tables-2024.xlsx" TargetMode="External"/><Relationship Id="rId12" Type="http://schemas.openxmlformats.org/officeDocument/2006/relationships/hyperlink" Target="statistical-bulletin-list-of-tables-2024.xlsx" TargetMode="External"/><Relationship Id="rId17" Type="http://schemas.openxmlformats.org/officeDocument/2006/relationships/hyperlink" Target="statistical-bulletin-list-of-tables-2024.xlsx" TargetMode="External"/><Relationship Id="rId25" Type="http://schemas.openxmlformats.org/officeDocument/2006/relationships/hyperlink" Target="statistical-bulletin-list-of-tables-2024.xlsx" TargetMode="External"/><Relationship Id="rId33" Type="http://schemas.openxmlformats.org/officeDocument/2006/relationships/hyperlink" Target="statistical-bulletin-list-of-tables-2024.xlsx" TargetMode="External"/><Relationship Id="rId2" Type="http://schemas.openxmlformats.org/officeDocument/2006/relationships/hyperlink" Target="statistical-bulletin-list-of-tables-2024.xlsx" TargetMode="External"/><Relationship Id="rId16" Type="http://schemas.openxmlformats.org/officeDocument/2006/relationships/hyperlink" Target="statistical-bulletin-list-of-tables-2024.xlsx" TargetMode="External"/><Relationship Id="rId20" Type="http://schemas.openxmlformats.org/officeDocument/2006/relationships/hyperlink" Target="statistical-bulletin-list-of-tables-2024.xlsx" TargetMode="External"/><Relationship Id="rId29" Type="http://schemas.openxmlformats.org/officeDocument/2006/relationships/hyperlink" Target="statistical-bulletin-list-of-tables-2024.xlsx" TargetMode="External"/><Relationship Id="rId1" Type="http://schemas.openxmlformats.org/officeDocument/2006/relationships/hyperlink" Target="statistical-bulletin-list-of-tables-2024.xlsx" TargetMode="External"/><Relationship Id="rId6" Type="http://schemas.openxmlformats.org/officeDocument/2006/relationships/hyperlink" Target="statistical-bulletin-list-of-tables-2024.xlsx" TargetMode="External"/><Relationship Id="rId11" Type="http://schemas.openxmlformats.org/officeDocument/2006/relationships/hyperlink" Target="statistical-bulletin-list-of-tables-2024.xlsx" TargetMode="External"/><Relationship Id="rId24" Type="http://schemas.openxmlformats.org/officeDocument/2006/relationships/hyperlink" Target="statistical-bulletin-list-of-tables-2024.xlsx" TargetMode="External"/><Relationship Id="rId32" Type="http://schemas.openxmlformats.org/officeDocument/2006/relationships/hyperlink" Target="statistical-bulletin-list-of-tables-2024.xlsx" TargetMode="External"/><Relationship Id="rId5" Type="http://schemas.openxmlformats.org/officeDocument/2006/relationships/hyperlink" Target="statistical-bulletin-list-of-tables-2024.xlsx" TargetMode="External"/><Relationship Id="rId15" Type="http://schemas.openxmlformats.org/officeDocument/2006/relationships/hyperlink" Target="statistical-bulletin-list-of-tables-2024.xlsx" TargetMode="External"/><Relationship Id="rId23" Type="http://schemas.openxmlformats.org/officeDocument/2006/relationships/hyperlink" Target="statistical-bulletin-list-of-tables-2024.xlsx" TargetMode="External"/><Relationship Id="rId28" Type="http://schemas.openxmlformats.org/officeDocument/2006/relationships/hyperlink" Target="statistical-bulletin-list-of-tables-2024.xlsx" TargetMode="External"/><Relationship Id="rId10" Type="http://schemas.openxmlformats.org/officeDocument/2006/relationships/hyperlink" Target="statistical-bulletin-list-of-tables-2024.xlsx" TargetMode="External"/><Relationship Id="rId19" Type="http://schemas.openxmlformats.org/officeDocument/2006/relationships/hyperlink" Target="statistical-bulletin-list-of-tables-2024.xlsx" TargetMode="External"/><Relationship Id="rId31" Type="http://schemas.openxmlformats.org/officeDocument/2006/relationships/hyperlink" Target="statistical-bulletin-list-of-tables-2024.xlsx" TargetMode="External"/><Relationship Id="rId4" Type="http://schemas.openxmlformats.org/officeDocument/2006/relationships/hyperlink" Target="statistical-bulletin-list-of-tables-2024.xlsx" TargetMode="External"/><Relationship Id="rId9" Type="http://schemas.openxmlformats.org/officeDocument/2006/relationships/hyperlink" Target="statistical-bulletin-list-of-tables-2024.xlsx" TargetMode="External"/><Relationship Id="rId14" Type="http://schemas.openxmlformats.org/officeDocument/2006/relationships/hyperlink" Target="statistical-bulletin-list-of-tables-2024.xlsx" TargetMode="External"/><Relationship Id="rId22" Type="http://schemas.openxmlformats.org/officeDocument/2006/relationships/hyperlink" Target="statistical-bulletin-list-of-tables-2024.xlsx" TargetMode="External"/><Relationship Id="rId27" Type="http://schemas.openxmlformats.org/officeDocument/2006/relationships/hyperlink" Target="statistical-bulletin-list-of-tables-2024.xlsx" TargetMode="External"/><Relationship Id="rId30" Type="http://schemas.openxmlformats.org/officeDocument/2006/relationships/hyperlink" Target="statistical-bulletin-list-of-tables-2024.xlsx" TargetMode="External"/><Relationship Id="rId35" Type="http://schemas.openxmlformats.org/officeDocument/2006/relationships/drawing" Target="../drawings/drawing1.xml"/><Relationship Id="rId8" Type="http://schemas.openxmlformats.org/officeDocument/2006/relationships/hyperlink" Target="statistical-bulletin-list-of-tables-2024.xls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statistical-bulletin-list-of-tables-2024.xls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statistical-bulletin-list-of-tables-2024.xls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statistical-bulletin-list-of-tables-2024.xlsx"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statistical-bulletin-list-of-tables-2024.xlsx"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statistical-bulletin-list-of-tables-2024.xls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statistical-bulletin-list-of-tables-2024.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statistical-bulletin-list-of-tables-2024.xlsx"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statistical-bulletin-list-of-tables-2024.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statistical-bulletin-list-of-tables-2024.xlsx"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statistical-bulletin-list-of-tables-2024.xlsx"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statistical-bulletin-list-of-tables-2024.xls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statistical-bulletin-list-of-tables-2024.xlsx"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statistical-bulletin-list-of-tables-2024.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statistical-bulletin-list-of-tables-2024.xlsx"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statistical-bulletin-list-of-tables-2024.xlsx"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statistical-bulletin-list-of-tables-2024.xlsx"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statistical-bulletin-list-of-tables-2024.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statistical-bulletin-list-of-tables-2024.xlsx"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statistical-bulletin-list-of-tables-2024.xlsx"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statistical-bulletin-list-of-tables-2024.xlsx"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statistical-bulletin-list-of-tables-2024.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statistical-bulletin-list-of-tables-2024.xls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statistical-bulletin-list-of-tables-2024.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statistical-bulletin-list-of-tables-2024.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statistical-bulletin-list-of-tables-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5"/>
  <sheetViews>
    <sheetView showGridLines="0" tabSelected="1" zoomScaleNormal="100" zoomScaleSheetLayoutView="100" workbookViewId="0">
      <pane xSplit="1" ySplit="2" topLeftCell="B3" activePane="bottomRight" state="frozen"/>
      <selection activeCell="B10" sqref="B10"/>
      <selection pane="topRight" activeCell="B10" sqref="B10"/>
      <selection pane="bottomLeft" activeCell="B10" sqref="B10"/>
      <selection pane="bottomRight" activeCell="A12" sqref="A12"/>
    </sheetView>
  </sheetViews>
  <sheetFormatPr defaultColWidth="9.140625" defaultRowHeight="15" x14ac:dyDescent="0.25"/>
  <cols>
    <col min="1" max="1" width="164.42578125" bestFit="1" customWidth="1"/>
    <col min="2" max="16384" width="9.140625" style="6"/>
  </cols>
  <sheetData>
    <row r="1" spans="1:1" ht="19.5" customHeight="1" x14ac:dyDescent="0.25">
      <c r="A1" s="30" t="s">
        <v>675</v>
      </c>
    </row>
    <row r="2" spans="1:1" x14ac:dyDescent="0.25">
      <c r="A2" s="30" t="s">
        <v>285</v>
      </c>
    </row>
    <row r="3" spans="1:1" x14ac:dyDescent="0.25">
      <c r="A3" s="1" t="s">
        <v>286</v>
      </c>
    </row>
    <row r="4" spans="1:1" x14ac:dyDescent="0.25">
      <c r="A4" s="1" t="s">
        <v>287</v>
      </c>
    </row>
    <row r="5" spans="1:1" x14ac:dyDescent="0.25">
      <c r="A5" s="1" t="s">
        <v>862</v>
      </c>
    </row>
    <row r="6" spans="1:1" x14ac:dyDescent="0.25">
      <c r="A6" s="1" t="s">
        <v>318</v>
      </c>
    </row>
    <row r="7" spans="1:1" x14ac:dyDescent="0.25">
      <c r="A7" s="1" t="s">
        <v>0</v>
      </c>
    </row>
    <row r="8" spans="1:1" x14ac:dyDescent="0.25">
      <c r="A8" s="1" t="s">
        <v>1</v>
      </c>
    </row>
    <row r="9" spans="1:1" x14ac:dyDescent="0.25">
      <c r="A9" s="1" t="s">
        <v>676</v>
      </c>
    </row>
    <row r="10" spans="1:1" x14ac:dyDescent="0.25">
      <c r="A10" s="1" t="s">
        <v>389</v>
      </c>
    </row>
    <row r="11" spans="1:1" x14ac:dyDescent="0.25">
      <c r="A11" s="1" t="s">
        <v>391</v>
      </c>
    </row>
    <row r="12" spans="1:1" x14ac:dyDescent="0.25">
      <c r="A12" s="1" t="s">
        <v>677</v>
      </c>
    </row>
    <row r="13" spans="1:1" x14ac:dyDescent="0.25">
      <c r="A13" s="1" t="s">
        <v>678</v>
      </c>
    </row>
    <row r="14" spans="1:1" x14ac:dyDescent="0.25">
      <c r="A14" s="1" t="s">
        <v>328</v>
      </c>
    </row>
    <row r="15" spans="1:1" x14ac:dyDescent="0.25">
      <c r="A15" s="1" t="s">
        <v>329</v>
      </c>
    </row>
    <row r="16" spans="1:1" x14ac:dyDescent="0.25">
      <c r="A16" s="1" t="s">
        <v>330</v>
      </c>
    </row>
    <row r="17" spans="1:1" x14ac:dyDescent="0.25">
      <c r="A17" s="1" t="s">
        <v>331</v>
      </c>
    </row>
    <row r="18" spans="1:1" x14ac:dyDescent="0.25">
      <c r="A18" s="1" t="s">
        <v>332</v>
      </c>
    </row>
    <row r="19" spans="1:1" x14ac:dyDescent="0.25">
      <c r="A19" s="1" t="s">
        <v>333</v>
      </c>
    </row>
    <row r="20" spans="1:1" x14ac:dyDescent="0.25">
      <c r="A20" s="1" t="s">
        <v>334</v>
      </c>
    </row>
    <row r="21" spans="1:1" x14ac:dyDescent="0.25">
      <c r="A21" s="1" t="s">
        <v>335</v>
      </c>
    </row>
    <row r="22" spans="1:1" x14ac:dyDescent="0.25">
      <c r="A22" s="1" t="s">
        <v>336</v>
      </c>
    </row>
    <row r="23" spans="1:1" x14ac:dyDescent="0.25">
      <c r="A23" s="1" t="s">
        <v>337</v>
      </c>
    </row>
    <row r="24" spans="1:1" ht="15.75" customHeight="1" x14ac:dyDescent="0.25">
      <c r="A24" s="1" t="s">
        <v>338</v>
      </c>
    </row>
    <row r="25" spans="1:1" ht="15.75" customHeight="1" x14ac:dyDescent="0.25">
      <c r="A25" s="1" t="s">
        <v>339</v>
      </c>
    </row>
    <row r="26" spans="1:1" x14ac:dyDescent="0.25">
      <c r="A26" s="1" t="s">
        <v>340</v>
      </c>
    </row>
    <row r="27" spans="1:1" x14ac:dyDescent="0.25">
      <c r="A27" s="1" t="s">
        <v>341</v>
      </c>
    </row>
    <row r="28" spans="1:1" x14ac:dyDescent="0.25">
      <c r="A28" s="1" t="s">
        <v>342</v>
      </c>
    </row>
    <row r="29" spans="1:1" x14ac:dyDescent="0.25">
      <c r="A29" s="1" t="s">
        <v>343</v>
      </c>
    </row>
    <row r="30" spans="1:1" x14ac:dyDescent="0.25">
      <c r="A30" s="1" t="s">
        <v>344</v>
      </c>
    </row>
    <row r="31" spans="1:1" x14ac:dyDescent="0.25">
      <c r="A31" s="1" t="s">
        <v>345</v>
      </c>
    </row>
    <row r="32" spans="1:1" x14ac:dyDescent="0.25">
      <c r="A32" s="1" t="s">
        <v>346</v>
      </c>
    </row>
    <row r="33" spans="1:1" x14ac:dyDescent="0.25">
      <c r="A33" s="1" t="s">
        <v>347</v>
      </c>
    </row>
    <row r="34" spans="1:1" x14ac:dyDescent="0.25">
      <c r="A34" s="1" t="s">
        <v>348</v>
      </c>
    </row>
    <row r="35" spans="1:1" x14ac:dyDescent="0.25">
      <c r="A35" s="1" t="s">
        <v>349</v>
      </c>
    </row>
  </sheetData>
  <hyperlinks>
    <hyperlink ref="A3" r:id="rId1" location="Disclaimer!A1"/>
    <hyperlink ref="A4" r:id="rId2" location="'Acronyms '!A1"/>
    <hyperlink ref="A5" r:id="rId3" location="'1a'!A1"/>
    <hyperlink ref="A6" r:id="rId4" location="1b!A1"/>
    <hyperlink ref="A7" r:id="rId5" location="'2'!A1"/>
    <hyperlink ref="A8" r:id="rId6" location="'3'!A1"/>
    <hyperlink ref="A9" r:id="rId7" location="'4'!A1" display="Table 4 – FSC Licensees reporting for 2022"/>
    <hyperlink ref="A10" r:id="rId8" location="'5'!A1"/>
    <hyperlink ref="A11" r:id="rId9" location="'6'!A1"/>
    <hyperlink ref="A12" r:id="rId10" location="'7a'!A1" display="Table 7a – Direct Employment by licensed activity as at 31 December 2022"/>
    <hyperlink ref="A13" r:id="rId11" location="'7b'!A1" display="Table 7b – Direct Employment Movement as at 31 December 2022"/>
    <hyperlink ref="A14" r:id="rId12" location="'8'!A1"/>
    <hyperlink ref="A15" r:id="rId13" location="'9'!A1"/>
    <hyperlink ref="A16" r:id="rId14" location="'10a'!A1"/>
    <hyperlink ref="A17" r:id="rId15" location="'10b'!A1"/>
    <hyperlink ref="A18" r:id="rId16" location="'11'!A1"/>
    <hyperlink ref="A19" r:id="rId17" location="'12'!A1"/>
    <hyperlink ref="A20" r:id="rId18" location="'13'!A1"/>
    <hyperlink ref="A21" r:id="rId19" location="'14'!A1"/>
    <hyperlink ref="A22" r:id="rId20" location="'15'!A1"/>
    <hyperlink ref="A23" r:id="rId21" location="'16'!A1"/>
    <hyperlink ref="A25" r:id="rId22" location="'17b'!A1"/>
    <hyperlink ref="A26" r:id="rId23" location="'18'!A1"/>
    <hyperlink ref="A28" r:id="rId24" location="'20'!A1"/>
    <hyperlink ref="A29" r:id="rId25" location="'21'!A1"/>
    <hyperlink ref="A30" r:id="rId26" location="'22'!A1"/>
    <hyperlink ref="A31" r:id="rId27" location="'23'!A1"/>
    <hyperlink ref="A32" r:id="rId28" location="'24'!A1"/>
    <hyperlink ref="A33" r:id="rId29" location="'25'!A1"/>
    <hyperlink ref="A34" r:id="rId30" location="'26'!A1"/>
    <hyperlink ref="A35" r:id="rId31" location="'27'!A1"/>
    <hyperlink ref="A24" r:id="rId32" location="'17a'!A1"/>
    <hyperlink ref="A27" r:id="rId33" location="'19'!A1"/>
  </hyperlinks>
  <pageMargins left="0.7" right="0.7" top="0.75" bottom="0.75" header="0.3" footer="0.3"/>
  <pageSetup orientation="portrait" r:id="rId34"/>
  <drawing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39997558519241921"/>
  </sheetPr>
  <dimension ref="A1:F19"/>
  <sheetViews>
    <sheetView workbookViewId="0">
      <selection activeCell="B19" sqref="B19"/>
    </sheetView>
  </sheetViews>
  <sheetFormatPr defaultRowHeight="15" x14ac:dyDescent="0.25"/>
  <cols>
    <col min="1" max="1" width="25.7109375" customWidth="1"/>
    <col min="2" max="2" width="19" bestFit="1" customWidth="1"/>
    <col min="3" max="3" width="12.42578125" customWidth="1"/>
    <col min="4" max="4" width="11.5703125" customWidth="1"/>
    <col min="5" max="5" width="19.28515625" customWidth="1"/>
  </cols>
  <sheetData>
    <row r="1" spans="1:6" ht="24" customHeight="1" x14ac:dyDescent="0.25">
      <c r="A1" s="550" t="s">
        <v>786</v>
      </c>
      <c r="B1" s="551"/>
      <c r="C1" s="551"/>
      <c r="D1" s="551"/>
      <c r="E1" s="552"/>
      <c r="F1" s="1" t="s">
        <v>317</v>
      </c>
    </row>
    <row r="2" spans="1:6" ht="15" customHeight="1" x14ac:dyDescent="0.25">
      <c r="A2" s="479" t="s">
        <v>459</v>
      </c>
      <c r="B2" s="598" t="s">
        <v>712</v>
      </c>
      <c r="C2" s="598"/>
      <c r="D2" s="598" t="s">
        <v>460</v>
      </c>
      <c r="E2" s="599"/>
      <c r="F2" s="1"/>
    </row>
    <row r="3" spans="1:6" ht="15" customHeight="1" x14ac:dyDescent="0.25">
      <c r="A3" s="311" t="s">
        <v>390</v>
      </c>
      <c r="B3" s="596">
        <v>752.97699999999998</v>
      </c>
      <c r="C3" s="596"/>
      <c r="D3" s="596">
        <v>750.39800000000014</v>
      </c>
      <c r="E3" s="597"/>
    </row>
    <row r="4" spans="1:6" ht="15" customHeight="1" x14ac:dyDescent="0.25">
      <c r="A4" s="311" t="s">
        <v>785</v>
      </c>
      <c r="B4" s="596">
        <v>70.900000000000006</v>
      </c>
      <c r="C4" s="596"/>
      <c r="D4" s="596">
        <v>68.900000000000006</v>
      </c>
      <c r="E4" s="597"/>
    </row>
    <row r="5" spans="1:6" ht="19.5" customHeight="1" x14ac:dyDescent="0.25">
      <c r="A5" s="315" t="s">
        <v>450</v>
      </c>
      <c r="B5" s="589">
        <f>B3+B4</f>
        <v>823.87699999999995</v>
      </c>
      <c r="C5" s="589"/>
      <c r="D5" s="589">
        <f>D3+D4</f>
        <v>819.29800000000012</v>
      </c>
      <c r="E5" s="590"/>
    </row>
    <row r="6" spans="1:6" ht="24" customHeight="1" x14ac:dyDescent="0.25">
      <c r="A6" s="576" t="s">
        <v>755</v>
      </c>
      <c r="B6" s="591"/>
      <c r="C6" s="591"/>
      <c r="D6" s="591"/>
      <c r="E6" s="592"/>
    </row>
    <row r="7" spans="1:6" ht="19.5" customHeight="1" x14ac:dyDescent="0.25">
      <c r="A7" s="479" t="s">
        <v>459</v>
      </c>
      <c r="B7" s="593" t="s">
        <v>712</v>
      </c>
      <c r="C7" s="594"/>
      <c r="D7" s="593" t="s">
        <v>460</v>
      </c>
      <c r="E7" s="595"/>
    </row>
    <row r="8" spans="1:6" ht="19.5" customHeight="1" x14ac:dyDescent="0.25">
      <c r="A8" s="480"/>
      <c r="B8" s="466" t="s">
        <v>461</v>
      </c>
      <c r="C8" s="466" t="s">
        <v>462</v>
      </c>
      <c r="D8" s="466" t="s">
        <v>461</v>
      </c>
      <c r="E8" s="481" t="s">
        <v>462</v>
      </c>
    </row>
    <row r="9" spans="1:6" ht="15" customHeight="1" x14ac:dyDescent="0.25">
      <c r="A9" s="311" t="s">
        <v>463</v>
      </c>
      <c r="B9" s="256">
        <v>567.32299999999998</v>
      </c>
      <c r="C9" s="257">
        <f>B9/B$16</f>
        <v>0.75344001211192368</v>
      </c>
      <c r="D9" s="256">
        <v>559.61199999999997</v>
      </c>
      <c r="E9" s="316">
        <f>D9/D$16</f>
        <v>0.74575358676329073</v>
      </c>
    </row>
    <row r="10" spans="1:6" ht="15" customHeight="1" x14ac:dyDescent="0.25">
      <c r="A10" s="311" t="s">
        <v>464</v>
      </c>
      <c r="B10" s="256">
        <v>81.212999999999994</v>
      </c>
      <c r="C10" s="257">
        <f t="shared" ref="C10:E15" si="0">B10/B$16</f>
        <v>0.10785588404426695</v>
      </c>
      <c r="D10" s="256">
        <v>81.869</v>
      </c>
      <c r="E10" s="316">
        <f t="shared" si="0"/>
        <v>0.10910077052444167</v>
      </c>
    </row>
    <row r="11" spans="1:6" ht="15" customHeight="1" x14ac:dyDescent="0.25">
      <c r="A11" s="311" t="s">
        <v>465</v>
      </c>
      <c r="B11" s="256">
        <v>23.704999999999998</v>
      </c>
      <c r="C11" s="257">
        <f t="shared" si="0"/>
        <v>3.1481705284490763E-2</v>
      </c>
      <c r="D11" s="256">
        <v>24.407</v>
      </c>
      <c r="E11" s="316">
        <f t="shared" si="0"/>
        <v>3.2525406517607984E-2</v>
      </c>
    </row>
    <row r="12" spans="1:6" ht="15" customHeight="1" x14ac:dyDescent="0.25">
      <c r="A12" s="311" t="s">
        <v>466</v>
      </c>
      <c r="B12" s="256">
        <v>21.167999999999999</v>
      </c>
      <c r="C12" s="257">
        <f t="shared" si="0"/>
        <v>2.8112412464125731E-2</v>
      </c>
      <c r="D12" s="256">
        <v>22.8</v>
      </c>
      <c r="E12" s="316">
        <f t="shared" si="0"/>
        <v>3.0383876289648955E-2</v>
      </c>
    </row>
    <row r="13" spans="1:6" ht="15" customHeight="1" x14ac:dyDescent="0.25">
      <c r="A13" s="311" t="s">
        <v>467</v>
      </c>
      <c r="B13" s="256">
        <v>12.228999999999999</v>
      </c>
      <c r="C13" s="257">
        <f t="shared" si="0"/>
        <v>1.6240867914956235E-2</v>
      </c>
      <c r="D13" s="256">
        <v>11.276999999999999</v>
      </c>
      <c r="E13" s="316">
        <f t="shared" si="0"/>
        <v>1.5028025127998739E-2</v>
      </c>
    </row>
    <row r="14" spans="1:6" ht="15" customHeight="1" x14ac:dyDescent="0.25">
      <c r="A14" s="311" t="s">
        <v>468</v>
      </c>
      <c r="B14" s="256">
        <v>34.491999999999997</v>
      </c>
      <c r="C14" s="257">
        <f t="shared" si="0"/>
        <v>4.5807508064655361E-2</v>
      </c>
      <c r="D14" s="256">
        <v>35.767000000000003</v>
      </c>
      <c r="E14" s="316">
        <f t="shared" si="0"/>
        <v>4.7664039616310272E-2</v>
      </c>
    </row>
    <row r="15" spans="1:6" ht="15" customHeight="1" x14ac:dyDescent="0.25">
      <c r="A15" s="311" t="s">
        <v>469</v>
      </c>
      <c r="B15" s="256">
        <v>12.847</v>
      </c>
      <c r="C15" s="257">
        <f t="shared" si="0"/>
        <v>1.706161011558122E-2</v>
      </c>
      <c r="D15" s="256">
        <v>14.666</v>
      </c>
      <c r="E15" s="316">
        <f t="shared" si="0"/>
        <v>1.9544295160701386E-2</v>
      </c>
    </row>
    <row r="16" spans="1:6" ht="18" customHeight="1" thickBot="1" x14ac:dyDescent="0.3">
      <c r="A16" s="317" t="s">
        <v>470</v>
      </c>
      <c r="B16" s="318">
        <f>SUM(B9:B15)</f>
        <v>752.97699999999998</v>
      </c>
      <c r="C16" s="319">
        <f>SUM(C9:C15)</f>
        <v>1</v>
      </c>
      <c r="D16" s="318">
        <f>SUM(D9:D15)</f>
        <v>750.39800000000014</v>
      </c>
      <c r="E16" s="320">
        <f>SUM(E9:E15)</f>
        <v>0.99999999999999978</v>
      </c>
    </row>
    <row r="17" spans="1:5" x14ac:dyDescent="0.25">
      <c r="A17" s="478"/>
      <c r="B17" s="478"/>
      <c r="C17" s="478"/>
      <c r="D17" s="478"/>
      <c r="E17" s="478"/>
    </row>
    <row r="18" spans="1:5" x14ac:dyDescent="0.25">
      <c r="B18" s="68"/>
    </row>
    <row r="19" spans="1:5" x14ac:dyDescent="0.25">
      <c r="B19" s="69"/>
    </row>
  </sheetData>
  <mergeCells count="12">
    <mergeCell ref="B4:C4"/>
    <mergeCell ref="D4:E4"/>
    <mergeCell ref="A1:E1"/>
    <mergeCell ref="B2:C2"/>
    <mergeCell ref="D2:E2"/>
    <mergeCell ref="B3:C3"/>
    <mergeCell ref="D3:E3"/>
    <mergeCell ref="B5:C5"/>
    <mergeCell ref="D5:E5"/>
    <mergeCell ref="A6:E6"/>
    <mergeCell ref="B7:C7"/>
    <mergeCell ref="D7:E7"/>
  </mergeCells>
  <hyperlinks>
    <hyperlink ref="F1" r:id="rId1" location="TOC!A1"/>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O35"/>
  <sheetViews>
    <sheetView workbookViewId="0">
      <selection sqref="A1:N1"/>
    </sheetView>
  </sheetViews>
  <sheetFormatPr defaultRowHeight="15" x14ac:dyDescent="0.25"/>
  <cols>
    <col min="1" max="1" width="48.5703125" customWidth="1"/>
    <col min="2" max="14" width="7.7109375" customWidth="1"/>
  </cols>
  <sheetData>
    <row r="1" spans="1:15" ht="24" customHeight="1" x14ac:dyDescent="0.25">
      <c r="A1" s="550" t="s">
        <v>707</v>
      </c>
      <c r="B1" s="551"/>
      <c r="C1" s="551"/>
      <c r="D1" s="551"/>
      <c r="E1" s="551"/>
      <c r="F1" s="551"/>
      <c r="G1" s="551"/>
      <c r="H1" s="551"/>
      <c r="I1" s="551"/>
      <c r="J1" s="551"/>
      <c r="K1" s="551"/>
      <c r="L1" s="551"/>
      <c r="M1" s="551"/>
      <c r="N1" s="552"/>
      <c r="O1" s="19" t="s">
        <v>317</v>
      </c>
    </row>
    <row r="2" spans="1:15" x14ac:dyDescent="0.25">
      <c r="A2" s="576" t="s">
        <v>415</v>
      </c>
      <c r="B2" s="591" t="s">
        <v>471</v>
      </c>
      <c r="C2" s="591"/>
      <c r="D2" s="591"/>
      <c r="E2" s="591"/>
      <c r="F2" s="591"/>
      <c r="G2" s="591"/>
      <c r="H2" s="591" t="s">
        <v>472</v>
      </c>
      <c r="I2" s="591"/>
      <c r="J2" s="591"/>
      <c r="K2" s="591"/>
      <c r="L2" s="591"/>
      <c r="M2" s="591"/>
      <c r="N2" s="592" t="s">
        <v>450</v>
      </c>
      <c r="O2" s="19"/>
    </row>
    <row r="3" spans="1:15" x14ac:dyDescent="0.25">
      <c r="A3" s="576"/>
      <c r="B3" s="591" t="s">
        <v>473</v>
      </c>
      <c r="C3" s="591"/>
      <c r="D3" s="591" t="s">
        <v>474</v>
      </c>
      <c r="E3" s="591"/>
      <c r="F3" s="591" t="s">
        <v>475</v>
      </c>
      <c r="G3" s="591"/>
      <c r="H3" s="591" t="s">
        <v>473</v>
      </c>
      <c r="I3" s="591"/>
      <c r="J3" s="591" t="s">
        <v>474</v>
      </c>
      <c r="K3" s="591"/>
      <c r="L3" s="591" t="s">
        <v>475</v>
      </c>
      <c r="M3" s="591"/>
      <c r="N3" s="592"/>
    </row>
    <row r="4" spans="1:15" x14ac:dyDescent="0.25">
      <c r="A4" s="576"/>
      <c r="B4" s="29" t="s">
        <v>476</v>
      </c>
      <c r="C4" s="29" t="s">
        <v>477</v>
      </c>
      <c r="D4" s="29" t="s">
        <v>476</v>
      </c>
      <c r="E4" s="29" t="s">
        <v>477</v>
      </c>
      <c r="F4" s="29" t="s">
        <v>476</v>
      </c>
      <c r="G4" s="29" t="s">
        <v>477</v>
      </c>
      <c r="H4" s="29" t="s">
        <v>476</v>
      </c>
      <c r="I4" s="29" t="s">
        <v>477</v>
      </c>
      <c r="J4" s="29" t="s">
        <v>476</v>
      </c>
      <c r="K4" s="29" t="s">
        <v>477</v>
      </c>
      <c r="L4" s="29" t="s">
        <v>476</v>
      </c>
      <c r="M4" s="29" t="s">
        <v>477</v>
      </c>
      <c r="N4" s="592"/>
    </row>
    <row r="5" spans="1:15" x14ac:dyDescent="0.25">
      <c r="A5" s="308" t="s">
        <v>420</v>
      </c>
      <c r="B5" s="306">
        <v>613</v>
      </c>
      <c r="C5" s="306">
        <v>468</v>
      </c>
      <c r="D5" s="306">
        <v>1167</v>
      </c>
      <c r="E5" s="306">
        <v>2313</v>
      </c>
      <c r="F5" s="306">
        <v>339</v>
      </c>
      <c r="G5" s="306">
        <v>638</v>
      </c>
      <c r="H5" s="306">
        <v>31</v>
      </c>
      <c r="I5" s="306">
        <v>15</v>
      </c>
      <c r="J5" s="306">
        <v>14</v>
      </c>
      <c r="K5" s="306">
        <v>23</v>
      </c>
      <c r="L5" s="306">
        <v>4</v>
      </c>
      <c r="M5" s="306">
        <v>5</v>
      </c>
      <c r="N5" s="309">
        <v>5630</v>
      </c>
    </row>
    <row r="6" spans="1:15" x14ac:dyDescent="0.25">
      <c r="A6" s="308" t="s">
        <v>173</v>
      </c>
      <c r="B6" s="306">
        <v>71</v>
      </c>
      <c r="C6" s="306">
        <v>28</v>
      </c>
      <c r="D6" s="306">
        <v>138</v>
      </c>
      <c r="E6" s="306">
        <v>249</v>
      </c>
      <c r="F6" s="306">
        <v>137</v>
      </c>
      <c r="G6" s="306">
        <v>270</v>
      </c>
      <c r="H6" s="306">
        <v>4</v>
      </c>
      <c r="I6" s="306">
        <v>1</v>
      </c>
      <c r="J6" s="306">
        <v>0</v>
      </c>
      <c r="K6" s="306">
        <v>0</v>
      </c>
      <c r="L6" s="306">
        <v>0</v>
      </c>
      <c r="M6" s="306">
        <v>0</v>
      </c>
      <c r="N6" s="309">
        <v>898</v>
      </c>
    </row>
    <row r="7" spans="1:15" x14ac:dyDescent="0.25">
      <c r="A7" s="308" t="s">
        <v>177</v>
      </c>
      <c r="B7" s="306">
        <v>124</v>
      </c>
      <c r="C7" s="306">
        <v>66</v>
      </c>
      <c r="D7" s="306">
        <v>200</v>
      </c>
      <c r="E7" s="306">
        <v>381</v>
      </c>
      <c r="F7" s="306">
        <v>309</v>
      </c>
      <c r="G7" s="306">
        <v>712</v>
      </c>
      <c r="H7" s="306">
        <v>12</v>
      </c>
      <c r="I7" s="306">
        <v>0</v>
      </c>
      <c r="J7" s="306">
        <v>10</v>
      </c>
      <c r="K7" s="306">
        <v>0</v>
      </c>
      <c r="L7" s="306">
        <v>0</v>
      </c>
      <c r="M7" s="306">
        <v>0</v>
      </c>
      <c r="N7" s="309">
        <v>1814</v>
      </c>
    </row>
    <row r="8" spans="1:15" x14ac:dyDescent="0.25">
      <c r="A8" s="308" t="s">
        <v>197</v>
      </c>
      <c r="B8" s="306">
        <v>56</v>
      </c>
      <c r="C8" s="306">
        <v>37</v>
      </c>
      <c r="D8" s="306">
        <v>51</v>
      </c>
      <c r="E8" s="306">
        <v>141</v>
      </c>
      <c r="F8" s="306">
        <v>34</v>
      </c>
      <c r="G8" s="306">
        <v>90</v>
      </c>
      <c r="H8" s="306">
        <v>2</v>
      </c>
      <c r="I8" s="306">
        <v>0</v>
      </c>
      <c r="J8" s="306">
        <v>5</v>
      </c>
      <c r="K8" s="306">
        <v>0</v>
      </c>
      <c r="L8" s="306">
        <v>0</v>
      </c>
      <c r="M8" s="306">
        <v>0</v>
      </c>
      <c r="N8" s="309">
        <v>416</v>
      </c>
    </row>
    <row r="9" spans="1:15" x14ac:dyDescent="0.25">
      <c r="A9" s="308" t="s">
        <v>11</v>
      </c>
      <c r="B9" s="306">
        <v>10</v>
      </c>
      <c r="C9" s="306">
        <v>6</v>
      </c>
      <c r="D9" s="306">
        <v>18</v>
      </c>
      <c r="E9" s="306">
        <v>47</v>
      </c>
      <c r="F9" s="306">
        <v>11</v>
      </c>
      <c r="G9" s="306">
        <v>51</v>
      </c>
      <c r="H9" s="306">
        <v>0</v>
      </c>
      <c r="I9" s="306">
        <v>0</v>
      </c>
      <c r="J9" s="306">
        <v>0</v>
      </c>
      <c r="K9" s="306">
        <v>0</v>
      </c>
      <c r="L9" s="306">
        <v>0</v>
      </c>
      <c r="M9" s="306">
        <v>0</v>
      </c>
      <c r="N9" s="309">
        <v>143</v>
      </c>
    </row>
    <row r="10" spans="1:15" x14ac:dyDescent="0.25">
      <c r="A10" s="308" t="s">
        <v>431</v>
      </c>
      <c r="B10" s="306">
        <v>4</v>
      </c>
      <c r="C10" s="306">
        <v>6</v>
      </c>
      <c r="D10" s="306">
        <v>12</v>
      </c>
      <c r="E10" s="306">
        <v>16</v>
      </c>
      <c r="F10" s="306">
        <v>7</v>
      </c>
      <c r="G10" s="306">
        <v>12</v>
      </c>
      <c r="H10" s="306">
        <v>0</v>
      </c>
      <c r="I10" s="306">
        <v>0</v>
      </c>
      <c r="J10" s="306">
        <v>0</v>
      </c>
      <c r="K10" s="306">
        <v>0</v>
      </c>
      <c r="L10" s="306">
        <v>0</v>
      </c>
      <c r="M10" s="306">
        <v>0</v>
      </c>
      <c r="N10" s="309">
        <v>57</v>
      </c>
    </row>
    <row r="11" spans="1:15" x14ac:dyDescent="0.25">
      <c r="A11" s="308" t="s">
        <v>433</v>
      </c>
      <c r="B11" s="306">
        <v>45</v>
      </c>
      <c r="C11" s="306">
        <v>20</v>
      </c>
      <c r="D11" s="306">
        <v>32</v>
      </c>
      <c r="E11" s="306">
        <v>43</v>
      </c>
      <c r="F11" s="306">
        <v>14</v>
      </c>
      <c r="G11" s="306">
        <v>22</v>
      </c>
      <c r="H11" s="306">
        <v>4</v>
      </c>
      <c r="I11" s="306">
        <v>0</v>
      </c>
      <c r="J11" s="306">
        <v>0</v>
      </c>
      <c r="K11" s="306">
        <v>0</v>
      </c>
      <c r="L11" s="306">
        <v>0</v>
      </c>
      <c r="M11" s="306">
        <v>0</v>
      </c>
      <c r="N11" s="309">
        <v>180</v>
      </c>
    </row>
    <row r="12" spans="1:15" x14ac:dyDescent="0.25">
      <c r="A12" s="308" t="s">
        <v>478</v>
      </c>
      <c r="B12" s="306">
        <v>0</v>
      </c>
      <c r="C12" s="306">
        <v>0</v>
      </c>
      <c r="D12" s="306">
        <v>0</v>
      </c>
      <c r="E12" s="306">
        <v>0</v>
      </c>
      <c r="F12" s="306">
        <v>0</v>
      </c>
      <c r="G12" s="306">
        <v>0</v>
      </c>
      <c r="H12" s="306">
        <v>0</v>
      </c>
      <c r="I12" s="306">
        <v>0</v>
      </c>
      <c r="J12" s="306">
        <v>0</v>
      </c>
      <c r="K12" s="306">
        <v>0</v>
      </c>
      <c r="L12" s="306">
        <v>0</v>
      </c>
      <c r="M12" s="306">
        <v>0</v>
      </c>
      <c r="N12" s="309">
        <v>0</v>
      </c>
    </row>
    <row r="13" spans="1:15" x14ac:dyDescent="0.25">
      <c r="A13" s="308" t="s">
        <v>152</v>
      </c>
      <c r="B13" s="306">
        <v>28</v>
      </c>
      <c r="C13" s="306">
        <v>14</v>
      </c>
      <c r="D13" s="306">
        <v>32</v>
      </c>
      <c r="E13" s="306">
        <v>49</v>
      </c>
      <c r="F13" s="306">
        <v>20</v>
      </c>
      <c r="G13" s="306">
        <v>11</v>
      </c>
      <c r="H13" s="306">
        <v>8</v>
      </c>
      <c r="I13" s="306">
        <v>4</v>
      </c>
      <c r="J13" s="306">
        <v>2</v>
      </c>
      <c r="K13" s="306">
        <v>0</v>
      </c>
      <c r="L13" s="306">
        <v>0</v>
      </c>
      <c r="M13" s="306">
        <v>0</v>
      </c>
      <c r="N13" s="309">
        <v>168</v>
      </c>
    </row>
    <row r="14" spans="1:15" x14ac:dyDescent="0.25">
      <c r="A14" s="308" t="s">
        <v>479</v>
      </c>
      <c r="B14" s="306">
        <v>3</v>
      </c>
      <c r="C14" s="306">
        <v>4</v>
      </c>
      <c r="D14" s="306">
        <v>7</v>
      </c>
      <c r="E14" s="306">
        <v>20</v>
      </c>
      <c r="F14" s="306">
        <v>7</v>
      </c>
      <c r="G14" s="306">
        <v>9</v>
      </c>
      <c r="H14" s="306">
        <v>0</v>
      </c>
      <c r="I14" s="306">
        <v>1</v>
      </c>
      <c r="J14" s="306">
        <v>0</v>
      </c>
      <c r="K14" s="306">
        <v>0</v>
      </c>
      <c r="L14" s="306">
        <v>0</v>
      </c>
      <c r="M14" s="306">
        <v>0</v>
      </c>
      <c r="N14" s="309">
        <v>51</v>
      </c>
    </row>
    <row r="15" spans="1:15" x14ac:dyDescent="0.25">
      <c r="A15" s="308" t="s">
        <v>39</v>
      </c>
      <c r="B15" s="306">
        <v>73</v>
      </c>
      <c r="C15" s="306">
        <v>61</v>
      </c>
      <c r="D15" s="306">
        <v>168</v>
      </c>
      <c r="E15" s="306">
        <v>597</v>
      </c>
      <c r="F15" s="306">
        <v>88</v>
      </c>
      <c r="G15" s="306">
        <v>188</v>
      </c>
      <c r="H15" s="306">
        <v>3</v>
      </c>
      <c r="I15" s="306">
        <v>0</v>
      </c>
      <c r="J15" s="306">
        <v>1</v>
      </c>
      <c r="K15" s="306">
        <v>0</v>
      </c>
      <c r="L15" s="306">
        <v>0</v>
      </c>
      <c r="M15" s="306">
        <v>0</v>
      </c>
      <c r="N15" s="309">
        <v>1179</v>
      </c>
    </row>
    <row r="16" spans="1:15" x14ac:dyDescent="0.25">
      <c r="A16" s="308" t="s">
        <v>480</v>
      </c>
      <c r="B16" s="306">
        <v>9</v>
      </c>
      <c r="C16" s="306">
        <v>7</v>
      </c>
      <c r="D16" s="306">
        <v>6</v>
      </c>
      <c r="E16" s="306">
        <v>15</v>
      </c>
      <c r="F16" s="306">
        <v>24</v>
      </c>
      <c r="G16" s="306">
        <v>24</v>
      </c>
      <c r="H16" s="306">
        <v>0</v>
      </c>
      <c r="I16" s="306">
        <v>0</v>
      </c>
      <c r="J16" s="306">
        <v>0</v>
      </c>
      <c r="K16" s="306">
        <v>0</v>
      </c>
      <c r="L16" s="306">
        <v>0</v>
      </c>
      <c r="M16" s="306">
        <v>0</v>
      </c>
      <c r="N16" s="309">
        <v>85</v>
      </c>
    </row>
    <row r="17" spans="1:14" x14ac:dyDescent="0.25">
      <c r="A17" s="308" t="s">
        <v>481</v>
      </c>
      <c r="B17" s="306">
        <v>29</v>
      </c>
      <c r="C17" s="306">
        <v>16</v>
      </c>
      <c r="D17" s="306">
        <v>31</v>
      </c>
      <c r="E17" s="306">
        <v>33</v>
      </c>
      <c r="F17" s="306">
        <v>6</v>
      </c>
      <c r="G17" s="306">
        <v>19</v>
      </c>
      <c r="H17" s="306">
        <v>0</v>
      </c>
      <c r="I17" s="306">
        <v>0</v>
      </c>
      <c r="J17" s="306">
        <v>16</v>
      </c>
      <c r="K17" s="306">
        <v>5</v>
      </c>
      <c r="L17" s="306">
        <v>0</v>
      </c>
      <c r="M17" s="306">
        <v>0</v>
      </c>
      <c r="N17" s="309">
        <v>155</v>
      </c>
    </row>
    <row r="18" spans="1:14" x14ac:dyDescent="0.25">
      <c r="A18" s="310" t="s">
        <v>45</v>
      </c>
      <c r="B18" s="306">
        <v>0</v>
      </c>
      <c r="C18" s="306">
        <v>0</v>
      </c>
      <c r="D18" s="306">
        <v>0</v>
      </c>
      <c r="E18" s="306">
        <v>0</v>
      </c>
      <c r="F18" s="306">
        <v>0</v>
      </c>
      <c r="G18" s="306">
        <v>0</v>
      </c>
      <c r="H18" s="306">
        <v>0</v>
      </c>
      <c r="I18" s="306">
        <v>0</v>
      </c>
      <c r="J18" s="306">
        <v>0</v>
      </c>
      <c r="K18" s="306">
        <v>0</v>
      </c>
      <c r="L18" s="306">
        <v>0</v>
      </c>
      <c r="M18" s="306">
        <v>0</v>
      </c>
      <c r="N18" s="309">
        <v>0</v>
      </c>
    </row>
    <row r="19" spans="1:14" x14ac:dyDescent="0.25">
      <c r="A19" s="310" t="s">
        <v>482</v>
      </c>
      <c r="B19" s="306">
        <v>6</v>
      </c>
      <c r="C19" s="306">
        <v>3</v>
      </c>
      <c r="D19" s="306">
        <v>8</v>
      </c>
      <c r="E19" s="306">
        <v>3</v>
      </c>
      <c r="F19" s="306">
        <v>5</v>
      </c>
      <c r="G19" s="306">
        <v>3</v>
      </c>
      <c r="H19" s="306">
        <v>4</v>
      </c>
      <c r="I19" s="306">
        <v>1</v>
      </c>
      <c r="J19" s="306">
        <v>2</v>
      </c>
      <c r="K19" s="306">
        <v>4</v>
      </c>
      <c r="L19" s="306">
        <v>0</v>
      </c>
      <c r="M19" s="306">
        <v>0</v>
      </c>
      <c r="N19" s="309">
        <v>39</v>
      </c>
    </row>
    <row r="20" spans="1:14" x14ac:dyDescent="0.25">
      <c r="A20" s="310" t="s">
        <v>483</v>
      </c>
      <c r="B20" s="306">
        <v>26</v>
      </c>
      <c r="C20" s="306">
        <v>6</v>
      </c>
      <c r="D20" s="306">
        <v>13</v>
      </c>
      <c r="E20" s="306">
        <v>23</v>
      </c>
      <c r="F20" s="306">
        <v>28</v>
      </c>
      <c r="G20" s="306">
        <v>101</v>
      </c>
      <c r="H20" s="306">
        <v>3</v>
      </c>
      <c r="I20" s="306">
        <v>1</v>
      </c>
      <c r="J20" s="306">
        <v>0</v>
      </c>
      <c r="K20" s="306">
        <v>0</v>
      </c>
      <c r="L20" s="306">
        <v>2</v>
      </c>
      <c r="M20" s="306">
        <v>1</v>
      </c>
      <c r="N20" s="309">
        <v>205</v>
      </c>
    </row>
    <row r="21" spans="1:14" x14ac:dyDescent="0.25">
      <c r="A21" s="311"/>
      <c r="B21" s="307"/>
      <c r="C21" s="307"/>
      <c r="D21" s="307"/>
      <c r="E21" s="307"/>
      <c r="F21" s="307"/>
      <c r="G21" s="307"/>
      <c r="H21" s="307"/>
      <c r="I21" s="307"/>
      <c r="J21" s="307"/>
      <c r="K21" s="307"/>
      <c r="L21" s="307"/>
      <c r="M21" s="307"/>
      <c r="N21" s="309"/>
    </row>
    <row r="22" spans="1:14" ht="15.75" thickBot="1" x14ac:dyDescent="0.3">
      <c r="A22" s="312" t="s">
        <v>450</v>
      </c>
      <c r="B22" s="313">
        <v>1097</v>
      </c>
      <c r="C22" s="313">
        <v>742</v>
      </c>
      <c r="D22" s="313">
        <v>1883</v>
      </c>
      <c r="E22" s="313">
        <v>3930</v>
      </c>
      <c r="F22" s="313">
        <v>1029</v>
      </c>
      <c r="G22" s="313">
        <v>2150</v>
      </c>
      <c r="H22" s="313">
        <v>71</v>
      </c>
      <c r="I22" s="313">
        <v>23</v>
      </c>
      <c r="J22" s="313">
        <v>50</v>
      </c>
      <c r="K22" s="313">
        <v>32</v>
      </c>
      <c r="L22" s="313">
        <v>6</v>
      </c>
      <c r="M22" s="313">
        <v>6</v>
      </c>
      <c r="N22" s="314">
        <v>11019</v>
      </c>
    </row>
    <row r="23" spans="1:14" x14ac:dyDescent="0.25">
      <c r="A23" s="58"/>
      <c r="B23" s="58"/>
      <c r="C23" s="58"/>
      <c r="D23" s="58"/>
      <c r="E23" s="58"/>
      <c r="F23" s="58"/>
      <c r="G23" s="58"/>
      <c r="H23" s="58"/>
      <c r="I23" s="58"/>
      <c r="J23" s="58"/>
      <c r="K23" s="58"/>
      <c r="L23" s="58"/>
      <c r="M23" s="58"/>
      <c r="N23" s="58"/>
    </row>
    <row r="24" spans="1:14" x14ac:dyDescent="0.25">
      <c r="A24" s="484" t="s">
        <v>831</v>
      </c>
      <c r="B24" s="601" t="s">
        <v>484</v>
      </c>
      <c r="C24" s="601"/>
      <c r="D24" s="601"/>
      <c r="E24" s="601"/>
      <c r="F24" s="601"/>
      <c r="G24" s="601"/>
      <c r="H24" s="601"/>
      <c r="I24" s="601"/>
      <c r="J24" s="601"/>
      <c r="K24" s="601"/>
      <c r="L24" s="601"/>
      <c r="M24" s="601"/>
      <c r="N24" s="58"/>
    </row>
    <row r="25" spans="1:14" x14ac:dyDescent="0.25">
      <c r="A25" s="67"/>
      <c r="B25" s="67"/>
      <c r="C25" s="67"/>
      <c r="D25" s="67"/>
      <c r="E25" s="67"/>
      <c r="F25" s="67"/>
      <c r="G25" s="67"/>
      <c r="H25" s="67"/>
      <c r="I25" s="67"/>
      <c r="J25" s="67"/>
      <c r="K25" s="67"/>
      <c r="L25" s="67"/>
      <c r="M25" s="67"/>
      <c r="N25" s="58"/>
    </row>
    <row r="26" spans="1:14" ht="26.25" customHeight="1" x14ac:dyDescent="0.25">
      <c r="A26" s="485" t="s">
        <v>485</v>
      </c>
      <c r="B26" s="600" t="s">
        <v>486</v>
      </c>
      <c r="C26" s="600"/>
      <c r="D26" s="600"/>
      <c r="E26" s="600"/>
      <c r="F26" s="600"/>
      <c r="G26" s="600"/>
      <c r="H26" s="600"/>
      <c r="I26" s="600"/>
      <c r="J26" s="600"/>
      <c r="K26" s="600"/>
      <c r="L26" s="600"/>
      <c r="M26" s="600"/>
      <c r="N26" s="58"/>
    </row>
    <row r="27" spans="1:14" ht="25.5" customHeight="1" x14ac:dyDescent="0.25">
      <c r="A27" s="485" t="s">
        <v>487</v>
      </c>
      <c r="B27" s="600" t="s">
        <v>488</v>
      </c>
      <c r="C27" s="600"/>
      <c r="D27" s="600"/>
      <c r="E27" s="600"/>
      <c r="F27" s="600"/>
      <c r="G27" s="600"/>
      <c r="H27" s="600"/>
      <c r="I27" s="600"/>
      <c r="J27" s="600"/>
      <c r="K27" s="600"/>
      <c r="L27" s="600"/>
      <c r="M27" s="600"/>
      <c r="N27" s="58"/>
    </row>
    <row r="28" spans="1:14" ht="25.5" customHeight="1" x14ac:dyDescent="0.25">
      <c r="A28" s="485" t="s">
        <v>489</v>
      </c>
      <c r="B28" s="600" t="s">
        <v>490</v>
      </c>
      <c r="C28" s="600"/>
      <c r="D28" s="600"/>
      <c r="E28" s="600"/>
      <c r="F28" s="600"/>
      <c r="G28" s="600"/>
      <c r="H28" s="600"/>
      <c r="I28" s="600"/>
      <c r="J28" s="600"/>
      <c r="K28" s="600"/>
      <c r="L28" s="600"/>
      <c r="M28" s="600"/>
      <c r="N28" s="58"/>
    </row>
    <row r="29" spans="1:14" ht="24.75" customHeight="1" x14ac:dyDescent="0.25">
      <c r="A29" s="485" t="s">
        <v>491</v>
      </c>
      <c r="B29" s="600" t="s">
        <v>492</v>
      </c>
      <c r="C29" s="600"/>
      <c r="D29" s="600"/>
      <c r="E29" s="600"/>
      <c r="F29" s="600"/>
      <c r="G29" s="600"/>
      <c r="H29" s="600"/>
      <c r="I29" s="600"/>
      <c r="J29" s="600"/>
      <c r="K29" s="600"/>
      <c r="L29" s="600"/>
      <c r="M29" s="600"/>
      <c r="N29" s="58"/>
    </row>
    <row r="30" spans="1:14" x14ac:dyDescent="0.25">
      <c r="A30" s="487" t="s">
        <v>493</v>
      </c>
      <c r="B30" s="600" t="s">
        <v>494</v>
      </c>
      <c r="C30" s="600"/>
      <c r="D30" s="600"/>
      <c r="E30" s="600"/>
      <c r="F30" s="600"/>
      <c r="G30" s="600"/>
      <c r="H30" s="600"/>
      <c r="I30" s="600"/>
      <c r="J30" s="600"/>
      <c r="K30" s="600"/>
      <c r="L30" s="600"/>
      <c r="M30" s="600"/>
      <c r="N30" s="58"/>
    </row>
    <row r="31" spans="1:14" x14ac:dyDescent="0.25">
      <c r="A31" s="67"/>
      <c r="B31" s="67"/>
      <c r="C31" s="67"/>
      <c r="D31" s="67"/>
      <c r="E31" s="67"/>
      <c r="F31" s="67"/>
      <c r="G31" s="67"/>
      <c r="H31" s="67"/>
      <c r="I31" s="67"/>
      <c r="J31" s="67"/>
      <c r="K31" s="67"/>
      <c r="L31" s="67"/>
      <c r="M31" s="67"/>
      <c r="N31" s="58"/>
    </row>
    <row r="32" spans="1:14" x14ac:dyDescent="0.25">
      <c r="A32" s="67"/>
      <c r="B32" s="67"/>
      <c r="C32" s="67"/>
      <c r="D32" s="67"/>
      <c r="E32" s="67"/>
      <c r="F32" s="67"/>
      <c r="G32" s="67"/>
      <c r="H32" s="67"/>
      <c r="I32" s="67"/>
      <c r="J32" s="67"/>
      <c r="K32" s="67"/>
      <c r="L32" s="67"/>
      <c r="M32" s="67"/>
      <c r="N32" s="58"/>
    </row>
    <row r="33" spans="1:14" x14ac:dyDescent="0.25">
      <c r="A33" s="484" t="s">
        <v>706</v>
      </c>
      <c r="B33" s="67"/>
      <c r="C33" s="67"/>
      <c r="D33" s="67"/>
      <c r="E33" s="67"/>
      <c r="F33" s="67"/>
      <c r="G33" s="67"/>
      <c r="H33" s="67"/>
      <c r="I33" s="67"/>
      <c r="J33" s="67"/>
      <c r="K33" s="67"/>
      <c r="L33" s="67"/>
      <c r="M33" s="67"/>
      <c r="N33" s="58"/>
    </row>
    <row r="34" spans="1:14" x14ac:dyDescent="0.25">
      <c r="A34" s="484" t="s">
        <v>495</v>
      </c>
      <c r="B34" s="67"/>
      <c r="C34" s="67"/>
      <c r="D34" s="67"/>
      <c r="E34" s="67"/>
      <c r="F34" s="67"/>
      <c r="G34" s="67"/>
      <c r="H34" s="67"/>
      <c r="I34" s="67"/>
      <c r="J34" s="67"/>
      <c r="K34" s="67"/>
      <c r="L34" s="67"/>
      <c r="M34" s="67"/>
      <c r="N34" s="58"/>
    </row>
    <row r="35" spans="1:14" x14ac:dyDescent="0.25">
      <c r="A35" s="478"/>
      <c r="B35" s="478"/>
      <c r="C35" s="478"/>
      <c r="D35" s="478"/>
      <c r="E35" s="478"/>
      <c r="F35" s="478"/>
      <c r="G35" s="478"/>
      <c r="H35" s="478"/>
      <c r="I35" s="478"/>
      <c r="J35" s="478"/>
      <c r="K35" s="478"/>
      <c r="L35" s="478"/>
      <c r="M35" s="478"/>
      <c r="N35" s="478"/>
    </row>
  </sheetData>
  <mergeCells count="17">
    <mergeCell ref="A1:N1"/>
    <mergeCell ref="A2:A4"/>
    <mergeCell ref="B2:G2"/>
    <mergeCell ref="H2:M2"/>
    <mergeCell ref="N2:N4"/>
    <mergeCell ref="B3:C3"/>
    <mergeCell ref="D3:E3"/>
    <mergeCell ref="F3:G3"/>
    <mergeCell ref="H3:I3"/>
    <mergeCell ref="J3:K3"/>
    <mergeCell ref="L3:M3"/>
    <mergeCell ref="B28:M28"/>
    <mergeCell ref="B29:M29"/>
    <mergeCell ref="B24:M24"/>
    <mergeCell ref="B30:M30"/>
    <mergeCell ref="B26:M26"/>
    <mergeCell ref="B27:M27"/>
  </mergeCells>
  <hyperlinks>
    <hyperlink ref="O1" r:id="rId1" location="TOC!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pageSetUpPr fitToPage="1"/>
  </sheetPr>
  <dimension ref="A1:AC27"/>
  <sheetViews>
    <sheetView workbookViewId="0">
      <selection activeCell="O11" sqref="O11"/>
    </sheetView>
  </sheetViews>
  <sheetFormatPr defaultRowHeight="15" x14ac:dyDescent="0.25"/>
  <cols>
    <col min="1" max="1" width="9.140625" style="5"/>
    <col min="2" max="2" width="53.5703125" style="5" customWidth="1"/>
    <col min="3" max="3" width="9.140625" style="5" customWidth="1"/>
    <col min="4" max="14" width="9.140625" style="5"/>
    <col min="15" max="15" width="9.7109375" style="5" customWidth="1"/>
  </cols>
  <sheetData>
    <row r="1" spans="1:29" ht="24" customHeight="1" x14ac:dyDescent="0.25">
      <c r="A1" s="604" t="s">
        <v>860</v>
      </c>
      <c r="B1" s="604"/>
      <c r="C1" s="604"/>
      <c r="D1" s="604"/>
      <c r="E1" s="604"/>
      <c r="F1" s="604"/>
      <c r="G1" s="604"/>
      <c r="H1" s="604"/>
      <c r="I1" s="604"/>
      <c r="J1" s="604"/>
      <c r="K1" s="604"/>
      <c r="L1" s="604"/>
      <c r="M1" s="604"/>
      <c r="N1" s="604"/>
      <c r="O1" s="604"/>
      <c r="P1" s="19" t="s">
        <v>317</v>
      </c>
    </row>
    <row r="2" spans="1:29" x14ac:dyDescent="0.25">
      <c r="A2" s="603" t="s">
        <v>496</v>
      </c>
      <c r="B2" s="602" t="s">
        <v>415</v>
      </c>
      <c r="C2" s="602" t="s">
        <v>471</v>
      </c>
      <c r="D2" s="602"/>
      <c r="E2" s="602"/>
      <c r="F2" s="602"/>
      <c r="G2" s="602"/>
      <c r="H2" s="602"/>
      <c r="I2" s="602" t="s">
        <v>472</v>
      </c>
      <c r="J2" s="602"/>
      <c r="K2" s="602"/>
      <c r="L2" s="602"/>
      <c r="M2" s="602"/>
      <c r="N2" s="602"/>
      <c r="O2" s="602" t="s">
        <v>422</v>
      </c>
      <c r="P2" s="19"/>
    </row>
    <row r="3" spans="1:29" x14ac:dyDescent="0.25">
      <c r="A3" s="603"/>
      <c r="B3" s="602"/>
      <c r="C3" s="602" t="s">
        <v>473</v>
      </c>
      <c r="D3" s="602"/>
      <c r="E3" s="602" t="s">
        <v>474</v>
      </c>
      <c r="F3" s="602"/>
      <c r="G3" s="602" t="s">
        <v>475</v>
      </c>
      <c r="H3" s="602"/>
      <c r="I3" s="602" t="s">
        <v>473</v>
      </c>
      <c r="J3" s="602"/>
      <c r="K3" s="602" t="s">
        <v>474</v>
      </c>
      <c r="L3" s="602"/>
      <c r="M3" s="602" t="s">
        <v>475</v>
      </c>
      <c r="N3" s="602"/>
      <c r="O3" s="602"/>
    </row>
    <row r="4" spans="1:29" x14ac:dyDescent="0.25">
      <c r="A4" s="603"/>
      <c r="B4" s="602"/>
      <c r="C4" s="86" t="s">
        <v>497</v>
      </c>
      <c r="D4" s="86" t="s">
        <v>477</v>
      </c>
      <c r="E4" s="86" t="s">
        <v>497</v>
      </c>
      <c r="F4" s="86" t="s">
        <v>477</v>
      </c>
      <c r="G4" s="86" t="s">
        <v>497</v>
      </c>
      <c r="H4" s="86" t="s">
        <v>477</v>
      </c>
      <c r="I4" s="86" t="s">
        <v>497</v>
      </c>
      <c r="J4" s="86" t="s">
        <v>477</v>
      </c>
      <c r="K4" s="86" t="s">
        <v>497</v>
      </c>
      <c r="L4" s="86" t="s">
        <v>477</v>
      </c>
      <c r="M4" s="86" t="s">
        <v>497</v>
      </c>
      <c r="N4" s="86" t="s">
        <v>477</v>
      </c>
      <c r="O4" s="602"/>
    </row>
    <row r="5" spans="1:29" x14ac:dyDescent="0.25">
      <c r="A5" s="603"/>
      <c r="B5" s="330" t="s">
        <v>708</v>
      </c>
      <c r="C5" s="306">
        <v>1035</v>
      </c>
      <c r="D5" s="306">
        <v>711</v>
      </c>
      <c r="E5" s="306">
        <v>1852</v>
      </c>
      <c r="F5" s="306">
        <v>3716</v>
      </c>
      <c r="G5" s="306">
        <v>1033</v>
      </c>
      <c r="H5" s="306">
        <v>2150</v>
      </c>
      <c r="I5" s="306">
        <v>74</v>
      </c>
      <c r="J5" s="306">
        <v>23</v>
      </c>
      <c r="K5" s="306">
        <v>33</v>
      </c>
      <c r="L5" s="306">
        <v>25</v>
      </c>
      <c r="M5" s="306">
        <v>5</v>
      </c>
      <c r="N5" s="306">
        <v>6</v>
      </c>
      <c r="O5" s="70">
        <v>10663</v>
      </c>
    </row>
    <row r="6" spans="1:29" x14ac:dyDescent="0.25">
      <c r="A6" s="603"/>
      <c r="B6" s="331" t="s">
        <v>498</v>
      </c>
      <c r="C6" s="306">
        <v>14</v>
      </c>
      <c r="D6" s="306">
        <v>12</v>
      </c>
      <c r="E6" s="306">
        <v>74</v>
      </c>
      <c r="F6" s="306">
        <v>128</v>
      </c>
      <c r="G6" s="306">
        <v>39</v>
      </c>
      <c r="H6" s="306">
        <v>102</v>
      </c>
      <c r="I6" s="306">
        <v>3</v>
      </c>
      <c r="J6" s="306">
        <v>0</v>
      </c>
      <c r="K6" s="306">
        <v>2</v>
      </c>
      <c r="L6" s="306">
        <v>1</v>
      </c>
      <c r="M6" s="306">
        <v>1</v>
      </c>
      <c r="N6" s="306">
        <v>1</v>
      </c>
      <c r="O6" s="70">
        <v>377</v>
      </c>
    </row>
    <row r="7" spans="1:29" x14ac:dyDescent="0.25">
      <c r="A7" s="603"/>
      <c r="B7" s="331" t="s">
        <v>499</v>
      </c>
      <c r="C7" s="306">
        <v>71</v>
      </c>
      <c r="D7" s="306">
        <v>45</v>
      </c>
      <c r="E7" s="306">
        <v>164</v>
      </c>
      <c r="F7" s="306">
        <v>335</v>
      </c>
      <c r="G7" s="306">
        <v>37</v>
      </c>
      <c r="H7" s="306">
        <v>64</v>
      </c>
      <c r="I7" s="306">
        <v>2</v>
      </c>
      <c r="J7" s="306">
        <v>1</v>
      </c>
      <c r="K7" s="306">
        <v>1</v>
      </c>
      <c r="L7" s="306">
        <v>2</v>
      </c>
      <c r="M7" s="306">
        <v>0</v>
      </c>
      <c r="N7" s="306">
        <v>1</v>
      </c>
      <c r="O7" s="70">
        <v>723</v>
      </c>
    </row>
    <row r="8" spans="1:29" x14ac:dyDescent="0.25">
      <c r="A8" s="603"/>
      <c r="B8" s="331" t="s">
        <v>500</v>
      </c>
      <c r="C8" s="306">
        <v>1</v>
      </c>
      <c r="D8" s="306">
        <v>3</v>
      </c>
      <c r="E8" s="306">
        <v>72</v>
      </c>
      <c r="F8" s="306">
        <v>207</v>
      </c>
      <c r="G8" s="306">
        <v>39</v>
      </c>
      <c r="H8" s="306">
        <v>50</v>
      </c>
      <c r="I8" s="306">
        <v>2</v>
      </c>
      <c r="J8" s="306">
        <v>0</v>
      </c>
      <c r="K8" s="306">
        <v>20</v>
      </c>
      <c r="L8" s="306">
        <v>7</v>
      </c>
      <c r="M8" s="306">
        <v>0</v>
      </c>
      <c r="N8" s="306">
        <v>1</v>
      </c>
      <c r="O8" s="70">
        <v>402</v>
      </c>
    </row>
    <row r="9" spans="1:29" x14ac:dyDescent="0.25">
      <c r="A9" s="603"/>
      <c r="B9" s="331" t="s">
        <v>501</v>
      </c>
      <c r="C9" s="306">
        <v>57</v>
      </c>
      <c r="D9" s="306">
        <v>60</v>
      </c>
      <c r="E9" s="306">
        <v>269</v>
      </c>
      <c r="F9" s="306">
        <v>468</v>
      </c>
      <c r="G9" s="306">
        <v>113</v>
      </c>
      <c r="H9" s="306">
        <v>228</v>
      </c>
      <c r="I9" s="306">
        <v>10</v>
      </c>
      <c r="J9" s="306">
        <v>1</v>
      </c>
      <c r="K9" s="306">
        <v>11</v>
      </c>
      <c r="L9" s="306">
        <v>4</v>
      </c>
      <c r="M9" s="306">
        <v>0</v>
      </c>
      <c r="N9" s="306">
        <v>3</v>
      </c>
      <c r="O9" s="70">
        <v>1224</v>
      </c>
      <c r="Q9" s="71"/>
      <c r="R9" s="71"/>
      <c r="S9" s="71"/>
      <c r="T9" s="71"/>
      <c r="U9" s="71"/>
      <c r="V9" s="71"/>
      <c r="W9" s="71"/>
      <c r="X9" s="71"/>
      <c r="Y9" s="71"/>
      <c r="Z9" s="71"/>
      <c r="AA9" s="71"/>
      <c r="AB9" s="71"/>
      <c r="AC9" s="71"/>
    </row>
    <row r="10" spans="1:29" x14ac:dyDescent="0.25">
      <c r="A10" s="603"/>
      <c r="B10" s="331" t="s">
        <v>502</v>
      </c>
      <c r="C10" s="306">
        <v>33</v>
      </c>
      <c r="D10" s="306">
        <v>31</v>
      </c>
      <c r="E10" s="306">
        <v>-10</v>
      </c>
      <c r="F10" s="306">
        <v>12</v>
      </c>
      <c r="G10" s="306">
        <v>-6</v>
      </c>
      <c r="H10" s="306">
        <v>12</v>
      </c>
      <c r="I10" s="306">
        <v>0</v>
      </c>
      <c r="J10" s="306">
        <v>0</v>
      </c>
      <c r="K10" s="306">
        <v>5</v>
      </c>
      <c r="L10" s="306">
        <v>1</v>
      </c>
      <c r="M10" s="306">
        <v>0</v>
      </c>
      <c r="N10" s="306">
        <v>0</v>
      </c>
      <c r="O10" s="70">
        <v>78</v>
      </c>
    </row>
    <row r="11" spans="1:29" x14ac:dyDescent="0.25">
      <c r="A11" s="603"/>
      <c r="B11" s="332" t="s">
        <v>709</v>
      </c>
      <c r="C11" s="70">
        <f>C5+C6+C7+C8-C9+C10</f>
        <v>1097</v>
      </c>
      <c r="D11" s="70">
        <f t="shared" ref="D11:O11" si="0">D5+D6+D7+D8-D9+D10</f>
        <v>742</v>
      </c>
      <c r="E11" s="70">
        <f t="shared" si="0"/>
        <v>1883</v>
      </c>
      <c r="F11" s="70">
        <f t="shared" si="0"/>
        <v>3930</v>
      </c>
      <c r="G11" s="70">
        <f t="shared" si="0"/>
        <v>1029</v>
      </c>
      <c r="H11" s="70">
        <f t="shared" si="0"/>
        <v>2150</v>
      </c>
      <c r="I11" s="70">
        <f t="shared" si="0"/>
        <v>71</v>
      </c>
      <c r="J11" s="70">
        <f t="shared" si="0"/>
        <v>23</v>
      </c>
      <c r="K11" s="70">
        <f t="shared" si="0"/>
        <v>50</v>
      </c>
      <c r="L11" s="70">
        <f t="shared" si="0"/>
        <v>32</v>
      </c>
      <c r="M11" s="70">
        <f t="shared" si="0"/>
        <v>6</v>
      </c>
      <c r="N11" s="70">
        <f t="shared" si="0"/>
        <v>6</v>
      </c>
      <c r="O11" s="70">
        <f t="shared" si="0"/>
        <v>11019</v>
      </c>
    </row>
    <row r="12" spans="1:29" x14ac:dyDescent="0.25">
      <c r="A12" s="93"/>
      <c r="B12" s="94"/>
      <c r="C12" s="95"/>
      <c r="D12" s="95"/>
      <c r="E12" s="95"/>
      <c r="F12" s="95"/>
      <c r="G12" s="95"/>
      <c r="H12" s="95"/>
      <c r="I12" s="95"/>
      <c r="J12" s="95"/>
      <c r="K12" s="95"/>
      <c r="L12" s="95"/>
      <c r="M12" s="95"/>
      <c r="N12" s="95"/>
      <c r="O12" s="333"/>
    </row>
    <row r="13" spans="1:29" ht="24" x14ac:dyDescent="0.25">
      <c r="A13" s="603" t="s">
        <v>503</v>
      </c>
      <c r="B13" s="334" t="s">
        <v>710</v>
      </c>
      <c r="C13" s="72">
        <v>4</v>
      </c>
      <c r="D13" s="72">
        <v>0</v>
      </c>
      <c r="E13" s="72">
        <v>14</v>
      </c>
      <c r="F13" s="72">
        <v>31</v>
      </c>
      <c r="G13" s="72">
        <v>12</v>
      </c>
      <c r="H13" s="72">
        <v>19</v>
      </c>
      <c r="I13" s="72">
        <v>0</v>
      </c>
      <c r="J13" s="72">
        <v>0</v>
      </c>
      <c r="K13" s="72">
        <v>1</v>
      </c>
      <c r="L13" s="72">
        <v>1</v>
      </c>
      <c r="M13" s="72">
        <v>0</v>
      </c>
      <c r="N13" s="72">
        <v>1</v>
      </c>
      <c r="O13" s="70">
        <v>83</v>
      </c>
    </row>
    <row r="14" spans="1:29" x14ac:dyDescent="0.25">
      <c r="A14" s="603"/>
      <c r="B14" s="331" t="s">
        <v>504</v>
      </c>
      <c r="C14" s="72">
        <v>2</v>
      </c>
      <c r="D14" s="72">
        <v>4</v>
      </c>
      <c r="E14" s="72">
        <v>12</v>
      </c>
      <c r="F14" s="72">
        <v>28</v>
      </c>
      <c r="G14" s="72">
        <v>0</v>
      </c>
      <c r="H14" s="72">
        <v>5</v>
      </c>
      <c r="I14" s="72">
        <v>1</v>
      </c>
      <c r="J14" s="72">
        <v>0</v>
      </c>
      <c r="K14" s="72">
        <v>0</v>
      </c>
      <c r="L14" s="72">
        <v>0</v>
      </c>
      <c r="M14" s="72">
        <v>0</v>
      </c>
      <c r="N14" s="72">
        <v>0</v>
      </c>
      <c r="O14" s="70">
        <v>52</v>
      </c>
    </row>
    <row r="15" spans="1:29" ht="25.5" customHeight="1" x14ac:dyDescent="0.25">
      <c r="A15" s="603"/>
      <c r="B15" s="73" t="s">
        <v>450</v>
      </c>
      <c r="C15" s="70">
        <v>6</v>
      </c>
      <c r="D15" s="70">
        <v>4</v>
      </c>
      <c r="E15" s="70">
        <v>26</v>
      </c>
      <c r="F15" s="70">
        <v>59</v>
      </c>
      <c r="G15" s="70">
        <v>12</v>
      </c>
      <c r="H15" s="70">
        <v>24</v>
      </c>
      <c r="I15" s="70">
        <v>1</v>
      </c>
      <c r="J15" s="70">
        <v>0</v>
      </c>
      <c r="K15" s="70">
        <v>1</v>
      </c>
      <c r="L15" s="70">
        <v>1</v>
      </c>
      <c r="M15" s="70">
        <v>0</v>
      </c>
      <c r="N15" s="70">
        <v>1</v>
      </c>
      <c r="O15" s="70">
        <v>135</v>
      </c>
    </row>
    <row r="16" spans="1:29" x14ac:dyDescent="0.25">
      <c r="A16" s="58"/>
      <c r="B16" s="58"/>
      <c r="C16" s="58"/>
      <c r="D16" s="58"/>
      <c r="E16" s="58"/>
      <c r="F16" s="58"/>
      <c r="G16" s="58"/>
      <c r="H16" s="58"/>
      <c r="I16" s="58"/>
      <c r="J16" s="58"/>
      <c r="K16" s="58"/>
      <c r="L16" s="58"/>
      <c r="M16" s="58"/>
      <c r="N16" s="58"/>
      <c r="O16" s="58"/>
    </row>
    <row r="17" spans="1:15" x14ac:dyDescent="0.25">
      <c r="A17" s="58"/>
      <c r="B17" s="58"/>
      <c r="C17" s="58"/>
      <c r="D17" s="58"/>
      <c r="E17" s="58"/>
      <c r="F17" s="58"/>
      <c r="G17" s="58"/>
      <c r="H17" s="58"/>
      <c r="I17" s="58"/>
      <c r="J17" s="58"/>
      <c r="K17" s="58"/>
      <c r="L17" s="58"/>
      <c r="M17" s="58"/>
      <c r="N17" s="58"/>
      <c r="O17" s="58"/>
    </row>
    <row r="18" spans="1:15" ht="23.25" customHeight="1" x14ac:dyDescent="0.25">
      <c r="A18" s="58"/>
      <c r="B18" s="485" t="s">
        <v>485</v>
      </c>
      <c r="C18" s="600" t="s">
        <v>486</v>
      </c>
      <c r="D18" s="600"/>
      <c r="E18" s="600"/>
      <c r="F18" s="600"/>
      <c r="G18" s="600"/>
      <c r="H18" s="600"/>
      <c r="I18" s="600"/>
      <c r="J18" s="600"/>
      <c r="K18" s="600"/>
      <c r="L18" s="600"/>
      <c r="M18" s="600"/>
      <c r="N18" s="600"/>
      <c r="O18" s="58"/>
    </row>
    <row r="19" spans="1:15" ht="22.5" customHeight="1" x14ac:dyDescent="0.25">
      <c r="A19" s="58"/>
      <c r="B19" s="485" t="s">
        <v>487</v>
      </c>
      <c r="C19" s="600" t="s">
        <v>488</v>
      </c>
      <c r="D19" s="600"/>
      <c r="E19" s="600"/>
      <c r="F19" s="600"/>
      <c r="G19" s="600"/>
      <c r="H19" s="600"/>
      <c r="I19" s="600"/>
      <c r="J19" s="600"/>
      <c r="K19" s="600"/>
      <c r="L19" s="600"/>
      <c r="M19" s="600"/>
      <c r="N19" s="600"/>
      <c r="O19" s="58"/>
    </row>
    <row r="20" spans="1:15" x14ac:dyDescent="0.25">
      <c r="A20" s="58"/>
      <c r="B20" s="485" t="s">
        <v>489</v>
      </c>
      <c r="C20" s="600" t="s">
        <v>490</v>
      </c>
      <c r="D20" s="600"/>
      <c r="E20" s="600"/>
      <c r="F20" s="600"/>
      <c r="G20" s="600"/>
      <c r="H20" s="600"/>
      <c r="I20" s="600"/>
      <c r="J20" s="600"/>
      <c r="K20" s="600"/>
      <c r="L20" s="600"/>
      <c r="M20" s="600"/>
      <c r="N20" s="600"/>
      <c r="O20" s="58"/>
    </row>
    <row r="21" spans="1:15" x14ac:dyDescent="0.25">
      <c r="A21" s="58"/>
      <c r="B21" s="485" t="s">
        <v>491</v>
      </c>
      <c r="C21" s="600" t="s">
        <v>492</v>
      </c>
      <c r="D21" s="600"/>
      <c r="E21" s="600"/>
      <c r="F21" s="600"/>
      <c r="G21" s="600"/>
      <c r="H21" s="600"/>
      <c r="I21" s="600"/>
      <c r="J21" s="600"/>
      <c r="K21" s="600"/>
      <c r="L21" s="600"/>
      <c r="M21" s="600"/>
      <c r="N21" s="600"/>
      <c r="O21" s="58"/>
    </row>
    <row r="22" spans="1:15" x14ac:dyDescent="0.25">
      <c r="A22" s="58"/>
      <c r="B22" s="487" t="s">
        <v>493</v>
      </c>
      <c r="C22" s="600" t="s">
        <v>494</v>
      </c>
      <c r="D22" s="600"/>
      <c r="E22" s="600"/>
      <c r="F22" s="600"/>
      <c r="G22" s="600"/>
      <c r="H22" s="600"/>
      <c r="I22" s="600"/>
      <c r="J22" s="600"/>
      <c r="K22" s="600"/>
      <c r="L22" s="600"/>
      <c r="M22" s="600"/>
      <c r="N22" s="600"/>
      <c r="O22" s="58"/>
    </row>
    <row r="23" spans="1:15" x14ac:dyDescent="0.25">
      <c r="A23" s="58"/>
      <c r="B23" s="67"/>
      <c r="C23" s="67"/>
      <c r="D23" s="67"/>
      <c r="E23" s="67"/>
      <c r="F23" s="67"/>
      <c r="G23" s="67"/>
      <c r="H23" s="67"/>
      <c r="I23" s="67"/>
      <c r="J23" s="67"/>
      <c r="K23" s="67"/>
      <c r="L23" s="67"/>
      <c r="M23" s="67"/>
      <c r="N23" s="67"/>
      <c r="O23" s="58"/>
    </row>
    <row r="24" spans="1:15" x14ac:dyDescent="0.25">
      <c r="A24" s="58"/>
      <c r="B24" s="67"/>
      <c r="C24" s="67"/>
      <c r="D24" s="67"/>
      <c r="E24" s="67"/>
      <c r="F24" s="67"/>
      <c r="G24" s="67"/>
      <c r="H24" s="67"/>
      <c r="I24" s="67"/>
      <c r="J24" s="67"/>
      <c r="K24" s="67"/>
      <c r="L24" s="67"/>
      <c r="M24" s="67"/>
      <c r="N24" s="67"/>
      <c r="O24" s="58"/>
    </row>
    <row r="25" spans="1:15" x14ac:dyDescent="0.25">
      <c r="A25" s="58"/>
      <c r="B25" s="483" t="s">
        <v>706</v>
      </c>
      <c r="C25" s="67"/>
      <c r="D25" s="67"/>
      <c r="E25" s="67"/>
      <c r="F25" s="67"/>
      <c r="G25" s="67"/>
      <c r="H25" s="67"/>
      <c r="I25" s="67"/>
      <c r="J25" s="67"/>
      <c r="K25" s="67"/>
      <c r="L25" s="67"/>
      <c r="M25" s="67"/>
      <c r="N25" s="67"/>
      <c r="O25" s="58"/>
    </row>
    <row r="26" spans="1:15" x14ac:dyDescent="0.25">
      <c r="A26" s="58"/>
      <c r="B26" s="483" t="s">
        <v>495</v>
      </c>
      <c r="C26" s="67"/>
      <c r="D26" s="67"/>
      <c r="E26" s="67"/>
      <c r="F26" s="67"/>
      <c r="G26" s="67"/>
      <c r="H26" s="67"/>
      <c r="I26" s="67"/>
      <c r="J26" s="67"/>
      <c r="K26" s="67"/>
      <c r="L26" s="67"/>
      <c r="M26" s="67"/>
      <c r="N26" s="67"/>
      <c r="O26" s="58"/>
    </row>
    <row r="27" spans="1:15" x14ac:dyDescent="0.25">
      <c r="A27" s="58"/>
      <c r="B27" s="58"/>
      <c r="C27" s="58"/>
      <c r="D27" s="58"/>
      <c r="E27" s="58"/>
      <c r="F27" s="58"/>
      <c r="G27" s="58"/>
      <c r="H27" s="58"/>
      <c r="I27" s="58"/>
      <c r="J27" s="58"/>
      <c r="K27" s="58"/>
      <c r="L27" s="58"/>
      <c r="M27" s="58"/>
      <c r="N27" s="58"/>
      <c r="O27" s="58"/>
    </row>
  </sheetData>
  <mergeCells count="18">
    <mergeCell ref="A1:O1"/>
    <mergeCell ref="A2:A11"/>
    <mergeCell ref="B2:B4"/>
    <mergeCell ref="C2:H2"/>
    <mergeCell ref="I2:N2"/>
    <mergeCell ref="O2:O4"/>
    <mergeCell ref="C3:D3"/>
    <mergeCell ref="E3:F3"/>
    <mergeCell ref="G3:H3"/>
    <mergeCell ref="I3:J3"/>
    <mergeCell ref="C21:N21"/>
    <mergeCell ref="C22:N22"/>
    <mergeCell ref="K3:L3"/>
    <mergeCell ref="M3:N3"/>
    <mergeCell ref="A13:A15"/>
    <mergeCell ref="C18:N18"/>
    <mergeCell ref="C19:N19"/>
    <mergeCell ref="C20:N20"/>
  </mergeCells>
  <hyperlinks>
    <hyperlink ref="P1" r:id="rId1" location="TOC!A1"/>
  </hyperlinks>
  <pageMargins left="0.7" right="0.7" top="0.75" bottom="0.75" header="0.3" footer="0.3"/>
  <pageSetup scale="7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9" tint="0.39997558519241921"/>
  </sheetPr>
  <dimension ref="A1:G20"/>
  <sheetViews>
    <sheetView zoomScaleNormal="100" workbookViewId="0">
      <pane ySplit="6" topLeftCell="A7" activePane="bottomLeft" state="frozen"/>
      <selection activeCell="B19" sqref="B19"/>
      <selection pane="bottomLeft" activeCell="A20" sqref="A20:E20"/>
    </sheetView>
  </sheetViews>
  <sheetFormatPr defaultColWidth="9.140625" defaultRowHeight="12.75" x14ac:dyDescent="0.2"/>
  <cols>
    <col min="1" max="1" width="54.7109375" style="96" customWidth="1"/>
    <col min="2" max="4" width="22.7109375" style="96" customWidth="1"/>
    <col min="5" max="5" width="1.7109375" style="96" customWidth="1"/>
    <col min="6" max="6" width="9.140625" style="96"/>
    <col min="7" max="7" width="10.140625" style="96" bestFit="1" customWidth="1"/>
    <col min="8" max="16384" width="9.140625" style="96"/>
  </cols>
  <sheetData>
    <row r="1" spans="1:7" ht="24" customHeight="1" thickBot="1" x14ac:dyDescent="0.25">
      <c r="A1" s="609" t="s">
        <v>505</v>
      </c>
      <c r="B1" s="610"/>
      <c r="C1" s="610"/>
      <c r="D1" s="610"/>
      <c r="E1" s="305"/>
      <c r="F1" s="19" t="s">
        <v>317</v>
      </c>
    </row>
    <row r="2" spans="1:7" ht="30" customHeight="1" thickBot="1" x14ac:dyDescent="0.25">
      <c r="A2" s="251" t="s">
        <v>506</v>
      </c>
      <c r="B2" s="606" t="s">
        <v>172</v>
      </c>
      <c r="C2" s="607"/>
      <c r="D2" s="608"/>
      <c r="E2" s="612"/>
      <c r="F2" s="19"/>
    </row>
    <row r="3" spans="1:7" ht="30" customHeight="1" thickBot="1" x14ac:dyDescent="0.25">
      <c r="A3" s="249" t="s">
        <v>715</v>
      </c>
      <c r="B3" s="611">
        <v>8</v>
      </c>
      <c r="C3" s="611"/>
      <c r="D3" s="611"/>
      <c r="E3" s="612"/>
    </row>
    <row r="4" spans="1:7" ht="30" customHeight="1" thickBot="1" x14ac:dyDescent="0.25">
      <c r="A4" s="249" t="s">
        <v>716</v>
      </c>
      <c r="B4" s="611">
        <v>11</v>
      </c>
      <c r="C4" s="611"/>
      <c r="D4" s="611"/>
      <c r="E4" s="612"/>
    </row>
    <row r="5" spans="1:7" ht="28.15" customHeight="1" thickBot="1" x14ac:dyDescent="0.25">
      <c r="A5" s="263"/>
      <c r="B5" s="252" t="s">
        <v>718</v>
      </c>
      <c r="C5" s="252" t="s">
        <v>517</v>
      </c>
      <c r="D5" s="611" t="s">
        <v>508</v>
      </c>
      <c r="E5" s="612"/>
    </row>
    <row r="6" spans="1:7" ht="13.9" customHeight="1" thickBot="1" x14ac:dyDescent="0.25">
      <c r="A6" s="263" t="s">
        <v>509</v>
      </c>
      <c r="B6" s="253" t="s">
        <v>510</v>
      </c>
      <c r="C6" s="253" t="s">
        <v>510</v>
      </c>
      <c r="D6" s="611"/>
      <c r="E6" s="612"/>
    </row>
    <row r="7" spans="1:7" ht="13.9" customHeight="1" thickBot="1" x14ac:dyDescent="0.25">
      <c r="A7" s="254"/>
      <c r="B7" s="254"/>
      <c r="C7" s="254"/>
      <c r="D7" s="254"/>
      <c r="E7" s="612"/>
    </row>
    <row r="8" spans="1:7" ht="13.9" customHeight="1" thickBot="1" x14ac:dyDescent="0.25">
      <c r="A8" s="264" t="s">
        <v>470</v>
      </c>
      <c r="B8" s="255">
        <v>117426472.35432577</v>
      </c>
      <c r="C8" s="255">
        <v>109595929.77415451</v>
      </c>
      <c r="D8" s="265">
        <f>(B8-C8)/C8</f>
        <v>7.1449209804668276E-2</v>
      </c>
      <c r="E8" s="612"/>
    </row>
    <row r="9" spans="1:7" ht="13.9" customHeight="1" thickBot="1" x14ac:dyDescent="0.25">
      <c r="A9" s="264"/>
      <c r="B9" s="264"/>
      <c r="C9" s="255"/>
      <c r="D9" s="265"/>
      <c r="E9" s="612"/>
    </row>
    <row r="10" spans="1:7" ht="13.9" customHeight="1" thickBot="1" x14ac:dyDescent="0.25">
      <c r="A10" s="264" t="s">
        <v>511</v>
      </c>
      <c r="B10" s="255">
        <v>13835924.33985349</v>
      </c>
      <c r="C10" s="255">
        <v>12983927.906150002</v>
      </c>
      <c r="D10" s="265">
        <f t="shared" ref="D10:D16" si="0">(B10-C10)/C10</f>
        <v>6.5619313343532104E-2</v>
      </c>
      <c r="E10" s="612"/>
    </row>
    <row r="11" spans="1:7" ht="13.9" customHeight="1" thickBot="1" x14ac:dyDescent="0.25">
      <c r="A11" s="264"/>
      <c r="B11" s="264"/>
      <c r="C11" s="255"/>
      <c r="D11" s="265"/>
      <c r="E11" s="612"/>
      <c r="G11" s="98"/>
    </row>
    <row r="12" spans="1:7" ht="13.9" customHeight="1" thickBot="1" x14ac:dyDescent="0.25">
      <c r="A12" s="264" t="s">
        <v>512</v>
      </c>
      <c r="B12" s="255">
        <v>103590548.01456</v>
      </c>
      <c r="C12" s="255">
        <v>96612001.869297266</v>
      </c>
      <c r="D12" s="265">
        <f t="shared" si="0"/>
        <v>7.2232704117897742E-2</v>
      </c>
      <c r="E12" s="612"/>
    </row>
    <row r="13" spans="1:7" ht="13.9" customHeight="1" thickBot="1" x14ac:dyDescent="0.25">
      <c r="A13" s="264"/>
      <c r="B13" s="264"/>
      <c r="C13" s="255"/>
      <c r="D13" s="265"/>
      <c r="E13" s="612"/>
    </row>
    <row r="14" spans="1:7" ht="13.9" customHeight="1" thickBot="1" x14ac:dyDescent="0.25">
      <c r="A14" s="264" t="s">
        <v>513</v>
      </c>
      <c r="B14" s="255">
        <f>B8</f>
        <v>117426472.35432577</v>
      </c>
      <c r="C14" s="255">
        <f>C8</f>
        <v>109595929.77415451</v>
      </c>
      <c r="D14" s="265">
        <f t="shared" si="0"/>
        <v>7.1449209804668276E-2</v>
      </c>
      <c r="E14" s="612"/>
    </row>
    <row r="15" spans="1:7" ht="13.9" customHeight="1" thickBot="1" x14ac:dyDescent="0.25">
      <c r="A15" s="264"/>
      <c r="B15" s="264"/>
      <c r="C15" s="255"/>
      <c r="D15" s="265"/>
      <c r="E15" s="612"/>
    </row>
    <row r="16" spans="1:7" ht="13.9" customHeight="1" thickBot="1" x14ac:dyDescent="0.25">
      <c r="A16" s="264" t="s">
        <v>514</v>
      </c>
      <c r="B16" s="255">
        <v>11697051.287834</v>
      </c>
      <c r="C16" s="255">
        <v>12615254.559390003</v>
      </c>
      <c r="D16" s="265">
        <f t="shared" si="0"/>
        <v>-7.278515603734291E-2</v>
      </c>
      <c r="E16" s="612"/>
    </row>
    <row r="17" spans="1:5" ht="13.9" customHeight="1" thickBot="1" x14ac:dyDescent="0.25">
      <c r="A17" s="264"/>
      <c r="B17" s="264"/>
      <c r="C17" s="255"/>
      <c r="D17" s="265"/>
      <c r="E17" s="612"/>
    </row>
    <row r="18" spans="1:5" ht="13.9" customHeight="1" x14ac:dyDescent="0.2">
      <c r="A18" s="605"/>
      <c r="B18" s="605"/>
      <c r="C18" s="605"/>
      <c r="D18" s="605"/>
      <c r="E18" s="605"/>
    </row>
    <row r="19" spans="1:5" x14ac:dyDescent="0.2">
      <c r="A19" s="486" t="s">
        <v>790</v>
      </c>
      <c r="B19" s="266"/>
      <c r="C19" s="266"/>
      <c r="D19" s="266"/>
      <c r="E19" s="266"/>
    </row>
    <row r="20" spans="1:5" x14ac:dyDescent="0.2">
      <c r="A20" s="605" t="s">
        <v>794</v>
      </c>
      <c r="B20" s="605"/>
      <c r="C20" s="605"/>
      <c r="D20" s="605"/>
      <c r="E20" s="605"/>
    </row>
  </sheetData>
  <mergeCells count="8">
    <mergeCell ref="A20:E20"/>
    <mergeCell ref="B2:D2"/>
    <mergeCell ref="A1:D1"/>
    <mergeCell ref="A18:E18"/>
    <mergeCell ref="B4:D4"/>
    <mergeCell ref="D5:D6"/>
    <mergeCell ref="E2:E17"/>
    <mergeCell ref="B3:D3"/>
  </mergeCells>
  <hyperlinks>
    <hyperlink ref="F1" r:id="rId1" location="TOC!A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F22"/>
  <sheetViews>
    <sheetView zoomScaleNormal="100" workbookViewId="0">
      <pane ySplit="4" topLeftCell="A5" activePane="bottomLeft" state="frozen"/>
      <selection activeCell="B19" sqref="B19"/>
      <selection pane="bottomLeft" activeCell="E1" sqref="E1"/>
    </sheetView>
  </sheetViews>
  <sheetFormatPr defaultColWidth="9.140625" defaultRowHeight="12.75" x14ac:dyDescent="0.2"/>
  <cols>
    <col min="1" max="1" width="54.7109375" style="96" customWidth="1"/>
    <col min="2" max="4" width="22.7109375" style="96" customWidth="1"/>
    <col min="5" max="16384" width="9.140625" style="96"/>
  </cols>
  <sheetData>
    <row r="1" spans="1:6" ht="24" customHeight="1" thickBot="1" x14ac:dyDescent="0.25">
      <c r="A1" s="609" t="s">
        <v>515</v>
      </c>
      <c r="B1" s="610"/>
      <c r="C1" s="610"/>
      <c r="D1" s="616"/>
      <c r="E1" s="19" t="s">
        <v>317</v>
      </c>
    </row>
    <row r="2" spans="1:6" ht="30" customHeight="1" thickBot="1" x14ac:dyDescent="0.25">
      <c r="A2" s="251" t="s">
        <v>506</v>
      </c>
      <c r="B2" s="613" t="s">
        <v>176</v>
      </c>
      <c r="C2" s="614"/>
      <c r="D2" s="615"/>
      <c r="E2" s="19"/>
    </row>
    <row r="3" spans="1:6" ht="30" customHeight="1" thickBot="1" x14ac:dyDescent="0.25">
      <c r="A3" s="249" t="s">
        <v>717</v>
      </c>
      <c r="B3" s="606">
        <v>15</v>
      </c>
      <c r="C3" s="607"/>
      <c r="D3" s="608"/>
    </row>
    <row r="4" spans="1:6" ht="30" customHeight="1" thickBot="1" x14ac:dyDescent="0.25">
      <c r="A4" s="250" t="s">
        <v>516</v>
      </c>
      <c r="B4" s="606">
        <v>15</v>
      </c>
      <c r="C4" s="607"/>
      <c r="D4" s="608"/>
    </row>
    <row r="5" spans="1:6" ht="24.6" customHeight="1" thickBot="1" x14ac:dyDescent="0.25">
      <c r="A5" s="263"/>
      <c r="B5" s="463" t="s">
        <v>718</v>
      </c>
      <c r="C5" s="463" t="s">
        <v>517</v>
      </c>
      <c r="D5" s="617" t="s">
        <v>508</v>
      </c>
    </row>
    <row r="6" spans="1:6" ht="13.9" customHeight="1" thickBot="1" x14ac:dyDescent="0.25">
      <c r="A6" s="263" t="s">
        <v>509</v>
      </c>
      <c r="B6" s="267" t="s">
        <v>510</v>
      </c>
      <c r="C6" s="267" t="s">
        <v>510</v>
      </c>
      <c r="D6" s="618"/>
    </row>
    <row r="7" spans="1:6" ht="13.9" customHeight="1" thickBot="1" x14ac:dyDescent="0.25">
      <c r="A7" s="476"/>
      <c r="B7" s="477"/>
      <c r="C7" s="477"/>
      <c r="D7" s="477"/>
    </row>
    <row r="8" spans="1:6" ht="13.9" customHeight="1" thickBot="1" x14ac:dyDescent="0.25">
      <c r="A8" s="263" t="s">
        <v>470</v>
      </c>
      <c r="B8" s="268">
        <v>28664969.468281519</v>
      </c>
      <c r="C8" s="268">
        <v>27689986.035476092</v>
      </c>
      <c r="D8" s="268">
        <f>(B8-C8)/C8*100</f>
        <v>3.5210687053301104</v>
      </c>
    </row>
    <row r="9" spans="1:6" ht="13.9" customHeight="1" thickBot="1" x14ac:dyDescent="0.25">
      <c r="A9" s="263"/>
      <c r="B9" s="268"/>
      <c r="C9" s="268"/>
      <c r="D9" s="268"/>
    </row>
    <row r="10" spans="1:6" ht="13.9" customHeight="1" thickBot="1" x14ac:dyDescent="0.25">
      <c r="A10" s="263" t="s">
        <v>511</v>
      </c>
      <c r="B10" s="268">
        <v>9573363.7217830438</v>
      </c>
      <c r="C10" s="268">
        <v>8963959.6701582912</v>
      </c>
      <c r="D10" s="268">
        <f t="shared" ref="D10:D20" si="0">(B10-C10)/C10*100</f>
        <v>6.798380113796199</v>
      </c>
      <c r="F10" s="98"/>
    </row>
    <row r="11" spans="1:6" ht="13.9" customHeight="1" thickBot="1" x14ac:dyDescent="0.25">
      <c r="A11" s="263"/>
      <c r="B11" s="268"/>
      <c r="C11" s="268"/>
      <c r="D11" s="268"/>
    </row>
    <row r="12" spans="1:6" ht="13.9" customHeight="1" thickBot="1" x14ac:dyDescent="0.25">
      <c r="A12" s="263" t="s">
        <v>512</v>
      </c>
      <c r="B12" s="268">
        <v>19091605.74612755</v>
      </c>
      <c r="C12" s="268">
        <v>18726026.364814788</v>
      </c>
      <c r="D12" s="268">
        <f t="shared" si="0"/>
        <v>1.9522528388599611</v>
      </c>
    </row>
    <row r="13" spans="1:6" ht="13.9" customHeight="1" thickBot="1" x14ac:dyDescent="0.25">
      <c r="A13" s="263"/>
      <c r="B13" s="268"/>
      <c r="C13" s="268"/>
      <c r="D13" s="268"/>
    </row>
    <row r="14" spans="1:6" ht="13.9" customHeight="1" thickBot="1" x14ac:dyDescent="0.25">
      <c r="A14" s="263" t="s">
        <v>513</v>
      </c>
      <c r="B14" s="268">
        <f>B12+B10</f>
        <v>28664969.467910595</v>
      </c>
      <c r="C14" s="268">
        <f>C12+C10</f>
        <v>27689986.034973077</v>
      </c>
      <c r="D14" s="268">
        <f t="shared" si="0"/>
        <v>3.5210687058711101</v>
      </c>
    </row>
    <row r="15" spans="1:6" ht="13.9" customHeight="1" thickBot="1" x14ac:dyDescent="0.25">
      <c r="A15" s="263"/>
      <c r="B15" s="268"/>
      <c r="C15" s="268"/>
      <c r="D15" s="268"/>
    </row>
    <row r="16" spans="1:6" ht="13.9" customHeight="1" thickBot="1" x14ac:dyDescent="0.25">
      <c r="A16" s="263" t="s">
        <v>518</v>
      </c>
      <c r="B16" s="268">
        <v>16336237.277146561</v>
      </c>
      <c r="C16" s="268">
        <v>14388907.849119393</v>
      </c>
      <c r="D16" s="268">
        <f t="shared" si="0"/>
        <v>13.533545759321445</v>
      </c>
    </row>
    <row r="17" spans="1:4" ht="13.9" customHeight="1" thickBot="1" x14ac:dyDescent="0.25">
      <c r="A17" s="263"/>
      <c r="B17" s="268"/>
      <c r="C17" s="268"/>
      <c r="D17" s="268"/>
    </row>
    <row r="18" spans="1:4" ht="13.9" customHeight="1" thickBot="1" x14ac:dyDescent="0.25">
      <c r="A18" s="263" t="s">
        <v>519</v>
      </c>
      <c r="B18" s="268">
        <v>2323134.4107799996</v>
      </c>
      <c r="C18" s="268">
        <v>2296150.09295</v>
      </c>
      <c r="D18" s="268">
        <f t="shared" si="0"/>
        <v>1.175198342340559</v>
      </c>
    </row>
    <row r="19" spans="1:4" ht="13.9" customHeight="1" thickBot="1" x14ac:dyDescent="0.25">
      <c r="A19" s="263"/>
      <c r="B19" s="268"/>
      <c r="C19" s="268"/>
      <c r="D19" s="268"/>
    </row>
    <row r="20" spans="1:4" ht="13.9" customHeight="1" thickBot="1" x14ac:dyDescent="0.25">
      <c r="A20" s="263" t="s">
        <v>520</v>
      </c>
      <c r="B20" s="268">
        <v>413318.9216930322</v>
      </c>
      <c r="C20" s="268">
        <v>334078.57233513374</v>
      </c>
      <c r="D20" s="268">
        <f t="shared" si="0"/>
        <v>23.719075666549436</v>
      </c>
    </row>
    <row r="21" spans="1:4" ht="13.9" customHeight="1" x14ac:dyDescent="0.2">
      <c r="A21" s="266"/>
      <c r="B21" s="266"/>
      <c r="C21" s="266"/>
      <c r="D21" s="266"/>
    </row>
    <row r="22" spans="1:4" ht="13.9" customHeight="1" x14ac:dyDescent="0.2">
      <c r="A22" s="486" t="s">
        <v>788</v>
      </c>
      <c r="B22" s="266"/>
      <c r="C22" s="266"/>
      <c r="D22" s="266"/>
    </row>
  </sheetData>
  <mergeCells count="5">
    <mergeCell ref="B2:D2"/>
    <mergeCell ref="A1:D1"/>
    <mergeCell ref="B3:D3"/>
    <mergeCell ref="B4:D4"/>
    <mergeCell ref="D5:D6"/>
  </mergeCells>
  <hyperlinks>
    <hyperlink ref="E1" r:id="rId1" location="TOC!A1"/>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sheetPr>
  <dimension ref="A1:F16"/>
  <sheetViews>
    <sheetView workbookViewId="0">
      <selection activeCell="B19" sqref="B19"/>
    </sheetView>
  </sheetViews>
  <sheetFormatPr defaultRowHeight="15" x14ac:dyDescent="0.25"/>
  <cols>
    <col min="1" max="1" width="38.28515625" customWidth="1"/>
    <col min="2" max="4" width="18.85546875" customWidth="1"/>
    <col min="5" max="5" width="1.7109375" customWidth="1"/>
    <col min="6" max="6" width="13.28515625" bestFit="1" customWidth="1"/>
  </cols>
  <sheetData>
    <row r="1" spans="1:6" ht="24" customHeight="1" x14ac:dyDescent="0.25">
      <c r="A1" s="553" t="s">
        <v>521</v>
      </c>
      <c r="B1" s="554"/>
      <c r="C1" s="554"/>
      <c r="D1" s="555"/>
      <c r="E1" s="335"/>
      <c r="F1" s="19" t="s">
        <v>317</v>
      </c>
    </row>
    <row r="2" spans="1:6" ht="30" customHeight="1" x14ac:dyDescent="0.25">
      <c r="A2" s="341" t="s">
        <v>522</v>
      </c>
      <c r="B2" s="85">
        <v>2023</v>
      </c>
      <c r="C2" s="85">
        <v>2022</v>
      </c>
      <c r="D2" s="302" t="s">
        <v>508</v>
      </c>
      <c r="E2" s="335"/>
    </row>
    <row r="3" spans="1:6" ht="20.100000000000001" customHeight="1" x14ac:dyDescent="0.25">
      <c r="A3" s="342"/>
      <c r="B3" s="337">
        <f>SUM(B4:B7)</f>
        <v>369982</v>
      </c>
      <c r="C3" s="337">
        <f>SUM(C4:C7)</f>
        <v>372468</v>
      </c>
      <c r="D3" s="343">
        <f>(B3-C3)/C3*100</f>
        <v>-0.66743988745341876</v>
      </c>
      <c r="E3" s="335"/>
    </row>
    <row r="4" spans="1:6" ht="20.100000000000001" customHeight="1" x14ac:dyDescent="0.25">
      <c r="A4" s="344" t="s">
        <v>523</v>
      </c>
      <c r="B4" s="338">
        <v>278031</v>
      </c>
      <c r="C4" s="338">
        <v>284243</v>
      </c>
      <c r="D4" s="343">
        <f t="shared" ref="D4:D13" si="0">(B4-C4)/C4*100</f>
        <v>-2.1854539953490502</v>
      </c>
      <c r="E4" s="335"/>
    </row>
    <row r="5" spans="1:6" ht="20.100000000000001" customHeight="1" x14ac:dyDescent="0.25">
      <c r="A5" s="344" t="s">
        <v>524</v>
      </c>
      <c r="B5" s="339">
        <v>34429</v>
      </c>
      <c r="C5" s="339">
        <v>34706</v>
      </c>
      <c r="D5" s="343">
        <f t="shared" si="0"/>
        <v>-0.79813288768512647</v>
      </c>
      <c r="E5" s="335"/>
    </row>
    <row r="6" spans="1:6" ht="20.100000000000001" customHeight="1" x14ac:dyDescent="0.25">
      <c r="A6" s="344" t="s">
        <v>525</v>
      </c>
      <c r="B6" s="339">
        <v>109</v>
      </c>
      <c r="C6" s="339">
        <v>105</v>
      </c>
      <c r="D6" s="343">
        <f t="shared" si="0"/>
        <v>3.8095238095238098</v>
      </c>
      <c r="E6" s="335"/>
    </row>
    <row r="7" spans="1:6" ht="20.100000000000001" customHeight="1" x14ac:dyDescent="0.25">
      <c r="A7" s="344" t="s">
        <v>526</v>
      </c>
      <c r="B7" s="339">
        <v>57413</v>
      </c>
      <c r="C7" s="339">
        <v>53414</v>
      </c>
      <c r="D7" s="343">
        <f t="shared" si="0"/>
        <v>7.4868012131650881</v>
      </c>
      <c r="E7" s="335"/>
    </row>
    <row r="8" spans="1:6" ht="20.100000000000001" customHeight="1" x14ac:dyDescent="0.25">
      <c r="A8" s="341" t="s">
        <v>527</v>
      </c>
      <c r="B8" s="336"/>
      <c r="C8" s="340"/>
      <c r="D8" s="343"/>
      <c r="E8" s="335"/>
    </row>
    <row r="9" spans="1:6" ht="20.100000000000001" customHeight="1" x14ac:dyDescent="0.25">
      <c r="A9" s="342"/>
      <c r="B9" s="337">
        <f>SUM(B10:B13)</f>
        <v>11697051.287834</v>
      </c>
      <c r="C9" s="337">
        <f>SUM(C10:C13)</f>
        <v>12615254.559390001</v>
      </c>
      <c r="D9" s="343">
        <f t="shared" si="0"/>
        <v>-7.2785156037342782</v>
      </c>
      <c r="E9" s="335"/>
    </row>
    <row r="10" spans="1:6" ht="20.100000000000001" customHeight="1" x14ac:dyDescent="0.25">
      <c r="A10" s="344" t="s">
        <v>523</v>
      </c>
      <c r="B10" s="338">
        <v>6086031.4909939989</v>
      </c>
      <c r="C10" s="338">
        <v>6390025.9323400017</v>
      </c>
      <c r="D10" s="343">
        <f t="shared" si="0"/>
        <v>-4.7573271934231602</v>
      </c>
      <c r="E10" s="335"/>
    </row>
    <row r="11" spans="1:6" ht="20.100000000000001" customHeight="1" x14ac:dyDescent="0.25">
      <c r="A11" s="344" t="s">
        <v>524</v>
      </c>
      <c r="B11" s="339">
        <v>2426696.0176800005</v>
      </c>
      <c r="C11" s="339">
        <v>3024434.4161299998</v>
      </c>
      <c r="D11" s="343">
        <f t="shared" si="0"/>
        <v>-19.763642261909329</v>
      </c>
      <c r="E11" s="335"/>
    </row>
    <row r="12" spans="1:6" ht="20.100000000000001" customHeight="1" x14ac:dyDescent="0.25">
      <c r="A12" s="344" t="s">
        <v>525</v>
      </c>
      <c r="B12" s="339">
        <v>1835.4690000000001</v>
      </c>
      <c r="C12" s="339">
        <v>1935.7379999999998</v>
      </c>
      <c r="D12" s="343">
        <f t="shared" si="0"/>
        <v>-5.1798848811150986</v>
      </c>
      <c r="E12" s="335"/>
    </row>
    <row r="13" spans="1:6" ht="20.100000000000001" customHeight="1" thickBot="1" x14ac:dyDescent="0.3">
      <c r="A13" s="345" t="s">
        <v>526</v>
      </c>
      <c r="B13" s="346">
        <v>3182488.3101599999</v>
      </c>
      <c r="C13" s="346">
        <v>3198858.4729199996</v>
      </c>
      <c r="D13" s="347">
        <f t="shared" si="0"/>
        <v>-0.51175014145144848</v>
      </c>
      <c r="E13" s="335"/>
    </row>
    <row r="14" spans="1:6" x14ac:dyDescent="0.25">
      <c r="A14" s="58"/>
      <c r="B14" s="58"/>
      <c r="C14" s="58"/>
      <c r="D14" s="58"/>
    </row>
    <row r="15" spans="1:6" x14ac:dyDescent="0.25">
      <c r="A15" s="486" t="s">
        <v>790</v>
      </c>
      <c r="B15" s="58"/>
      <c r="C15" s="58"/>
      <c r="D15" s="58"/>
    </row>
    <row r="16" spans="1:6" x14ac:dyDescent="0.25">
      <c r="A16" s="5"/>
      <c r="B16" s="5"/>
      <c r="C16" s="5"/>
      <c r="D16" s="5"/>
    </row>
  </sheetData>
  <mergeCells count="1">
    <mergeCell ref="A1:D1"/>
  </mergeCells>
  <hyperlinks>
    <hyperlink ref="F1" r:id="rId1" location="TOC!A1"/>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39997558519241921"/>
  </sheetPr>
  <dimension ref="A1:I23"/>
  <sheetViews>
    <sheetView zoomScaleNormal="100" zoomScaleSheetLayoutView="90" workbookViewId="0">
      <selection activeCell="L13" sqref="L13"/>
    </sheetView>
  </sheetViews>
  <sheetFormatPr defaultRowHeight="15" x14ac:dyDescent="0.25"/>
  <cols>
    <col min="1" max="1" width="41.28515625" customWidth="1"/>
    <col min="2" max="4" width="20.7109375" customWidth="1"/>
    <col min="5" max="5" width="1.7109375" customWidth="1"/>
    <col min="6" max="8" width="20.7109375" hidden="1" customWidth="1"/>
  </cols>
  <sheetData>
    <row r="1" spans="1:9" ht="24" customHeight="1" x14ac:dyDescent="0.25">
      <c r="A1" s="550" t="s">
        <v>528</v>
      </c>
      <c r="B1" s="551"/>
      <c r="C1" s="551"/>
      <c r="D1" s="552"/>
      <c r="E1" s="619"/>
      <c r="F1" s="99"/>
      <c r="G1" s="99"/>
      <c r="H1" s="99"/>
      <c r="I1" s="19" t="s">
        <v>317</v>
      </c>
    </row>
    <row r="2" spans="1:9" ht="27" customHeight="1" x14ac:dyDescent="0.25">
      <c r="A2" s="351" t="s">
        <v>177</v>
      </c>
      <c r="B2" s="348">
        <v>2023</v>
      </c>
      <c r="C2" s="348">
        <v>2022</v>
      </c>
      <c r="D2" s="352" t="s">
        <v>508</v>
      </c>
      <c r="E2" s="620"/>
      <c r="F2" s="100">
        <v>2021</v>
      </c>
      <c r="G2" s="100">
        <v>2020</v>
      </c>
      <c r="H2" s="100" t="s">
        <v>508</v>
      </c>
    </row>
    <row r="3" spans="1:9" ht="34.5" customHeight="1" x14ac:dyDescent="0.25">
      <c r="A3" s="351" t="s">
        <v>529</v>
      </c>
      <c r="B3" s="349">
        <f>SUM(B4:B11)</f>
        <v>602666.28333333007</v>
      </c>
      <c r="C3" s="349">
        <f>SUM(C4:C11)</f>
        <v>593076</v>
      </c>
      <c r="D3" s="353">
        <f>(B3-C3)/C3*100</f>
        <v>1.6170412111314683</v>
      </c>
      <c r="E3" s="620"/>
      <c r="F3" s="101">
        <f>SUM(F4:F11)</f>
        <v>575758</v>
      </c>
      <c r="G3" s="101">
        <f>SUM(G4:G11)</f>
        <v>564783</v>
      </c>
      <c r="H3" s="102">
        <f t="shared" ref="H3:H20" si="0">(F3-G3)/G3*100</f>
        <v>1.9432242117769127</v>
      </c>
    </row>
    <row r="4" spans="1:9" ht="20.100000000000001" customHeight="1" x14ac:dyDescent="0.25">
      <c r="A4" s="344" t="s">
        <v>530</v>
      </c>
      <c r="B4" s="350">
        <v>37544.5</v>
      </c>
      <c r="C4" s="350">
        <v>37113</v>
      </c>
      <c r="D4" s="354">
        <f t="shared" ref="D4:D20" si="1">(B4-C4)/C4*100</f>
        <v>1.162665373319322</v>
      </c>
      <c r="E4" s="620"/>
      <c r="F4" s="103">
        <v>32518</v>
      </c>
      <c r="G4" s="103">
        <v>36715</v>
      </c>
      <c r="H4" s="104">
        <f t="shared" si="0"/>
        <v>-11.431295110990058</v>
      </c>
    </row>
    <row r="5" spans="1:9" ht="20.100000000000001" customHeight="1" x14ac:dyDescent="0.25">
      <c r="A5" s="344" t="s">
        <v>531</v>
      </c>
      <c r="B5" s="350">
        <v>7049.4333333300001</v>
      </c>
      <c r="C5" s="350">
        <v>7172</v>
      </c>
      <c r="D5" s="354">
        <f t="shared" si="1"/>
        <v>-1.708960773424427</v>
      </c>
      <c r="E5" s="620"/>
      <c r="F5" s="103">
        <v>5833</v>
      </c>
      <c r="G5" s="103">
        <v>5888</v>
      </c>
      <c r="H5" s="104">
        <f t="shared" si="0"/>
        <v>-0.93410326086956519</v>
      </c>
    </row>
    <row r="6" spans="1:9" ht="20.100000000000001" customHeight="1" x14ac:dyDescent="0.25">
      <c r="A6" s="344" t="s">
        <v>532</v>
      </c>
      <c r="B6" s="350">
        <v>1581</v>
      </c>
      <c r="C6" s="350">
        <v>1320</v>
      </c>
      <c r="D6" s="354">
        <f t="shared" si="1"/>
        <v>19.772727272727273</v>
      </c>
      <c r="E6" s="620"/>
      <c r="F6" s="103">
        <v>880</v>
      </c>
      <c r="G6" s="103">
        <v>566</v>
      </c>
      <c r="H6" s="104">
        <f t="shared" si="0"/>
        <v>55.477031802120138</v>
      </c>
    </row>
    <row r="7" spans="1:9" ht="20.100000000000001" customHeight="1" x14ac:dyDescent="0.25">
      <c r="A7" s="344" t="s">
        <v>533</v>
      </c>
      <c r="B7" s="350">
        <v>26511</v>
      </c>
      <c r="C7" s="350">
        <v>27059</v>
      </c>
      <c r="D7" s="354">
        <f t="shared" si="1"/>
        <v>-2.0252041834509775</v>
      </c>
      <c r="E7" s="620"/>
      <c r="F7" s="103">
        <v>24080</v>
      </c>
      <c r="G7" s="103">
        <v>27023</v>
      </c>
      <c r="H7" s="104">
        <f t="shared" si="0"/>
        <v>-10.890722717684936</v>
      </c>
    </row>
    <row r="8" spans="1:9" ht="20.100000000000001" customHeight="1" x14ac:dyDescent="0.25">
      <c r="A8" s="344" t="s">
        <v>534</v>
      </c>
      <c r="B8" s="350">
        <v>32155</v>
      </c>
      <c r="C8" s="350">
        <v>32357</v>
      </c>
      <c r="D8" s="354">
        <f t="shared" si="1"/>
        <v>-0.62428531693296663</v>
      </c>
      <c r="E8" s="620"/>
      <c r="F8" s="103">
        <v>23808</v>
      </c>
      <c r="G8" s="103">
        <v>27586</v>
      </c>
      <c r="H8" s="104">
        <f t="shared" si="0"/>
        <v>-13.695352715145365</v>
      </c>
    </row>
    <row r="9" spans="1:9" ht="20.100000000000001" customHeight="1" x14ac:dyDescent="0.25">
      <c r="A9" s="344" t="s">
        <v>535</v>
      </c>
      <c r="B9" s="350">
        <v>449119.71666666999</v>
      </c>
      <c r="C9" s="350">
        <v>433952</v>
      </c>
      <c r="D9" s="354">
        <f t="shared" si="1"/>
        <v>3.4952521630664202</v>
      </c>
      <c r="E9" s="620"/>
      <c r="F9" s="103">
        <v>438733</v>
      </c>
      <c r="G9" s="103">
        <v>419682</v>
      </c>
      <c r="H9" s="104">
        <f t="shared" si="0"/>
        <v>4.5393893471723832</v>
      </c>
    </row>
    <row r="10" spans="1:9" ht="20.100000000000001" customHeight="1" x14ac:dyDescent="0.25">
      <c r="A10" s="344" t="s">
        <v>536</v>
      </c>
      <c r="B10" s="350">
        <v>39512.633333329999</v>
      </c>
      <c r="C10" s="350">
        <v>42955</v>
      </c>
      <c r="D10" s="354">
        <f t="shared" si="1"/>
        <v>-8.0138905055756045</v>
      </c>
      <c r="E10" s="620"/>
      <c r="F10" s="103">
        <v>43164</v>
      </c>
      <c r="G10" s="103">
        <v>40872</v>
      </c>
      <c r="H10" s="104">
        <f t="shared" si="0"/>
        <v>5.607751027598356</v>
      </c>
    </row>
    <row r="11" spans="1:9" ht="20.100000000000001" customHeight="1" x14ac:dyDescent="0.25">
      <c r="A11" s="344" t="s">
        <v>537</v>
      </c>
      <c r="B11" s="350">
        <v>9193</v>
      </c>
      <c r="C11" s="350">
        <v>11148</v>
      </c>
      <c r="D11" s="354">
        <f t="shared" si="1"/>
        <v>-17.536777897380695</v>
      </c>
      <c r="E11" s="620"/>
      <c r="F11" s="103">
        <v>6742</v>
      </c>
      <c r="G11" s="103">
        <v>6451</v>
      </c>
      <c r="H11" s="104">
        <f t="shared" si="0"/>
        <v>4.5109285382111297</v>
      </c>
    </row>
    <row r="12" spans="1:9" ht="27" customHeight="1" x14ac:dyDescent="0.25">
      <c r="A12" s="351" t="s">
        <v>527</v>
      </c>
      <c r="B12" s="349">
        <f>SUM(B13:B20)</f>
        <v>16336237.277146555</v>
      </c>
      <c r="C12" s="349">
        <f>SUM(C13:C20)</f>
        <v>14388907.849119391</v>
      </c>
      <c r="D12" s="353">
        <f t="shared" si="1"/>
        <v>13.53354575932142</v>
      </c>
      <c r="E12" s="620"/>
      <c r="F12" s="101">
        <f>SUM(F13:F20)</f>
        <v>11809248.984218</v>
      </c>
      <c r="G12" s="101">
        <f>SUM(G13:G20)</f>
        <v>11842764.787460618</v>
      </c>
      <c r="H12" s="102">
        <f t="shared" si="0"/>
        <v>-0.28300657696170323</v>
      </c>
    </row>
    <row r="13" spans="1:9" ht="20.100000000000001" customHeight="1" x14ac:dyDescent="0.25">
      <c r="A13" s="344" t="s">
        <v>530</v>
      </c>
      <c r="B13" s="350">
        <v>4640008.2092812238</v>
      </c>
      <c r="C13" s="350">
        <v>4266955.21591359</v>
      </c>
      <c r="D13" s="354">
        <f t="shared" si="1"/>
        <v>8.7428382650076646</v>
      </c>
      <c r="E13" s="620"/>
      <c r="F13" s="103">
        <v>3465365.3971500001</v>
      </c>
      <c r="G13" s="103">
        <v>3948967.5575999999</v>
      </c>
      <c r="H13" s="105">
        <f t="shared" si="0"/>
        <v>-12.246293579173157</v>
      </c>
    </row>
    <row r="14" spans="1:9" ht="20.100000000000001" customHeight="1" x14ac:dyDescent="0.25">
      <c r="A14" s="344" t="s">
        <v>531</v>
      </c>
      <c r="B14" s="350">
        <v>573506.06004666665</v>
      </c>
      <c r="C14" s="350">
        <v>440500.1567667019</v>
      </c>
      <c r="D14" s="354">
        <f t="shared" si="1"/>
        <v>30.194291928574152</v>
      </c>
      <c r="E14" s="620"/>
      <c r="F14" s="103">
        <v>341252.13058</v>
      </c>
      <c r="G14" s="103">
        <v>330452.13891999994</v>
      </c>
      <c r="H14" s="105">
        <f t="shared" si="0"/>
        <v>3.2682468617988452</v>
      </c>
    </row>
    <row r="15" spans="1:9" ht="20.100000000000001" customHeight="1" x14ac:dyDescent="0.25">
      <c r="A15" s="344" t="s">
        <v>532</v>
      </c>
      <c r="B15" s="350">
        <v>529472.63965999987</v>
      </c>
      <c r="C15" s="350">
        <v>389422.3509750549</v>
      </c>
      <c r="D15" s="354">
        <f t="shared" si="1"/>
        <v>35.963597963568382</v>
      </c>
      <c r="E15" s="620"/>
      <c r="F15" s="103">
        <v>219535.08149999997</v>
      </c>
      <c r="G15" s="103">
        <v>164163.36433161804</v>
      </c>
      <c r="H15" s="105">
        <f t="shared" si="0"/>
        <v>33.729643269571611</v>
      </c>
    </row>
    <row r="16" spans="1:9" ht="20.100000000000001" customHeight="1" x14ac:dyDescent="0.25">
      <c r="A16" s="344" t="s">
        <v>533</v>
      </c>
      <c r="B16" s="350">
        <v>1246018.7977199997</v>
      </c>
      <c r="C16" s="350">
        <v>1406109.6930502662</v>
      </c>
      <c r="D16" s="354">
        <f t="shared" si="1"/>
        <v>-11.385377408428374</v>
      </c>
      <c r="E16" s="620"/>
      <c r="F16" s="103">
        <v>816652.75074000005</v>
      </c>
      <c r="G16" s="103">
        <v>752533.14769999986</v>
      </c>
      <c r="H16" s="105">
        <f t="shared" si="0"/>
        <v>8.5205021514297083</v>
      </c>
    </row>
    <row r="17" spans="1:8" ht="20.100000000000001" customHeight="1" x14ac:dyDescent="0.25">
      <c r="A17" s="344" t="s">
        <v>534</v>
      </c>
      <c r="B17" s="350">
        <v>932989.32019999996</v>
      </c>
      <c r="C17" s="350">
        <v>815660.72506268043</v>
      </c>
      <c r="D17" s="354">
        <f t="shared" si="1"/>
        <v>14.384485060047886</v>
      </c>
      <c r="E17" s="620"/>
      <c r="F17" s="103">
        <v>756690.85958999989</v>
      </c>
      <c r="G17" s="103">
        <v>643915.97375</v>
      </c>
      <c r="H17" s="105">
        <f t="shared" si="0"/>
        <v>17.51391337339065</v>
      </c>
    </row>
    <row r="18" spans="1:8" ht="20.100000000000001" customHeight="1" x14ac:dyDescent="0.25">
      <c r="A18" s="344" t="s">
        <v>535</v>
      </c>
      <c r="B18" s="350">
        <v>5201955.6324699996</v>
      </c>
      <c r="C18" s="350">
        <v>4410071.9169555716</v>
      </c>
      <c r="D18" s="354">
        <f t="shared" si="1"/>
        <v>17.956254011864125</v>
      </c>
      <c r="E18" s="620"/>
      <c r="F18" s="103">
        <v>4063238.5950099998</v>
      </c>
      <c r="G18" s="103">
        <v>3948967.5575999999</v>
      </c>
      <c r="H18" s="105">
        <f t="shared" si="0"/>
        <v>2.8936940033877749</v>
      </c>
    </row>
    <row r="19" spans="1:8" ht="20.100000000000001" customHeight="1" x14ac:dyDescent="0.25">
      <c r="A19" s="344" t="s">
        <v>536</v>
      </c>
      <c r="B19" s="350">
        <v>2173448.5242553335</v>
      </c>
      <c r="C19" s="350">
        <v>1809387.2672676349</v>
      </c>
      <c r="D19" s="354">
        <f t="shared" si="1"/>
        <v>20.120692986718616</v>
      </c>
      <c r="E19" s="620"/>
      <c r="F19" s="103">
        <v>1599121.01352</v>
      </c>
      <c r="G19" s="103">
        <v>1481864.1011200002</v>
      </c>
      <c r="H19" s="105">
        <f t="shared" si="0"/>
        <v>7.9127979624701377</v>
      </c>
    </row>
    <row r="20" spans="1:8" ht="20.100000000000001" customHeight="1" x14ac:dyDescent="0.25">
      <c r="A20" s="344" t="s">
        <v>537</v>
      </c>
      <c r="B20" s="350">
        <v>1038838.0935133332</v>
      </c>
      <c r="C20" s="350">
        <v>850800.52312789194</v>
      </c>
      <c r="D20" s="354">
        <f t="shared" si="1"/>
        <v>22.101252323416308</v>
      </c>
      <c r="E20" s="621"/>
      <c r="F20" s="103">
        <v>547393.15612800012</v>
      </c>
      <c r="G20" s="103">
        <v>571900.94643900008</v>
      </c>
      <c r="H20" s="105">
        <f t="shared" si="0"/>
        <v>-4.2853208171100663</v>
      </c>
    </row>
    <row r="21" spans="1:8" ht="15.75" thickBot="1" x14ac:dyDescent="0.3">
      <c r="A21" s="355"/>
      <c r="B21" s="356"/>
      <c r="C21" s="356"/>
      <c r="D21" s="357"/>
      <c r="E21" s="269"/>
      <c r="F21" s="99"/>
      <c r="G21" s="99"/>
      <c r="H21" s="99"/>
    </row>
    <row r="22" spans="1:8" x14ac:dyDescent="0.25">
      <c r="A22" s="58"/>
      <c r="B22" s="58"/>
      <c r="C22" s="58"/>
      <c r="D22" s="58"/>
    </row>
    <row r="23" spans="1:8" x14ac:dyDescent="0.25">
      <c r="A23" s="486" t="s">
        <v>790</v>
      </c>
      <c r="B23" s="58"/>
      <c r="C23" s="58"/>
      <c r="D23" s="58"/>
    </row>
  </sheetData>
  <mergeCells count="2">
    <mergeCell ref="A1:D1"/>
    <mergeCell ref="E1:E20"/>
  </mergeCells>
  <hyperlinks>
    <hyperlink ref="I1" r:id="rId1" location="TOC!A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39997558519241921"/>
  </sheetPr>
  <dimension ref="A1:E6"/>
  <sheetViews>
    <sheetView zoomScaleNormal="100" zoomScaleSheetLayoutView="100" workbookViewId="0">
      <pane ySplit="1" topLeftCell="A2" activePane="bottomLeft" state="frozen"/>
      <selection activeCell="B19" sqref="B19"/>
      <selection pane="bottomLeft" activeCell="F11" sqref="F11"/>
    </sheetView>
  </sheetViews>
  <sheetFormatPr defaultRowHeight="15" x14ac:dyDescent="0.25"/>
  <cols>
    <col min="1" max="1" width="30.7109375" customWidth="1"/>
    <col min="2" max="3" width="20.7109375" customWidth="1"/>
    <col min="4" max="4" width="27" customWidth="1"/>
    <col min="6" max="6" width="9.140625" customWidth="1"/>
    <col min="8" max="10" width="9.140625" customWidth="1"/>
  </cols>
  <sheetData>
    <row r="1" spans="1:5" ht="24" customHeight="1" thickBot="1" x14ac:dyDescent="0.3">
      <c r="A1" s="622" t="s">
        <v>538</v>
      </c>
      <c r="B1" s="623"/>
      <c r="C1" s="623"/>
      <c r="D1" s="623"/>
      <c r="E1" s="1" t="s">
        <v>317</v>
      </c>
    </row>
    <row r="2" spans="1:5" ht="24.6" customHeight="1" x14ac:dyDescent="0.25">
      <c r="A2" s="473" t="s">
        <v>539</v>
      </c>
      <c r="B2" s="358">
        <v>2023</v>
      </c>
      <c r="C2" s="358">
        <v>2022</v>
      </c>
      <c r="D2" s="474" t="s">
        <v>508</v>
      </c>
    </row>
    <row r="3" spans="1:5" ht="24.6" customHeight="1" x14ac:dyDescent="0.25">
      <c r="A3" s="341" t="s">
        <v>540</v>
      </c>
      <c r="B3" s="512">
        <f>9671805951.001/1000</f>
        <v>9671805.9510009997</v>
      </c>
      <c r="C3" s="512">
        <f>9263365229.943/1000</f>
        <v>9263365.2299430016</v>
      </c>
      <c r="D3" s="513">
        <f>(B3-C3)/C3*100</f>
        <v>4.4092045484480069</v>
      </c>
    </row>
    <row r="4" spans="1:5" ht="24.6" customHeight="1" thickBot="1" x14ac:dyDescent="0.3">
      <c r="A4" s="475" t="s">
        <v>428</v>
      </c>
      <c r="B4" s="514">
        <f>8880116676.47/1000</f>
        <v>8880116.6764699984</v>
      </c>
      <c r="C4" s="514">
        <f>8155973299.02/1000</f>
        <v>8155973.2990200007</v>
      </c>
      <c r="D4" s="515">
        <f>(B4-C4)/C4*100</f>
        <v>8.8786874466228181</v>
      </c>
    </row>
    <row r="5" spans="1:5" x14ac:dyDescent="0.25">
      <c r="A5" s="58"/>
      <c r="B5" s="58"/>
      <c r="C5" s="58"/>
      <c r="D5" s="58"/>
    </row>
    <row r="6" spans="1:5" ht="18.75" customHeight="1" x14ac:dyDescent="0.25">
      <c r="A6" s="486" t="s">
        <v>790</v>
      </c>
      <c r="B6" s="58"/>
      <c r="C6" s="58"/>
      <c r="D6" s="58"/>
    </row>
  </sheetData>
  <mergeCells count="1">
    <mergeCell ref="A1:D1"/>
  </mergeCells>
  <hyperlinks>
    <hyperlink ref="E1" r:id="rId1" location="TOC!A1"/>
  </hyperlinks>
  <pageMargins left="0.7" right="0.7" top="0.75" bottom="0.75" header="0.3" footer="0.3"/>
  <pageSetup scale="94" orientation="portrait" r:id="rId2"/>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39997558519241921"/>
  </sheetPr>
  <dimension ref="A1:E24"/>
  <sheetViews>
    <sheetView workbookViewId="0">
      <selection activeCell="G14" sqref="G14"/>
    </sheetView>
  </sheetViews>
  <sheetFormatPr defaultRowHeight="15" x14ac:dyDescent="0.25"/>
  <cols>
    <col min="1" max="1" width="34.7109375" customWidth="1"/>
    <col min="2" max="4" width="18" customWidth="1"/>
  </cols>
  <sheetData>
    <row r="1" spans="1:5" ht="24" customHeight="1" x14ac:dyDescent="0.25">
      <c r="A1" s="602" t="s">
        <v>541</v>
      </c>
      <c r="B1" s="602"/>
      <c r="C1" s="602"/>
      <c r="D1" s="602"/>
      <c r="E1" s="1" t="s">
        <v>317</v>
      </c>
    </row>
    <row r="2" spans="1:5" x14ac:dyDescent="0.25">
      <c r="A2" s="624" t="s">
        <v>177</v>
      </c>
      <c r="B2" s="359">
        <v>2023</v>
      </c>
      <c r="C2" s="625">
        <v>2022</v>
      </c>
      <c r="D2" s="625"/>
    </row>
    <row r="3" spans="1:5" ht="24" x14ac:dyDescent="0.25">
      <c r="A3" s="624"/>
      <c r="B3" s="359" t="s">
        <v>510</v>
      </c>
      <c r="C3" s="359" t="s">
        <v>510</v>
      </c>
      <c r="D3" s="359" t="s">
        <v>508</v>
      </c>
    </row>
    <row r="4" spans="1:5" ht="19.899999999999999" customHeight="1" x14ac:dyDescent="0.25">
      <c r="A4" s="360" t="s">
        <v>542</v>
      </c>
      <c r="B4" s="361">
        <v>6545036.288233228</v>
      </c>
      <c r="C4" s="362">
        <v>5676258.8686565226</v>
      </c>
      <c r="D4" s="363">
        <f>B4/C4-1</f>
        <v>0.15305458043394893</v>
      </c>
    </row>
    <row r="5" spans="1:5" ht="19.899999999999999" customHeight="1" x14ac:dyDescent="0.25">
      <c r="A5" s="360" t="s">
        <v>466</v>
      </c>
      <c r="B5" s="361">
        <v>4220746.0986714661</v>
      </c>
      <c r="C5" s="362">
        <v>4280547.1111335214</v>
      </c>
      <c r="D5" s="363">
        <f>B5/C5-1</f>
        <v>-1.3970413339574161E-2</v>
      </c>
    </row>
    <row r="6" spans="1:5" ht="19.899999999999999" customHeight="1" x14ac:dyDescent="0.25">
      <c r="A6" s="360" t="s">
        <v>543</v>
      </c>
      <c r="B6" s="361">
        <v>2579228.8202723525</v>
      </c>
      <c r="C6" s="362">
        <v>2371705.5154017559</v>
      </c>
      <c r="D6" s="363">
        <f>B6/C6-1</f>
        <v>8.7499608835476916E-2</v>
      </c>
    </row>
    <row r="7" spans="1:5" ht="19.899999999999999" customHeight="1" x14ac:dyDescent="0.25">
      <c r="A7" s="360" t="s">
        <v>544</v>
      </c>
      <c r="B7" s="361">
        <v>1268693.3579543219</v>
      </c>
      <c r="C7" s="362">
        <v>1287757.4432661184</v>
      </c>
      <c r="D7" s="363">
        <f t="shared" ref="D7:D10" si="0">B7/C7-1</f>
        <v>-1.4804096385919174E-2</v>
      </c>
    </row>
    <row r="8" spans="1:5" ht="19.899999999999999" customHeight="1" x14ac:dyDescent="0.25">
      <c r="A8" s="360" t="s">
        <v>465</v>
      </c>
      <c r="B8" s="361">
        <v>3473868.1526500643</v>
      </c>
      <c r="C8" s="362">
        <v>2618231.6283002021</v>
      </c>
      <c r="D8" s="363">
        <f t="shared" si="0"/>
        <v>0.32679939967929994</v>
      </c>
    </row>
    <row r="9" spans="1:5" ht="19.899999999999999" customHeight="1" x14ac:dyDescent="0.25">
      <c r="A9" s="360" t="s">
        <v>545</v>
      </c>
      <c r="B9" s="361">
        <v>2228691.8817750039</v>
      </c>
      <c r="C9" s="362">
        <v>2229988.1182150035</v>
      </c>
      <c r="D9" s="363">
        <f t="shared" si="0"/>
        <v>-5.8127504331151325E-4</v>
      </c>
    </row>
    <row r="10" spans="1:5" ht="19.899999999999999" customHeight="1" x14ac:dyDescent="0.25">
      <c r="A10" s="360" t="s">
        <v>469</v>
      </c>
      <c r="B10" s="361">
        <v>569448.76114369312</v>
      </c>
      <c r="C10" s="362">
        <v>376077.64237074921</v>
      </c>
      <c r="D10" s="363">
        <f t="shared" si="0"/>
        <v>0.51417871467698828</v>
      </c>
    </row>
    <row r="11" spans="1:5" ht="19.899999999999999" customHeight="1" x14ac:dyDescent="0.25">
      <c r="A11" s="364" t="s">
        <v>546</v>
      </c>
      <c r="B11" s="365">
        <f>B4+B5+B6+B7+B8+B9+B10</f>
        <v>20885713.360700127</v>
      </c>
      <c r="C11" s="365">
        <f>C4+C5+C6+C7+C8+C9+C10</f>
        <v>18840566.32734387</v>
      </c>
      <c r="D11" s="366">
        <f>B11/C11-1</f>
        <v>0.10855018887558998</v>
      </c>
    </row>
    <row r="12" spans="1:5" ht="10.9" customHeight="1" x14ac:dyDescent="0.25">
      <c r="A12" s="626"/>
      <c r="B12" s="626"/>
      <c r="C12" s="626"/>
      <c r="D12" s="626"/>
    </row>
    <row r="13" spans="1:5" x14ac:dyDescent="0.25">
      <c r="A13" s="624" t="s">
        <v>426</v>
      </c>
      <c r="B13" s="359">
        <v>2023</v>
      </c>
      <c r="C13" s="625">
        <v>2022</v>
      </c>
      <c r="D13" s="625"/>
    </row>
    <row r="14" spans="1:5" ht="24" x14ac:dyDescent="0.25">
      <c r="A14" s="624"/>
      <c r="B14" s="359" t="s">
        <v>510</v>
      </c>
      <c r="C14" s="359" t="s">
        <v>510</v>
      </c>
      <c r="D14" s="359" t="s">
        <v>508</v>
      </c>
    </row>
    <row r="15" spans="1:5" ht="19.899999999999999" customHeight="1" x14ac:dyDescent="0.25">
      <c r="A15" s="360" t="s">
        <v>542</v>
      </c>
      <c r="B15" s="361">
        <v>13768953.347763564</v>
      </c>
      <c r="C15" s="361">
        <v>11089044.786801357</v>
      </c>
      <c r="D15" s="363">
        <f>B15/C15-1</f>
        <v>0.2416717230822214</v>
      </c>
    </row>
    <row r="16" spans="1:5" ht="19.899999999999999" customHeight="1" x14ac:dyDescent="0.25">
      <c r="A16" s="360" t="s">
        <v>466</v>
      </c>
      <c r="B16" s="361">
        <v>9379597.2736694645</v>
      </c>
      <c r="C16" s="361">
        <v>10656957.000644239</v>
      </c>
      <c r="D16" s="363">
        <f>B16/C16-1</f>
        <v>-0.11986158214746989</v>
      </c>
    </row>
    <row r="17" spans="1:4" ht="19.899999999999999" customHeight="1" x14ac:dyDescent="0.25">
      <c r="A17" s="360" t="s">
        <v>543</v>
      </c>
      <c r="B17" s="361">
        <v>30931332.383216258</v>
      </c>
      <c r="C17" s="361">
        <v>27804360.861729432</v>
      </c>
      <c r="D17" s="363">
        <f>B17/C17-1</f>
        <v>0.11246334835881311</v>
      </c>
    </row>
    <row r="18" spans="1:4" ht="19.899999999999999" customHeight="1" x14ac:dyDescent="0.25">
      <c r="A18" s="360" t="s">
        <v>544</v>
      </c>
      <c r="B18" s="361">
        <v>3384669.3823479293</v>
      </c>
      <c r="C18" s="361">
        <v>2993963.3133751359</v>
      </c>
      <c r="D18" s="363">
        <f t="shared" ref="D18:D21" si="1">B18/C18-1</f>
        <v>0.13049794806348025</v>
      </c>
    </row>
    <row r="19" spans="1:4" ht="19.899999999999999" customHeight="1" x14ac:dyDescent="0.25">
      <c r="A19" s="360" t="s">
        <v>465</v>
      </c>
      <c r="B19" s="361">
        <v>45167420.453747734</v>
      </c>
      <c r="C19" s="361">
        <v>42421028.848039679</v>
      </c>
      <c r="D19" s="363">
        <f t="shared" si="1"/>
        <v>6.4741277623090232E-2</v>
      </c>
    </row>
    <row r="20" spans="1:4" ht="19.899999999999999" customHeight="1" x14ac:dyDescent="0.25">
      <c r="A20" s="360" t="s">
        <v>545</v>
      </c>
      <c r="B20" s="361">
        <v>11499137.186808554</v>
      </c>
      <c r="C20" s="361">
        <v>11322187.621501002</v>
      </c>
      <c r="D20" s="363">
        <f t="shared" si="1"/>
        <v>1.5628566777282638E-2</v>
      </c>
    </row>
    <row r="21" spans="1:4" ht="19.899999999999999" customHeight="1" x14ac:dyDescent="0.25">
      <c r="A21" s="360" t="s">
        <v>469</v>
      </c>
      <c r="B21" s="361">
        <v>3199823.9687310602</v>
      </c>
      <c r="C21" s="361">
        <v>3011714.3484910596</v>
      </c>
      <c r="D21" s="363">
        <f t="shared" si="1"/>
        <v>6.2459316679301935E-2</v>
      </c>
    </row>
    <row r="22" spans="1:4" ht="19.899999999999999" customHeight="1" x14ac:dyDescent="0.25">
      <c r="A22" s="364" t="s">
        <v>546</v>
      </c>
      <c r="B22" s="365">
        <f>B15+B16+B17+B18+B19+B20+B21</f>
        <v>117330933.99628456</v>
      </c>
      <c r="C22" s="365">
        <f>C15+C16+C17+C18+C19+C20+C21</f>
        <v>109299256.78058191</v>
      </c>
      <c r="D22" s="366">
        <f>B22/C22-1</f>
        <v>7.3483365324489291E-2</v>
      </c>
    </row>
    <row r="23" spans="1:4" x14ac:dyDescent="0.25">
      <c r="A23" s="58"/>
      <c r="B23" s="58"/>
      <c r="C23" s="58"/>
      <c r="D23" s="58"/>
    </row>
    <row r="24" spans="1:4" x14ac:dyDescent="0.25">
      <c r="A24" s="486" t="s">
        <v>789</v>
      </c>
      <c r="B24" s="58"/>
      <c r="C24" s="58"/>
      <c r="D24" s="58"/>
    </row>
  </sheetData>
  <mergeCells count="6">
    <mergeCell ref="A1:D1"/>
    <mergeCell ref="A2:A3"/>
    <mergeCell ref="C2:D2"/>
    <mergeCell ref="A12:D12"/>
    <mergeCell ref="A13:A14"/>
    <mergeCell ref="C13:D13"/>
  </mergeCells>
  <hyperlinks>
    <hyperlink ref="E1" r:id="rId1" location="TOC!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39997558519241921"/>
  </sheetPr>
  <dimension ref="A1:E41"/>
  <sheetViews>
    <sheetView workbookViewId="0">
      <pane ySplit="7" topLeftCell="A25" activePane="bottomLeft" state="frozen"/>
      <selection activeCell="B19" sqref="B19"/>
      <selection pane="bottomLeft" activeCell="G17" sqref="G17"/>
    </sheetView>
  </sheetViews>
  <sheetFormatPr defaultColWidth="9.140625" defaultRowHeight="12.75" x14ac:dyDescent="0.2"/>
  <cols>
    <col min="1" max="1" width="54.7109375" style="83" customWidth="1"/>
    <col min="2" max="4" width="22.7109375" style="83" customWidth="1"/>
    <col min="5" max="16384" width="9.140625" style="83"/>
  </cols>
  <sheetData>
    <row r="1" spans="1:5" ht="24" customHeight="1" thickBot="1" x14ac:dyDescent="0.3">
      <c r="A1" s="627" t="s">
        <v>547</v>
      </c>
      <c r="B1" s="628"/>
      <c r="C1" s="628"/>
      <c r="D1" s="629"/>
      <c r="E1" s="1" t="s">
        <v>317</v>
      </c>
    </row>
    <row r="2" spans="1:5" ht="30" customHeight="1" thickBot="1" x14ac:dyDescent="0.25">
      <c r="A2" s="367" t="s">
        <v>506</v>
      </c>
      <c r="B2" s="631" t="s">
        <v>196</v>
      </c>
      <c r="C2" s="632"/>
      <c r="D2" s="633"/>
    </row>
    <row r="3" spans="1:5" ht="30" customHeight="1" thickBot="1" x14ac:dyDescent="0.25">
      <c r="A3" s="367" t="s">
        <v>795</v>
      </c>
      <c r="B3" s="634">
        <v>41</v>
      </c>
      <c r="C3" s="635"/>
      <c r="D3" s="636"/>
    </row>
    <row r="4" spans="1:5" ht="30" customHeight="1" thickBot="1" x14ac:dyDescent="0.25">
      <c r="A4" s="367" t="s">
        <v>796</v>
      </c>
      <c r="B4" s="634">
        <v>32</v>
      </c>
      <c r="C4" s="635"/>
      <c r="D4" s="636"/>
    </row>
    <row r="5" spans="1:5" ht="13.9" customHeight="1" x14ac:dyDescent="0.2">
      <c r="A5" s="637"/>
      <c r="B5" s="639" t="s">
        <v>718</v>
      </c>
      <c r="C5" s="639" t="s">
        <v>825</v>
      </c>
      <c r="D5" s="639" t="s">
        <v>548</v>
      </c>
    </row>
    <row r="6" spans="1:5" ht="13.9" customHeight="1" thickBot="1" x14ac:dyDescent="0.25">
      <c r="A6" s="638"/>
      <c r="B6" s="640"/>
      <c r="C6" s="640"/>
      <c r="D6" s="641"/>
    </row>
    <row r="7" spans="1:5" ht="13.9" customHeight="1" thickBot="1" x14ac:dyDescent="0.25">
      <c r="A7" s="371" t="s">
        <v>549</v>
      </c>
      <c r="B7" s="372" t="s">
        <v>256</v>
      </c>
      <c r="C7" s="373" t="s">
        <v>256</v>
      </c>
      <c r="D7" s="640"/>
    </row>
    <row r="8" spans="1:5" ht="13.9" customHeight="1" thickBot="1" x14ac:dyDescent="0.25">
      <c r="A8" s="436"/>
      <c r="B8" s="526"/>
      <c r="C8" s="527"/>
      <c r="D8" s="528"/>
    </row>
    <row r="9" spans="1:5" ht="13.9" customHeight="1" thickBot="1" x14ac:dyDescent="0.25">
      <c r="A9" s="374" t="s">
        <v>550</v>
      </c>
      <c r="B9" s="516">
        <v>167022026.37200639</v>
      </c>
      <c r="C9" s="516">
        <v>177352541.13090509</v>
      </c>
      <c r="D9" s="516">
        <v>-5.8248473312111626</v>
      </c>
    </row>
    <row r="10" spans="1:5" ht="13.9" customHeight="1" thickBot="1" x14ac:dyDescent="0.25">
      <c r="A10" s="377"/>
      <c r="B10" s="516"/>
      <c r="C10" s="516"/>
      <c r="D10" s="516" t="s">
        <v>662</v>
      </c>
    </row>
    <row r="11" spans="1:5" ht="13.9" customHeight="1" thickBot="1" x14ac:dyDescent="0.25">
      <c r="A11" s="374" t="s">
        <v>551</v>
      </c>
      <c r="B11" s="516">
        <v>1279274562.04</v>
      </c>
      <c r="C11" s="516">
        <v>1147257034.8800001</v>
      </c>
      <c r="D11" s="516">
        <v>11.507231870999902</v>
      </c>
    </row>
    <row r="12" spans="1:5" ht="13.9" customHeight="1" thickBot="1" x14ac:dyDescent="0.25">
      <c r="A12" s="377"/>
      <c r="B12" s="516"/>
      <c r="C12" s="516"/>
      <c r="D12" s="516" t="s">
        <v>662</v>
      </c>
    </row>
    <row r="13" spans="1:5" ht="13.9" customHeight="1" thickBot="1" x14ac:dyDescent="0.25">
      <c r="A13" s="374" t="s">
        <v>470</v>
      </c>
      <c r="B13" s="516">
        <v>1446296588.4120064</v>
      </c>
      <c r="C13" s="516">
        <v>1324609576.010905</v>
      </c>
      <c r="D13" s="516">
        <v>9.1866323937929586</v>
      </c>
    </row>
    <row r="14" spans="1:5" ht="13.9" customHeight="1" thickBot="1" x14ac:dyDescent="0.25">
      <c r="A14" s="377"/>
      <c r="B14" s="516"/>
      <c r="C14" s="516"/>
      <c r="D14" s="516" t="s">
        <v>662</v>
      </c>
    </row>
    <row r="15" spans="1:5" ht="13.9" customHeight="1" thickBot="1" x14ac:dyDescent="0.25">
      <c r="A15" s="374" t="s">
        <v>552</v>
      </c>
      <c r="B15" s="516">
        <v>149926228.17000002</v>
      </c>
      <c r="C15" s="516">
        <v>140724837.86000001</v>
      </c>
      <c r="D15" s="516">
        <v>6.5385687771436611</v>
      </c>
    </row>
    <row r="16" spans="1:5" ht="13.9" customHeight="1" thickBot="1" x14ac:dyDescent="0.25">
      <c r="A16" s="377"/>
      <c r="B16" s="516"/>
      <c r="C16" s="516"/>
      <c r="D16" s="516" t="s">
        <v>662</v>
      </c>
    </row>
    <row r="17" spans="1:4" ht="13.9" customHeight="1" thickBot="1" x14ac:dyDescent="0.25">
      <c r="A17" s="374" t="s">
        <v>553</v>
      </c>
      <c r="B17" s="516">
        <v>1023894832.1424999</v>
      </c>
      <c r="C17" s="516">
        <v>941627598.88999999</v>
      </c>
      <c r="D17" s="516">
        <v>8.7367058218639055</v>
      </c>
    </row>
    <row r="18" spans="1:4" ht="13.9" customHeight="1" thickBot="1" x14ac:dyDescent="0.25">
      <c r="A18" s="377"/>
      <c r="B18" s="520"/>
      <c r="C18" s="520"/>
      <c r="D18" s="516" t="s">
        <v>662</v>
      </c>
    </row>
    <row r="19" spans="1:4" ht="13.9" customHeight="1" thickBot="1" x14ac:dyDescent="0.25">
      <c r="A19" s="374" t="s">
        <v>554</v>
      </c>
      <c r="B19" s="516">
        <v>1173821060.3125</v>
      </c>
      <c r="C19" s="516">
        <v>1082352436.75</v>
      </c>
      <c r="D19" s="516">
        <v>8.4509093763538381</v>
      </c>
    </row>
    <row r="20" spans="1:4" ht="13.9" customHeight="1" thickBot="1" x14ac:dyDescent="0.25">
      <c r="A20" s="377"/>
      <c r="B20" s="521"/>
      <c r="C20" s="521"/>
      <c r="D20" s="516" t="s">
        <v>662</v>
      </c>
    </row>
    <row r="21" spans="1:4" ht="13.9" customHeight="1" thickBot="1" x14ac:dyDescent="0.25">
      <c r="A21" s="374" t="s">
        <v>555</v>
      </c>
      <c r="B21" s="516">
        <v>272475526.7875064</v>
      </c>
      <c r="C21" s="516">
        <v>242057139.61890513</v>
      </c>
      <c r="D21" s="516">
        <v>12.566614319450355</v>
      </c>
    </row>
    <row r="22" spans="1:4" ht="13.9" customHeight="1" thickBot="1" x14ac:dyDescent="0.25">
      <c r="A22" s="377"/>
      <c r="B22" s="521"/>
      <c r="C22" s="521"/>
      <c r="D22" s="516" t="s">
        <v>662</v>
      </c>
    </row>
    <row r="23" spans="1:4" ht="13.9" customHeight="1" thickBot="1" x14ac:dyDescent="0.25">
      <c r="A23" s="374" t="s">
        <v>556</v>
      </c>
      <c r="B23" s="516">
        <v>1446296587.1000063</v>
      </c>
      <c r="C23" s="516">
        <v>1324409576.3689051</v>
      </c>
      <c r="D23" s="516">
        <v>9.2031206135850603</v>
      </c>
    </row>
    <row r="24" spans="1:4" ht="13.9" customHeight="1" thickBot="1" x14ac:dyDescent="0.25">
      <c r="A24" s="377"/>
      <c r="B24" s="520"/>
      <c r="C24" s="520"/>
      <c r="D24" s="516" t="s">
        <v>662</v>
      </c>
    </row>
    <row r="25" spans="1:4" ht="13.9" customHeight="1" thickBot="1" x14ac:dyDescent="0.25">
      <c r="A25" s="374" t="s">
        <v>557</v>
      </c>
      <c r="B25" s="516">
        <v>858837133.68714666</v>
      </c>
      <c r="C25" s="516">
        <v>740978435.76370001</v>
      </c>
      <c r="D25" s="516">
        <v>15.905820228354406</v>
      </c>
    </row>
    <row r="26" spans="1:4" ht="13.9" customHeight="1" thickBot="1" x14ac:dyDescent="0.25">
      <c r="A26" s="377"/>
      <c r="B26" s="516"/>
      <c r="C26" s="516"/>
      <c r="D26" s="516" t="s">
        <v>662</v>
      </c>
    </row>
    <row r="27" spans="1:4" ht="13.9" customHeight="1" thickBot="1" x14ac:dyDescent="0.25">
      <c r="A27" s="378" t="s">
        <v>558</v>
      </c>
      <c r="B27" s="516">
        <v>591991016.7741766</v>
      </c>
      <c r="C27" s="516">
        <v>529344622.98566669</v>
      </c>
      <c r="D27" s="516">
        <v>11.834708631810587</v>
      </c>
    </row>
    <row r="28" spans="1:4" ht="13.9" customHeight="1" thickBot="1" x14ac:dyDescent="0.25">
      <c r="A28" s="379"/>
      <c r="B28" s="516"/>
      <c r="C28" s="516"/>
      <c r="D28" s="516" t="s">
        <v>662</v>
      </c>
    </row>
    <row r="29" spans="1:4" ht="13.9" customHeight="1" thickBot="1" x14ac:dyDescent="0.25">
      <c r="A29" s="374" t="s">
        <v>559</v>
      </c>
      <c r="B29" s="516">
        <v>651373568.70240879</v>
      </c>
      <c r="C29" s="516">
        <v>552410638.0254283</v>
      </c>
      <c r="D29" s="516">
        <v>17.914740206799763</v>
      </c>
    </row>
    <row r="30" spans="1:4" ht="13.9" customHeight="1" thickBot="1" x14ac:dyDescent="0.25">
      <c r="A30" s="377"/>
      <c r="B30" s="516"/>
      <c r="C30" s="516"/>
      <c r="D30" s="516" t="s">
        <v>662</v>
      </c>
    </row>
    <row r="31" spans="1:4" ht="13.9" customHeight="1" thickBot="1" x14ac:dyDescent="0.25">
      <c r="A31" s="374" t="s">
        <v>560</v>
      </c>
      <c r="B31" s="516">
        <v>207463564.98473781</v>
      </c>
      <c r="C31" s="516">
        <v>188567797.7382718</v>
      </c>
      <c r="D31" s="516">
        <v>10.020675572980359</v>
      </c>
    </row>
    <row r="32" spans="1:4" ht="13.9" customHeight="1" thickBot="1" x14ac:dyDescent="0.25">
      <c r="A32" s="377"/>
      <c r="B32" s="516"/>
      <c r="C32" s="516"/>
      <c r="D32" s="516" t="s">
        <v>662</v>
      </c>
    </row>
    <row r="33" spans="1:4" ht="13.9" customHeight="1" thickBot="1" x14ac:dyDescent="0.25">
      <c r="A33" s="374" t="s">
        <v>561</v>
      </c>
      <c r="B33" s="516">
        <v>6551378</v>
      </c>
      <c r="C33" s="516">
        <v>8615774</v>
      </c>
      <c r="D33" s="516">
        <v>-23.960656349621058</v>
      </c>
    </row>
    <row r="34" spans="1:4" ht="13.9" customHeight="1" thickBot="1" x14ac:dyDescent="0.25">
      <c r="A34" s="377"/>
      <c r="B34" s="516"/>
      <c r="C34" s="516"/>
      <c r="D34" s="516" t="s">
        <v>662</v>
      </c>
    </row>
    <row r="35" spans="1:4" ht="13.9" customHeight="1" thickBot="1" x14ac:dyDescent="0.25">
      <c r="A35" s="374" t="s">
        <v>562</v>
      </c>
      <c r="B35" s="516">
        <v>200912186.98473781</v>
      </c>
      <c r="C35" s="516">
        <v>179952023.7382718</v>
      </c>
      <c r="D35" s="516">
        <v>11.647639638079962</v>
      </c>
    </row>
    <row r="36" spans="1:4" ht="13.9" customHeight="1" x14ac:dyDescent="0.2">
      <c r="A36" s="470"/>
      <c r="B36" s="470"/>
      <c r="C36" s="470"/>
      <c r="D36" s="470"/>
    </row>
    <row r="37" spans="1:4" ht="13.9" customHeight="1" x14ac:dyDescent="0.2">
      <c r="A37" s="488" t="s">
        <v>452</v>
      </c>
      <c r="B37" s="489"/>
      <c r="C37" s="489"/>
      <c r="D37" s="470"/>
    </row>
    <row r="38" spans="1:4" ht="13.9" customHeight="1" x14ac:dyDescent="0.2">
      <c r="A38" s="490" t="s">
        <v>852</v>
      </c>
      <c r="B38" s="491"/>
      <c r="C38" s="491"/>
      <c r="D38" s="84"/>
    </row>
    <row r="39" spans="1:4" ht="28.9" customHeight="1" x14ac:dyDescent="0.2">
      <c r="A39" s="630" t="s">
        <v>851</v>
      </c>
      <c r="B39" s="630"/>
      <c r="C39" s="630"/>
      <c r="D39" s="84"/>
    </row>
    <row r="41" spans="1:4" ht="13.15" customHeight="1" x14ac:dyDescent="0.2"/>
  </sheetData>
  <mergeCells count="9">
    <mergeCell ref="A1:D1"/>
    <mergeCell ref="A39:C39"/>
    <mergeCell ref="B2:D2"/>
    <mergeCell ref="B3:D3"/>
    <mergeCell ref="B4:D4"/>
    <mergeCell ref="A5:A6"/>
    <mergeCell ref="B5:B6"/>
    <mergeCell ref="C5:C6"/>
    <mergeCell ref="D5:D7"/>
  </mergeCells>
  <hyperlinks>
    <hyperlink ref="E1" r:id="rId1" location="TOC!A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21"/>
  <sheetViews>
    <sheetView showGridLines="0" view="pageBreakPreview" zoomScaleNormal="100" zoomScaleSheetLayoutView="100" workbookViewId="0">
      <selection activeCell="D10" sqref="D10"/>
    </sheetView>
  </sheetViews>
  <sheetFormatPr defaultRowHeight="15" x14ac:dyDescent="0.25"/>
  <cols>
    <col min="1" max="1" width="13.140625" customWidth="1"/>
    <col min="2" max="2" width="77.7109375" customWidth="1"/>
  </cols>
  <sheetData>
    <row r="1" spans="1:3" ht="24.95" customHeight="1" x14ac:dyDescent="0.25">
      <c r="A1" s="537" t="s">
        <v>287</v>
      </c>
      <c r="B1" s="538"/>
      <c r="C1" s="19" t="s">
        <v>317</v>
      </c>
    </row>
    <row r="2" spans="1:3" ht="24.95" customHeight="1" x14ac:dyDescent="0.25">
      <c r="A2" s="31" t="s">
        <v>388</v>
      </c>
      <c r="B2" s="31" t="s">
        <v>239</v>
      </c>
      <c r="C2" s="19"/>
    </row>
    <row r="3" spans="1:3" ht="20.100000000000001" customHeight="1" x14ac:dyDescent="0.25">
      <c r="A3" s="8" t="s">
        <v>288</v>
      </c>
      <c r="B3" s="7" t="s">
        <v>289</v>
      </c>
    </row>
    <row r="4" spans="1:3" ht="20.100000000000001" customHeight="1" x14ac:dyDescent="0.25">
      <c r="A4" s="8" t="s">
        <v>290</v>
      </c>
      <c r="B4" s="7" t="s">
        <v>291</v>
      </c>
    </row>
    <row r="5" spans="1:3" ht="20.100000000000001" customHeight="1" x14ac:dyDescent="0.25">
      <c r="A5" s="8" t="s">
        <v>284</v>
      </c>
      <c r="B5" s="7" t="s">
        <v>292</v>
      </c>
    </row>
    <row r="6" spans="1:3" ht="20.100000000000001" customHeight="1" x14ac:dyDescent="0.25">
      <c r="A6" s="8" t="s">
        <v>293</v>
      </c>
      <c r="B6" s="7" t="s">
        <v>294</v>
      </c>
    </row>
    <row r="7" spans="1:3" ht="20.100000000000001" customHeight="1" x14ac:dyDescent="0.25">
      <c r="A7" s="8" t="s">
        <v>295</v>
      </c>
      <c r="B7" s="7" t="s">
        <v>296</v>
      </c>
    </row>
    <row r="8" spans="1:3" ht="20.100000000000001" customHeight="1" x14ac:dyDescent="0.25">
      <c r="A8" s="8" t="s">
        <v>392</v>
      </c>
      <c r="B8" s="7" t="s">
        <v>390</v>
      </c>
    </row>
    <row r="9" spans="1:3" ht="20.100000000000001" customHeight="1" x14ac:dyDescent="0.25">
      <c r="A9" s="8" t="s">
        <v>297</v>
      </c>
      <c r="B9" s="7" t="s">
        <v>298</v>
      </c>
    </row>
    <row r="10" spans="1:3" ht="20.100000000000001" customHeight="1" x14ac:dyDescent="0.25">
      <c r="A10" s="8" t="s">
        <v>299</v>
      </c>
      <c r="B10" s="7" t="s">
        <v>300</v>
      </c>
    </row>
    <row r="11" spans="1:3" ht="20.100000000000001" customHeight="1" x14ac:dyDescent="0.25">
      <c r="A11" s="8" t="s">
        <v>842</v>
      </c>
      <c r="B11" s="7" t="s">
        <v>843</v>
      </c>
    </row>
    <row r="12" spans="1:3" ht="20.100000000000001" customHeight="1" x14ac:dyDescent="0.25">
      <c r="A12" s="8" t="s">
        <v>301</v>
      </c>
      <c r="B12" s="7" t="s">
        <v>302</v>
      </c>
    </row>
    <row r="13" spans="1:3" ht="20.100000000000001" customHeight="1" x14ac:dyDescent="0.25">
      <c r="A13" s="8" t="s">
        <v>256</v>
      </c>
      <c r="B13" s="7" t="s">
        <v>303</v>
      </c>
    </row>
    <row r="14" spans="1:3" ht="20.100000000000001" customHeight="1" x14ac:dyDescent="0.25">
      <c r="A14" s="8" t="s">
        <v>304</v>
      </c>
      <c r="B14" s="7" t="s">
        <v>305</v>
      </c>
    </row>
    <row r="15" spans="1:3" ht="20.100000000000001" customHeight="1" x14ac:dyDescent="0.25">
      <c r="A15" s="8" t="s">
        <v>311</v>
      </c>
      <c r="B15" s="7" t="s">
        <v>312</v>
      </c>
    </row>
    <row r="16" spans="1:3" ht="20.100000000000001" customHeight="1" x14ac:dyDescent="0.25">
      <c r="A16" s="8" t="s">
        <v>313</v>
      </c>
      <c r="B16" s="7" t="s">
        <v>314</v>
      </c>
    </row>
    <row r="17" spans="1:2" ht="20.100000000000001" customHeight="1" x14ac:dyDescent="0.25">
      <c r="A17" s="8" t="s">
        <v>306</v>
      </c>
      <c r="B17" s="7" t="s">
        <v>307</v>
      </c>
    </row>
    <row r="18" spans="1:2" ht="20.100000000000001" customHeight="1" x14ac:dyDescent="0.25">
      <c r="A18" s="8" t="s">
        <v>245</v>
      </c>
      <c r="B18" s="7" t="s">
        <v>308</v>
      </c>
    </row>
    <row r="19" spans="1:2" ht="20.100000000000001" customHeight="1" x14ac:dyDescent="0.25">
      <c r="A19" s="8" t="s">
        <v>309</v>
      </c>
      <c r="B19" s="7" t="s">
        <v>310</v>
      </c>
    </row>
    <row r="20" spans="1:2" ht="20.100000000000001" customHeight="1" x14ac:dyDescent="0.25">
      <c r="A20" s="9" t="s">
        <v>315</v>
      </c>
      <c r="B20" s="10" t="s">
        <v>316</v>
      </c>
    </row>
    <row r="21" spans="1:2" ht="17.100000000000001" customHeight="1" x14ac:dyDescent="0.25"/>
  </sheetData>
  <mergeCells count="1">
    <mergeCell ref="A1:B1"/>
  </mergeCells>
  <hyperlinks>
    <hyperlink ref="C1" r:id="rId1" location="TOC!A1"/>
  </hyperlinks>
  <pageMargins left="0.7" right="0.7" top="0.75" bottom="0.75" header="0.3" footer="0.3"/>
  <pageSetup scale="9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39997558519241921"/>
  </sheetPr>
  <dimension ref="A1:F22"/>
  <sheetViews>
    <sheetView workbookViewId="0">
      <selection activeCell="C20" sqref="C20"/>
    </sheetView>
  </sheetViews>
  <sheetFormatPr defaultColWidth="9.140625" defaultRowHeight="12.75" x14ac:dyDescent="0.2"/>
  <cols>
    <col min="1" max="1" width="56" style="97" customWidth="1"/>
    <col min="2" max="2" width="15" style="97" bestFit="1" customWidth="1"/>
    <col min="3" max="3" width="13.7109375" style="97" customWidth="1"/>
    <col min="4" max="4" width="15" style="97" bestFit="1" customWidth="1"/>
    <col min="5" max="5" width="13.7109375" style="97" customWidth="1"/>
    <col min="6" max="6" width="7" style="96" customWidth="1"/>
    <col min="7" max="16384" width="9.140625" style="96"/>
  </cols>
  <sheetData>
    <row r="1" spans="1:6" ht="24" customHeight="1" x14ac:dyDescent="0.2">
      <c r="A1" s="642" t="s">
        <v>797</v>
      </c>
      <c r="B1" s="642"/>
      <c r="C1" s="642"/>
      <c r="D1" s="642"/>
      <c r="E1" s="642"/>
      <c r="F1" s="19" t="s">
        <v>317</v>
      </c>
    </row>
    <row r="2" spans="1:6" ht="19.899999999999999" customHeight="1" x14ac:dyDescent="0.2">
      <c r="A2" s="262" t="s">
        <v>506</v>
      </c>
      <c r="B2" s="262"/>
      <c r="C2" s="643" t="s">
        <v>216</v>
      </c>
      <c r="D2" s="643"/>
      <c r="E2" s="643"/>
    </row>
    <row r="3" spans="1:6" ht="19.899999999999999" customHeight="1" x14ac:dyDescent="0.2">
      <c r="A3" s="262" t="s">
        <v>798</v>
      </c>
      <c r="B3" s="262"/>
      <c r="C3" s="643">
        <v>74</v>
      </c>
      <c r="D3" s="643"/>
      <c r="E3" s="643"/>
    </row>
    <row r="4" spans="1:6" ht="19.899999999999999" customHeight="1" x14ac:dyDescent="0.2">
      <c r="A4" s="262" t="s">
        <v>799</v>
      </c>
      <c r="B4" s="262"/>
      <c r="C4" s="643">
        <v>61</v>
      </c>
      <c r="D4" s="643"/>
      <c r="E4" s="643"/>
    </row>
    <row r="5" spans="1:6" ht="13.9" customHeight="1" x14ac:dyDescent="0.2">
      <c r="A5" s="381"/>
      <c r="B5" s="642" t="s">
        <v>712</v>
      </c>
      <c r="C5" s="642"/>
      <c r="D5" s="642" t="s">
        <v>460</v>
      </c>
      <c r="E5" s="642"/>
    </row>
    <row r="6" spans="1:6" ht="13.9" customHeight="1" x14ac:dyDescent="0.2">
      <c r="A6" s="381"/>
      <c r="B6" s="380" t="s">
        <v>246</v>
      </c>
      <c r="C6" s="380" t="s">
        <v>462</v>
      </c>
      <c r="D6" s="380" t="s">
        <v>246</v>
      </c>
      <c r="E6" s="380" t="s">
        <v>462</v>
      </c>
    </row>
    <row r="7" spans="1:6" ht="13.9" customHeight="1" x14ac:dyDescent="0.2">
      <c r="A7" s="382" t="s">
        <v>563</v>
      </c>
      <c r="B7" s="383">
        <v>5843.9365359916583</v>
      </c>
      <c r="C7" s="384">
        <f>B7/$B$17</f>
        <v>7.7765581250233889E-2</v>
      </c>
      <c r="D7" s="383">
        <v>5961.7601029825046</v>
      </c>
      <c r="E7" s="384">
        <f>D7/$D$17</f>
        <v>9.2142821770083552E-2</v>
      </c>
    </row>
    <row r="8" spans="1:6" ht="13.9" customHeight="1" x14ac:dyDescent="0.2">
      <c r="A8" s="382" t="s">
        <v>564</v>
      </c>
      <c r="B8" s="383">
        <v>488.68672427339669</v>
      </c>
      <c r="C8" s="384">
        <f t="shared" ref="C8:C16" si="0">B8/$B$17</f>
        <v>6.5029808123925389E-3</v>
      </c>
      <c r="D8" s="383">
        <v>613.56944919470652</v>
      </c>
      <c r="E8" s="384">
        <f t="shared" ref="E8:E16" si="1">D8/$D$17</f>
        <v>9.4831089181922571E-3</v>
      </c>
    </row>
    <row r="9" spans="1:6" ht="13.9" customHeight="1" x14ac:dyDescent="0.2">
      <c r="A9" s="382" t="s">
        <v>565</v>
      </c>
      <c r="B9" s="383">
        <v>17549.770945305514</v>
      </c>
      <c r="C9" s="384">
        <f t="shared" si="0"/>
        <v>0.23353575624321224</v>
      </c>
      <c r="D9" s="383">
        <v>13067.153821691338</v>
      </c>
      <c r="E9" s="384">
        <f t="shared" si="1"/>
        <v>0.20196123373565816</v>
      </c>
    </row>
    <row r="10" spans="1:6" ht="13.9" customHeight="1" x14ac:dyDescent="0.2">
      <c r="A10" s="382" t="s">
        <v>566</v>
      </c>
      <c r="B10" s="383">
        <v>6.266872209579649</v>
      </c>
      <c r="C10" s="384">
        <f t="shared" si="0"/>
        <v>8.3393609255922723E-5</v>
      </c>
      <c r="D10" s="385">
        <v>0.26684934000000005</v>
      </c>
      <c r="E10" s="384">
        <f t="shared" si="1"/>
        <v>4.1243275056947709E-6</v>
      </c>
    </row>
    <row r="11" spans="1:6" ht="13.9" customHeight="1" x14ac:dyDescent="0.2">
      <c r="A11" s="382" t="s">
        <v>567</v>
      </c>
      <c r="B11" s="383">
        <v>230.22775283380119</v>
      </c>
      <c r="C11" s="384">
        <f t="shared" si="0"/>
        <v>3.0636532256621495E-3</v>
      </c>
      <c r="D11" s="383">
        <v>379.69688422789949</v>
      </c>
      <c r="E11" s="384">
        <f t="shared" si="1"/>
        <v>5.8684585970785186E-3</v>
      </c>
    </row>
    <row r="12" spans="1:6" ht="13.9" customHeight="1" x14ac:dyDescent="0.2">
      <c r="A12" s="382" t="s">
        <v>568</v>
      </c>
      <c r="B12" s="383">
        <v>39606.518404282062</v>
      </c>
      <c r="C12" s="384">
        <f t="shared" si="0"/>
        <v>0.52704609402203761</v>
      </c>
      <c r="D12" s="383">
        <v>35278.929304682446</v>
      </c>
      <c r="E12" s="384">
        <f t="shared" si="1"/>
        <v>0.54525845371310666</v>
      </c>
    </row>
    <row r="13" spans="1:6" ht="13.9" customHeight="1" x14ac:dyDescent="0.2">
      <c r="A13" s="386" t="s">
        <v>569</v>
      </c>
      <c r="B13" s="383">
        <v>0</v>
      </c>
      <c r="C13" s="384">
        <f t="shared" si="0"/>
        <v>0</v>
      </c>
      <c r="D13" s="383">
        <v>0</v>
      </c>
      <c r="E13" s="384">
        <f t="shared" si="1"/>
        <v>0</v>
      </c>
    </row>
    <row r="14" spans="1:6" ht="13.9" customHeight="1" x14ac:dyDescent="0.2">
      <c r="A14" s="386" t="s">
        <v>570</v>
      </c>
      <c r="B14" s="383">
        <v>0</v>
      </c>
      <c r="C14" s="384">
        <f t="shared" si="0"/>
        <v>0</v>
      </c>
      <c r="D14" s="383">
        <v>0</v>
      </c>
      <c r="E14" s="384">
        <f t="shared" si="1"/>
        <v>0</v>
      </c>
    </row>
    <row r="15" spans="1:6" ht="13.9" customHeight="1" x14ac:dyDescent="0.2">
      <c r="A15" s="386" t="s">
        <v>571</v>
      </c>
      <c r="B15" s="383">
        <v>640.12007516941003</v>
      </c>
      <c r="C15" s="384">
        <f t="shared" si="0"/>
        <v>8.5181126469994293E-3</v>
      </c>
      <c r="D15" s="383">
        <v>257.04159986636159</v>
      </c>
      <c r="E15" s="384">
        <f t="shared" si="1"/>
        <v>3.9727425986387085E-3</v>
      </c>
    </row>
    <row r="16" spans="1:6" ht="13.9" customHeight="1" thickBot="1" x14ac:dyDescent="0.25">
      <c r="A16" s="387" t="s">
        <v>572</v>
      </c>
      <c r="B16" s="383">
        <v>10782.583744194602</v>
      </c>
      <c r="C16" s="384">
        <f t="shared" si="0"/>
        <v>0.14348442819020604</v>
      </c>
      <c r="D16" s="383">
        <v>9142.8792617014224</v>
      </c>
      <c r="E16" s="384">
        <f t="shared" si="1"/>
        <v>0.14130905633973637</v>
      </c>
    </row>
    <row r="17" spans="1:5" ht="13.9" customHeight="1" thickTop="1" thickBot="1" x14ac:dyDescent="0.25">
      <c r="A17" s="388" t="s">
        <v>546</v>
      </c>
      <c r="B17" s="389">
        <f>SUM(B7:B16)</f>
        <v>75148.111054260036</v>
      </c>
      <c r="C17" s="390">
        <f>SUM(C7:C16)</f>
        <v>0.99999999999999978</v>
      </c>
      <c r="D17" s="389">
        <f>SUM(D7:D16)</f>
        <v>64701.29727368668</v>
      </c>
      <c r="E17" s="390">
        <f>SUM(E7:E16)</f>
        <v>0.99999999999999978</v>
      </c>
    </row>
    <row r="18" spans="1:5" ht="13.9" customHeight="1" thickTop="1" x14ac:dyDescent="0.2">
      <c r="A18" s="266"/>
      <c r="B18" s="391"/>
      <c r="C18" s="266"/>
      <c r="D18" s="266"/>
      <c r="E18" s="266"/>
    </row>
    <row r="19" spans="1:5" x14ac:dyDescent="0.2">
      <c r="A19" s="266"/>
      <c r="B19" s="391"/>
      <c r="C19" s="266"/>
      <c r="D19" s="266"/>
      <c r="E19" s="266"/>
    </row>
    <row r="20" spans="1:5" x14ac:dyDescent="0.2">
      <c r="A20" s="492" t="s">
        <v>573</v>
      </c>
      <c r="B20" s="492"/>
      <c r="C20" s="492"/>
      <c r="D20" s="492"/>
      <c r="E20" s="492"/>
    </row>
    <row r="21" spans="1:5" x14ac:dyDescent="0.2">
      <c r="A21" s="491" t="s">
        <v>844</v>
      </c>
      <c r="B21" s="492"/>
      <c r="C21" s="492"/>
      <c r="D21" s="492"/>
      <c r="E21" s="492"/>
    </row>
    <row r="22" spans="1:5" ht="27.75" customHeight="1" x14ac:dyDescent="0.2">
      <c r="A22" s="644" t="s">
        <v>845</v>
      </c>
      <c r="B22" s="644"/>
      <c r="C22" s="644"/>
      <c r="D22" s="644"/>
      <c r="E22" s="644"/>
    </row>
  </sheetData>
  <mergeCells count="7">
    <mergeCell ref="A1:E1"/>
    <mergeCell ref="C2:E2"/>
    <mergeCell ref="C3:E3"/>
    <mergeCell ref="A22:E22"/>
    <mergeCell ref="C4:E4"/>
    <mergeCell ref="B5:C5"/>
    <mergeCell ref="D5:E5"/>
  </mergeCells>
  <hyperlinks>
    <hyperlink ref="F1" r:id="rId1" location="TOC!A1"/>
  </hyperlinks>
  <pageMargins left="0.7" right="0.7" top="0.75" bottom="0.75" header="0.3" footer="0.3"/>
  <pageSetup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tint="0.39997558519241921"/>
  </sheetPr>
  <dimension ref="A1:E42"/>
  <sheetViews>
    <sheetView workbookViewId="0">
      <pane ySplit="7" topLeftCell="A28" activePane="bottomLeft" state="frozen"/>
      <selection activeCell="B19" sqref="B19"/>
      <selection pane="bottomLeft" activeCell="F14" sqref="F14"/>
    </sheetView>
  </sheetViews>
  <sheetFormatPr defaultColWidth="8.85546875" defaultRowHeight="12.75" x14ac:dyDescent="0.2"/>
  <cols>
    <col min="1" max="1" width="54.7109375" style="83" customWidth="1"/>
    <col min="2" max="4" width="22.7109375" style="83" customWidth="1"/>
    <col min="5" max="16384" width="8.85546875" style="83"/>
  </cols>
  <sheetData>
    <row r="1" spans="1:5" ht="24" customHeight="1" thickBot="1" x14ac:dyDescent="0.25">
      <c r="A1" s="627" t="s">
        <v>574</v>
      </c>
      <c r="B1" s="628"/>
      <c r="C1" s="628"/>
      <c r="D1" s="629"/>
      <c r="E1" s="19" t="s">
        <v>317</v>
      </c>
    </row>
    <row r="2" spans="1:5" ht="30" customHeight="1" thickBot="1" x14ac:dyDescent="0.25">
      <c r="A2" s="367" t="s">
        <v>506</v>
      </c>
      <c r="B2" s="631" t="s">
        <v>10</v>
      </c>
      <c r="C2" s="632"/>
      <c r="D2" s="633"/>
    </row>
    <row r="3" spans="1:5" ht="30" customHeight="1" thickBot="1" x14ac:dyDescent="0.25">
      <c r="A3" s="395" t="s">
        <v>800</v>
      </c>
      <c r="B3" s="634">
        <v>7</v>
      </c>
      <c r="C3" s="635"/>
      <c r="D3" s="636"/>
    </row>
    <row r="4" spans="1:5" ht="30" customHeight="1" thickBot="1" x14ac:dyDescent="0.25">
      <c r="A4" s="367" t="s">
        <v>801</v>
      </c>
      <c r="B4" s="634">
        <v>5</v>
      </c>
      <c r="C4" s="635"/>
      <c r="D4" s="636"/>
    </row>
    <row r="5" spans="1:5" ht="13.9" customHeight="1" x14ac:dyDescent="0.2">
      <c r="A5" s="645"/>
      <c r="B5" s="639" t="s">
        <v>718</v>
      </c>
      <c r="C5" s="639" t="s">
        <v>825</v>
      </c>
      <c r="D5" s="647" t="s">
        <v>548</v>
      </c>
    </row>
    <row r="6" spans="1:5" ht="13.9" customHeight="1" thickBot="1" x14ac:dyDescent="0.25">
      <c r="A6" s="646"/>
      <c r="B6" s="640"/>
      <c r="C6" s="640"/>
      <c r="D6" s="648"/>
    </row>
    <row r="7" spans="1:5" ht="13.9" customHeight="1" thickBot="1" x14ac:dyDescent="0.25">
      <c r="A7" s="371" t="s">
        <v>549</v>
      </c>
      <c r="B7" s="372" t="s">
        <v>256</v>
      </c>
      <c r="C7" s="373" t="s">
        <v>256</v>
      </c>
      <c r="D7" s="649"/>
    </row>
    <row r="8" spans="1:5" ht="13.9" customHeight="1" thickBot="1" x14ac:dyDescent="0.25">
      <c r="A8" s="374"/>
      <c r="B8" s="374"/>
      <c r="C8" s="375"/>
      <c r="D8" s="392"/>
    </row>
    <row r="9" spans="1:5" ht="13.9" customHeight="1" thickBot="1" x14ac:dyDescent="0.25">
      <c r="A9" s="374" t="s">
        <v>550</v>
      </c>
      <c r="B9" s="516">
        <v>30007732</v>
      </c>
      <c r="C9" s="516">
        <v>27467478</v>
      </c>
      <c r="D9" s="529">
        <f t="shared" ref="D9:D37" si="0">IF(AND(B9=0,C9=0),"",((B9-C9)/ABS(C9))*100)</f>
        <v>9.2482243910416528</v>
      </c>
    </row>
    <row r="10" spans="1:5" ht="13.9" customHeight="1" thickBot="1" x14ac:dyDescent="0.25">
      <c r="A10" s="374"/>
      <c r="B10" s="516"/>
      <c r="C10" s="516"/>
      <c r="D10" s="529"/>
    </row>
    <row r="11" spans="1:5" ht="13.9" customHeight="1" thickBot="1" x14ac:dyDescent="0.25">
      <c r="A11" s="374" t="s">
        <v>551</v>
      </c>
      <c r="B11" s="516">
        <v>218615609</v>
      </c>
      <c r="C11" s="516">
        <v>208369409</v>
      </c>
      <c r="D11" s="529">
        <f t="shared" si="0"/>
        <v>4.9173245003540806</v>
      </c>
    </row>
    <row r="12" spans="1:5" ht="13.9" customHeight="1" thickBot="1" x14ac:dyDescent="0.25">
      <c r="A12" s="374"/>
      <c r="B12" s="516"/>
      <c r="C12" s="516"/>
      <c r="D12" s="529"/>
    </row>
    <row r="13" spans="1:5" ht="13.9" customHeight="1" thickBot="1" x14ac:dyDescent="0.25">
      <c r="A13" s="374" t="s">
        <v>470</v>
      </c>
      <c r="B13" s="516">
        <v>248623341</v>
      </c>
      <c r="C13" s="516">
        <v>235836887</v>
      </c>
      <c r="D13" s="529">
        <f t="shared" si="0"/>
        <v>5.4217362528195174</v>
      </c>
    </row>
    <row r="14" spans="1:5" ht="13.9" customHeight="1" thickBot="1" x14ac:dyDescent="0.25">
      <c r="A14" s="374"/>
      <c r="B14" s="516"/>
      <c r="C14" s="516"/>
      <c r="D14" s="529"/>
    </row>
    <row r="15" spans="1:5" ht="13.9" customHeight="1" thickBot="1" x14ac:dyDescent="0.25">
      <c r="A15" s="374" t="s">
        <v>552</v>
      </c>
      <c r="B15" s="516">
        <v>15621020</v>
      </c>
      <c r="C15" s="516">
        <v>11253484</v>
      </c>
      <c r="D15" s="529">
        <f t="shared" si="0"/>
        <v>38.810523034466485</v>
      </c>
    </row>
    <row r="16" spans="1:5" ht="13.9" customHeight="1" thickBot="1" x14ac:dyDescent="0.25">
      <c r="A16" s="374"/>
      <c r="B16" s="516"/>
      <c r="C16" s="516"/>
      <c r="D16" s="529"/>
    </row>
    <row r="17" spans="1:4" ht="13.9" customHeight="1" thickBot="1" x14ac:dyDescent="0.25">
      <c r="A17" s="374" t="s">
        <v>553</v>
      </c>
      <c r="B17" s="516">
        <v>51810297</v>
      </c>
      <c r="C17" s="516">
        <v>68757421</v>
      </c>
      <c r="D17" s="529">
        <f t="shared" si="0"/>
        <v>-24.647701664086558</v>
      </c>
    </row>
    <row r="18" spans="1:4" ht="13.9" customHeight="1" thickBot="1" x14ac:dyDescent="0.25">
      <c r="A18" s="374"/>
      <c r="B18" s="516"/>
      <c r="C18" s="516"/>
      <c r="D18" s="529"/>
    </row>
    <row r="19" spans="1:4" ht="13.9" customHeight="1" thickBot="1" x14ac:dyDescent="0.25">
      <c r="A19" s="374" t="s">
        <v>554</v>
      </c>
      <c r="B19" s="516">
        <v>67431317</v>
      </c>
      <c r="C19" s="516">
        <v>80010905</v>
      </c>
      <c r="D19" s="529">
        <f t="shared" si="0"/>
        <v>-15.722341848276807</v>
      </c>
    </row>
    <row r="20" spans="1:4" ht="13.9" customHeight="1" thickBot="1" x14ac:dyDescent="0.25">
      <c r="A20" s="374"/>
      <c r="B20" s="516"/>
      <c r="C20" s="516"/>
      <c r="D20" s="529"/>
    </row>
    <row r="21" spans="1:4" ht="13.9" customHeight="1" thickBot="1" x14ac:dyDescent="0.25">
      <c r="A21" s="374" t="s">
        <v>555</v>
      </c>
      <c r="B21" s="516">
        <v>181192024</v>
      </c>
      <c r="C21" s="516">
        <v>155825982</v>
      </c>
      <c r="D21" s="529">
        <f t="shared" si="0"/>
        <v>16.278441935312173</v>
      </c>
    </row>
    <row r="22" spans="1:4" ht="13.9" customHeight="1" thickBot="1" x14ac:dyDescent="0.25">
      <c r="A22" s="374"/>
      <c r="B22" s="516"/>
      <c r="C22" s="516"/>
      <c r="D22" s="529"/>
    </row>
    <row r="23" spans="1:4" ht="13.9" customHeight="1" thickBot="1" x14ac:dyDescent="0.25">
      <c r="A23" s="374" t="s">
        <v>556</v>
      </c>
      <c r="B23" s="516">
        <v>248623341</v>
      </c>
      <c r="C23" s="516">
        <v>235836887</v>
      </c>
      <c r="D23" s="529">
        <f t="shared" si="0"/>
        <v>5.4217362528195174</v>
      </c>
    </row>
    <row r="24" spans="1:4" ht="13.9" customHeight="1" thickBot="1" x14ac:dyDescent="0.25">
      <c r="A24" s="374"/>
      <c r="B24" s="516"/>
      <c r="C24" s="516"/>
      <c r="D24" s="529"/>
    </row>
    <row r="25" spans="1:4" ht="13.9" customHeight="1" thickBot="1" x14ac:dyDescent="0.25">
      <c r="A25" s="374" t="s">
        <v>557</v>
      </c>
      <c r="B25" s="516">
        <v>299679689</v>
      </c>
      <c r="C25" s="516">
        <v>265670931</v>
      </c>
      <c r="D25" s="529">
        <f t="shared" si="0"/>
        <v>12.801083608202509</v>
      </c>
    </row>
    <row r="26" spans="1:4" ht="13.9" customHeight="1" thickBot="1" x14ac:dyDescent="0.25">
      <c r="A26" s="374"/>
      <c r="B26" s="516"/>
      <c r="C26" s="516"/>
      <c r="D26" s="529"/>
    </row>
    <row r="27" spans="1:4" ht="13.9" customHeight="1" thickBot="1" x14ac:dyDescent="0.25">
      <c r="A27" s="393" t="s">
        <v>558</v>
      </c>
      <c r="B27" s="529">
        <v>201499169</v>
      </c>
      <c r="C27" s="529">
        <v>183660821.72000003</v>
      </c>
      <c r="D27" s="529">
        <f t="shared" si="0"/>
        <v>9.7126578836696105</v>
      </c>
    </row>
    <row r="28" spans="1:4" ht="13.9" customHeight="1" thickBot="1" x14ac:dyDescent="0.25">
      <c r="A28" s="393"/>
      <c r="B28" s="529"/>
      <c r="C28" s="529"/>
      <c r="D28" s="529"/>
    </row>
    <row r="29" spans="1:4" ht="13.9" customHeight="1" thickBot="1" x14ac:dyDescent="0.25">
      <c r="A29" s="393" t="s">
        <v>575</v>
      </c>
      <c r="B29" s="529">
        <v>11407181</v>
      </c>
      <c r="C29" s="529">
        <v>10625043</v>
      </c>
      <c r="D29" s="529">
        <f>IF(AND(B29=0,C29=0),"",((B29-C29)/ABS(C29))*100)</f>
        <v>7.3612690320406236</v>
      </c>
    </row>
    <row r="30" spans="1:4" ht="13.9" customHeight="1" thickBot="1" x14ac:dyDescent="0.25">
      <c r="A30" s="393"/>
      <c r="B30" s="529"/>
      <c r="C30" s="529"/>
      <c r="D30" s="529"/>
    </row>
    <row r="31" spans="1:4" ht="13.9" customHeight="1" thickBot="1" x14ac:dyDescent="0.25">
      <c r="A31" s="394" t="s">
        <v>559</v>
      </c>
      <c r="B31" s="529">
        <v>212906350</v>
      </c>
      <c r="C31" s="529">
        <v>194285864.72</v>
      </c>
      <c r="D31" s="529">
        <f t="shared" si="0"/>
        <v>9.5840658849965159</v>
      </c>
    </row>
    <row r="32" spans="1:4" ht="13.9" customHeight="1" thickBot="1" x14ac:dyDescent="0.25">
      <c r="A32" s="394"/>
      <c r="B32" s="529"/>
      <c r="C32" s="529"/>
      <c r="D32" s="529"/>
    </row>
    <row r="33" spans="1:4" ht="13.9" customHeight="1" thickBot="1" x14ac:dyDescent="0.25">
      <c r="A33" s="394" t="s">
        <v>560</v>
      </c>
      <c r="B33" s="529">
        <v>86773339</v>
      </c>
      <c r="C33" s="529">
        <v>71385066.280000001</v>
      </c>
      <c r="D33" s="529">
        <f t="shared" si="0"/>
        <v>21.556711399049778</v>
      </c>
    </row>
    <row r="34" spans="1:4" ht="13.9" customHeight="1" thickBot="1" x14ac:dyDescent="0.25">
      <c r="A34" s="394"/>
      <c r="B34" s="529"/>
      <c r="C34" s="529"/>
      <c r="D34" s="529"/>
    </row>
    <row r="35" spans="1:4" ht="13.9" customHeight="1" thickBot="1" x14ac:dyDescent="0.25">
      <c r="A35" s="394" t="s">
        <v>561</v>
      </c>
      <c r="B35" s="529">
        <v>2290433</v>
      </c>
      <c r="C35" s="529">
        <v>82377</v>
      </c>
      <c r="D35" s="529">
        <f>IF(AND(B35=0,C35=0),"",((B35-C35)/ABS(C35))*100)</f>
        <v>2680.427789310123</v>
      </c>
    </row>
    <row r="36" spans="1:4" ht="13.9" customHeight="1" thickBot="1" x14ac:dyDescent="0.25">
      <c r="A36" s="394"/>
      <c r="B36" s="529"/>
      <c r="C36" s="529"/>
      <c r="D36" s="529"/>
    </row>
    <row r="37" spans="1:4" ht="13.9" customHeight="1" thickBot="1" x14ac:dyDescent="0.25">
      <c r="A37" s="394" t="s">
        <v>562</v>
      </c>
      <c r="B37" s="529">
        <v>84482906</v>
      </c>
      <c r="C37" s="529">
        <v>71302689.280000001</v>
      </c>
      <c r="D37" s="529">
        <f t="shared" si="0"/>
        <v>18.484880238166522</v>
      </c>
    </row>
    <row r="38" spans="1:4" ht="13.9" customHeight="1" x14ac:dyDescent="0.2">
      <c r="A38" s="84"/>
      <c r="B38" s="84"/>
      <c r="C38" s="84"/>
      <c r="D38" s="84"/>
    </row>
    <row r="39" spans="1:4" ht="13.9" customHeight="1" x14ac:dyDescent="0.2">
      <c r="A39" s="493" t="s">
        <v>452</v>
      </c>
      <c r="B39" s="84"/>
      <c r="C39" s="84"/>
      <c r="D39" s="84"/>
    </row>
    <row r="40" spans="1:4" ht="13.9" customHeight="1" x14ac:dyDescent="0.2">
      <c r="A40" s="493" t="s">
        <v>844</v>
      </c>
      <c r="B40" s="84"/>
      <c r="C40" s="84"/>
      <c r="D40" s="84"/>
    </row>
    <row r="41" spans="1:4" ht="13.9" customHeight="1" x14ac:dyDescent="0.2">
      <c r="A41" s="493" t="s">
        <v>853</v>
      </c>
      <c r="B41" s="84"/>
      <c r="C41" s="84"/>
      <c r="D41" s="84"/>
    </row>
    <row r="42" spans="1:4" x14ac:dyDescent="0.2">
      <c r="A42" s="165"/>
      <c r="B42" s="165"/>
      <c r="C42" s="165"/>
      <c r="D42" s="165"/>
    </row>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tint="0.39997558519241921"/>
    <pageSetUpPr fitToPage="1"/>
  </sheetPr>
  <dimension ref="A1:G48"/>
  <sheetViews>
    <sheetView zoomScale="90" zoomScaleNormal="90" zoomScaleSheetLayoutView="100" workbookViewId="0">
      <pane ySplit="2" topLeftCell="A25" activePane="bottomLeft" state="frozen"/>
      <selection activeCell="B19" sqref="B19"/>
      <selection pane="bottomLeft" activeCell="H17" sqref="H17"/>
    </sheetView>
  </sheetViews>
  <sheetFormatPr defaultRowHeight="15" x14ac:dyDescent="0.25"/>
  <cols>
    <col min="1" max="1" width="85.5703125" customWidth="1"/>
    <col min="2" max="6" width="17.85546875" customWidth="1"/>
    <col min="7" max="7" width="9.140625" customWidth="1"/>
  </cols>
  <sheetData>
    <row r="1" spans="1:7" ht="24" customHeight="1" x14ac:dyDescent="0.25">
      <c r="A1" s="591" t="s">
        <v>802</v>
      </c>
      <c r="B1" s="591"/>
      <c r="C1" s="591"/>
      <c r="D1" s="591"/>
      <c r="E1" s="591"/>
      <c r="F1" s="591"/>
    </row>
    <row r="2" spans="1:7" ht="15" customHeight="1" x14ac:dyDescent="0.25">
      <c r="A2" s="466" t="s">
        <v>576</v>
      </c>
      <c r="B2" s="466">
        <v>2023</v>
      </c>
      <c r="C2" s="466">
        <v>2022</v>
      </c>
      <c r="D2" s="466">
        <v>2021</v>
      </c>
      <c r="E2" s="466">
        <v>2020</v>
      </c>
      <c r="F2" s="466">
        <v>2019</v>
      </c>
      <c r="G2" s="19" t="s">
        <v>317</v>
      </c>
    </row>
    <row r="3" spans="1:7" ht="15" customHeight="1" x14ac:dyDescent="0.25">
      <c r="A3" s="396" t="s">
        <v>577</v>
      </c>
      <c r="B3" s="532">
        <v>651747</v>
      </c>
      <c r="C3" s="532">
        <v>572111</v>
      </c>
      <c r="D3" s="532">
        <v>478807</v>
      </c>
      <c r="E3" s="532">
        <v>448874</v>
      </c>
      <c r="F3" s="532">
        <v>498254</v>
      </c>
    </row>
    <row r="4" spans="1:7" ht="15" customHeight="1" x14ac:dyDescent="0.25">
      <c r="A4" s="396" t="s">
        <v>578</v>
      </c>
      <c r="B4" s="532">
        <v>53</v>
      </c>
      <c r="C4" s="532">
        <v>54</v>
      </c>
      <c r="D4" s="532">
        <v>59</v>
      </c>
      <c r="E4" s="532">
        <v>58</v>
      </c>
      <c r="F4" s="532">
        <v>62</v>
      </c>
    </row>
    <row r="5" spans="1:7" ht="15" customHeight="1" x14ac:dyDescent="0.25">
      <c r="A5" s="396" t="s">
        <v>579</v>
      </c>
      <c r="B5" s="532">
        <v>143</v>
      </c>
      <c r="C5" s="532">
        <v>145</v>
      </c>
      <c r="D5" s="532">
        <v>150</v>
      </c>
      <c r="E5" s="532">
        <v>158</v>
      </c>
      <c r="F5" s="532">
        <v>163</v>
      </c>
    </row>
    <row r="6" spans="1:7" ht="15" customHeight="1" x14ac:dyDescent="0.25">
      <c r="A6" s="396" t="s">
        <v>580</v>
      </c>
      <c r="B6" s="532">
        <v>320650176259.72998</v>
      </c>
      <c r="C6" s="532">
        <v>323110130419.09003</v>
      </c>
      <c r="D6" s="532">
        <v>339445263702</v>
      </c>
      <c r="E6" s="532">
        <v>294600362320</v>
      </c>
      <c r="F6" s="532">
        <v>354250419745</v>
      </c>
    </row>
    <row r="7" spans="1:7" ht="15" customHeight="1" x14ac:dyDescent="0.25">
      <c r="A7" s="396" t="s">
        <v>581</v>
      </c>
      <c r="B7" s="533">
        <v>-0.76</v>
      </c>
      <c r="C7" s="533">
        <v>-4.8099999999999996</v>
      </c>
      <c r="D7" s="533">
        <v>15.22</v>
      </c>
      <c r="E7" s="533">
        <v>-16.84</v>
      </c>
      <c r="F7" s="533">
        <v>0.04</v>
      </c>
    </row>
    <row r="8" spans="1:7" ht="15" customHeight="1" x14ac:dyDescent="0.25">
      <c r="A8" s="396" t="s">
        <v>582</v>
      </c>
      <c r="B8" s="533">
        <v>1872.84</v>
      </c>
      <c r="C8" s="533">
        <v>1891.03</v>
      </c>
      <c r="D8" s="533">
        <v>1935.51</v>
      </c>
      <c r="E8" s="533">
        <v>1643.74</v>
      </c>
      <c r="F8" s="533">
        <v>2004.97</v>
      </c>
    </row>
    <row r="9" spans="1:7" ht="15" customHeight="1" x14ac:dyDescent="0.25">
      <c r="A9" s="396" t="s">
        <v>583</v>
      </c>
      <c r="B9" s="533">
        <v>8193.7800000000007</v>
      </c>
      <c r="C9" s="533">
        <v>7921.81</v>
      </c>
      <c r="D9" s="533">
        <v>7853.69</v>
      </c>
      <c r="E9" s="533">
        <v>6455.89</v>
      </c>
      <c r="F9" s="533">
        <v>7735.67</v>
      </c>
    </row>
    <row r="10" spans="1:7" ht="15" customHeight="1" x14ac:dyDescent="0.25">
      <c r="A10" s="396" t="s">
        <v>584</v>
      </c>
      <c r="B10" s="532">
        <v>257808650728.12</v>
      </c>
      <c r="C10" s="532">
        <v>258047179606.94</v>
      </c>
      <c r="D10" s="532">
        <v>268855116178</v>
      </c>
      <c r="E10" s="532">
        <v>199468945378</v>
      </c>
      <c r="F10" s="532">
        <v>263717959268</v>
      </c>
    </row>
    <row r="11" spans="1:7" ht="15" customHeight="1" x14ac:dyDescent="0.25">
      <c r="A11" s="396" t="s">
        <v>585</v>
      </c>
      <c r="B11" s="533">
        <v>-0.09</v>
      </c>
      <c r="C11" s="533">
        <v>-4.0199999999999996</v>
      </c>
      <c r="D11" s="533">
        <v>34.79</v>
      </c>
      <c r="E11" s="533">
        <v>-24.36</v>
      </c>
      <c r="F11" s="533">
        <v>-0.73</v>
      </c>
    </row>
    <row r="12" spans="1:7" ht="15" customHeight="1" x14ac:dyDescent="0.25">
      <c r="A12" s="396" t="s">
        <v>586</v>
      </c>
      <c r="B12" s="534">
        <v>57.22</v>
      </c>
      <c r="C12" s="533">
        <v>56.48</v>
      </c>
      <c r="D12" s="533">
        <v>70.89</v>
      </c>
      <c r="E12" s="533">
        <v>65.63</v>
      </c>
      <c r="F12" s="533">
        <v>71.099999999999994</v>
      </c>
    </row>
    <row r="13" spans="1:7" ht="15" customHeight="1" x14ac:dyDescent="0.25">
      <c r="A13" s="396" t="s">
        <v>587</v>
      </c>
      <c r="B13" s="532">
        <v>5851042865</v>
      </c>
      <c r="C13" s="532">
        <v>5883831078</v>
      </c>
      <c r="D13" s="532">
        <v>6204969332</v>
      </c>
      <c r="E13" s="532">
        <v>5067679820</v>
      </c>
      <c r="F13" s="532">
        <v>7228318147</v>
      </c>
    </row>
    <row r="14" spans="1:7" ht="15" customHeight="1" x14ac:dyDescent="0.25">
      <c r="A14" s="396" t="s">
        <v>588</v>
      </c>
      <c r="B14" s="532">
        <v>387565184</v>
      </c>
      <c r="C14" s="532">
        <v>427265241</v>
      </c>
      <c r="D14" s="532">
        <v>728232233</v>
      </c>
      <c r="E14" s="532">
        <v>733218544</v>
      </c>
      <c r="F14" s="532">
        <v>552452473</v>
      </c>
    </row>
    <row r="15" spans="1:7" ht="15" customHeight="1" x14ac:dyDescent="0.25">
      <c r="A15" s="396" t="s">
        <v>589</v>
      </c>
      <c r="B15" s="533">
        <v>-9.2899999999999991</v>
      </c>
      <c r="C15" s="533">
        <v>-41.33</v>
      </c>
      <c r="D15" s="533">
        <v>-0.68</v>
      </c>
      <c r="E15" s="533">
        <v>32.72</v>
      </c>
      <c r="F15" s="533">
        <v>-1.1000000000000001</v>
      </c>
    </row>
    <row r="16" spans="1:7" ht="15" customHeight="1" x14ac:dyDescent="0.25">
      <c r="A16" s="396" t="s">
        <v>590</v>
      </c>
      <c r="B16" s="532">
        <v>11792828819</v>
      </c>
      <c r="C16" s="532">
        <v>14789665546</v>
      </c>
      <c r="D16" s="532">
        <v>13724862433</v>
      </c>
      <c r="E16" s="532">
        <v>15470534149</v>
      </c>
      <c r="F16" s="532">
        <v>13852402545</v>
      </c>
    </row>
    <row r="17" spans="1:6" ht="15" customHeight="1" x14ac:dyDescent="0.25">
      <c r="A17" s="396" t="s">
        <v>591</v>
      </c>
      <c r="B17" s="533">
        <v>-20.260000000000002</v>
      </c>
      <c r="C17" s="533">
        <v>7.76</v>
      </c>
      <c r="D17" s="533">
        <v>-11.28</v>
      </c>
      <c r="E17" s="533">
        <v>11.68</v>
      </c>
      <c r="F17" s="533">
        <v>3.36</v>
      </c>
    </row>
    <row r="18" spans="1:6" ht="15" customHeight="1" x14ac:dyDescent="0.25">
      <c r="A18" s="396" t="s">
        <v>592</v>
      </c>
      <c r="B18" s="533">
        <v>3.16</v>
      </c>
      <c r="C18" s="533">
        <v>4.58</v>
      </c>
      <c r="D18" s="533">
        <v>4.04</v>
      </c>
      <c r="E18" s="533">
        <v>5.2513629477574302</v>
      </c>
      <c r="F18" s="533">
        <v>3.91</v>
      </c>
    </row>
    <row r="19" spans="1:6" ht="15" customHeight="1" x14ac:dyDescent="0.25">
      <c r="A19" s="396" t="s">
        <v>593</v>
      </c>
      <c r="B19" s="533">
        <v>1.81</v>
      </c>
      <c r="C19" s="533">
        <v>2.59</v>
      </c>
      <c r="D19" s="533">
        <v>2.87</v>
      </c>
      <c r="E19" s="533">
        <v>3.45</v>
      </c>
      <c r="F19" s="533">
        <v>2.78</v>
      </c>
    </row>
    <row r="20" spans="1:6" ht="15" customHeight="1" x14ac:dyDescent="0.25">
      <c r="A20" s="396" t="s">
        <v>594</v>
      </c>
      <c r="B20" s="532">
        <v>267641705</v>
      </c>
      <c r="C20" s="532">
        <v>337224743</v>
      </c>
      <c r="D20" s="532">
        <v>316759271</v>
      </c>
      <c r="E20" s="532">
        <v>393042203</v>
      </c>
      <c r="F20" s="532">
        <v>379684315</v>
      </c>
    </row>
    <row r="21" spans="1:6" ht="15" customHeight="1" x14ac:dyDescent="0.25">
      <c r="A21" s="396" t="s">
        <v>595</v>
      </c>
      <c r="B21" s="533">
        <v>2038.1</v>
      </c>
      <c r="C21" s="533">
        <v>2055.25</v>
      </c>
      <c r="D21" s="533">
        <v>2097.89</v>
      </c>
      <c r="E21" s="533">
        <v>1648.39</v>
      </c>
      <c r="F21" s="533">
        <v>2177.09</v>
      </c>
    </row>
    <row r="22" spans="1:6" ht="15" customHeight="1" x14ac:dyDescent="0.25">
      <c r="A22" s="396" t="s">
        <v>596</v>
      </c>
      <c r="B22" s="533">
        <v>-0.83</v>
      </c>
      <c r="C22" s="533">
        <v>-2.0299999999999998</v>
      </c>
      <c r="D22" s="533">
        <v>27.27</v>
      </c>
      <c r="E22" s="533">
        <v>-24.28</v>
      </c>
      <c r="F22" s="533">
        <v>-1.87</v>
      </c>
    </row>
    <row r="23" spans="1:6" ht="15" customHeight="1" x14ac:dyDescent="0.25">
      <c r="A23" s="396" t="s">
        <v>597</v>
      </c>
      <c r="B23" s="533">
        <v>366.97</v>
      </c>
      <c r="C23" s="533">
        <v>373.02</v>
      </c>
      <c r="D23" s="533">
        <v>388</v>
      </c>
      <c r="E23" s="533">
        <v>309.7</v>
      </c>
      <c r="F23" s="533">
        <v>429.86</v>
      </c>
    </row>
    <row r="24" spans="1:6" ht="15" customHeight="1" x14ac:dyDescent="0.25">
      <c r="A24" s="396" t="s">
        <v>598</v>
      </c>
      <c r="B24" s="533">
        <v>-1.62</v>
      </c>
      <c r="C24" s="533">
        <v>-3.86</v>
      </c>
      <c r="D24" s="533">
        <v>25.28</v>
      </c>
      <c r="E24" s="533">
        <v>-27.95</v>
      </c>
      <c r="F24" s="533">
        <v>0.97</v>
      </c>
    </row>
    <row r="25" spans="1:6" ht="15" customHeight="1" x14ac:dyDescent="0.25">
      <c r="A25" s="396" t="s">
        <v>599</v>
      </c>
      <c r="B25" s="533">
        <v>8739.93</v>
      </c>
      <c r="C25" s="533">
        <v>8427.6299999999992</v>
      </c>
      <c r="D25" s="533">
        <v>8345.17</v>
      </c>
      <c r="E25" s="533">
        <v>6363.64</v>
      </c>
      <c r="F25" s="533">
        <v>8309.75</v>
      </c>
    </row>
    <row r="26" spans="1:6" ht="15" customHeight="1" x14ac:dyDescent="0.25">
      <c r="A26" s="396" t="s">
        <v>600</v>
      </c>
      <c r="B26" s="533">
        <v>3.71</v>
      </c>
      <c r="C26" s="533">
        <v>0.99</v>
      </c>
      <c r="D26" s="533">
        <v>31.14</v>
      </c>
      <c r="E26" s="533">
        <v>-23.42</v>
      </c>
      <c r="F26" s="533">
        <v>1.37</v>
      </c>
    </row>
    <row r="27" spans="1:6" ht="15" customHeight="1" x14ac:dyDescent="0.25">
      <c r="A27" s="396" t="s">
        <v>601</v>
      </c>
      <c r="B27" s="533">
        <v>3118.14</v>
      </c>
      <c r="C27" s="533">
        <v>3020.78</v>
      </c>
      <c r="D27" s="533">
        <v>3027.67</v>
      </c>
      <c r="E27" s="533">
        <v>2541.59</v>
      </c>
      <c r="F27" s="533">
        <v>3580.45</v>
      </c>
    </row>
    <row r="28" spans="1:6" ht="15" customHeight="1" x14ac:dyDescent="0.25">
      <c r="A28" s="396" t="s">
        <v>602</v>
      </c>
      <c r="B28" s="533">
        <v>3.22</v>
      </c>
      <c r="C28" s="533">
        <v>-0.23</v>
      </c>
      <c r="D28" s="533">
        <v>19.13</v>
      </c>
      <c r="E28" s="533">
        <v>-29.01</v>
      </c>
      <c r="F28" s="533">
        <v>-4.51</v>
      </c>
    </row>
    <row r="29" spans="1:6" ht="15" customHeight="1" x14ac:dyDescent="0.25">
      <c r="A29" s="396" t="s">
        <v>603</v>
      </c>
      <c r="B29" s="533">
        <v>108.26</v>
      </c>
      <c r="C29" s="533">
        <v>110.62</v>
      </c>
      <c r="D29" s="533">
        <v>114.2</v>
      </c>
      <c r="E29" s="533">
        <v>90.83</v>
      </c>
      <c r="F29" s="533">
        <v>124.3</v>
      </c>
    </row>
    <row r="30" spans="1:6" ht="15" customHeight="1" x14ac:dyDescent="0.25">
      <c r="A30" s="466" t="s">
        <v>604</v>
      </c>
      <c r="B30" s="466">
        <v>2023</v>
      </c>
      <c r="C30" s="466">
        <v>2022</v>
      </c>
      <c r="D30" s="466">
        <v>2021</v>
      </c>
      <c r="E30" s="466">
        <v>2020</v>
      </c>
      <c r="F30" s="466">
        <v>2019</v>
      </c>
    </row>
    <row r="31" spans="1:6" ht="15" customHeight="1" x14ac:dyDescent="0.25">
      <c r="A31" s="396" t="s">
        <v>577</v>
      </c>
      <c r="B31" s="532">
        <v>651747</v>
      </c>
      <c r="C31" s="532">
        <v>572111</v>
      </c>
      <c r="D31" s="535">
        <v>478807</v>
      </c>
      <c r="E31" s="535">
        <v>448874</v>
      </c>
      <c r="F31" s="535">
        <v>498254</v>
      </c>
    </row>
    <row r="32" spans="1:6" ht="15" customHeight="1" x14ac:dyDescent="0.25">
      <c r="A32" s="396" t="s">
        <v>605</v>
      </c>
      <c r="B32" s="532">
        <v>40</v>
      </c>
      <c r="C32" s="532">
        <v>40</v>
      </c>
      <c r="D32" s="535">
        <v>38</v>
      </c>
      <c r="E32" s="535">
        <v>38</v>
      </c>
      <c r="F32" s="535">
        <v>37</v>
      </c>
    </row>
    <row r="33" spans="1:6" ht="15" customHeight="1" x14ac:dyDescent="0.25">
      <c r="A33" s="396" t="s">
        <v>713</v>
      </c>
      <c r="B33" s="532">
        <v>52285</v>
      </c>
      <c r="C33" s="532">
        <v>52567.879533530002</v>
      </c>
      <c r="D33" s="504">
        <v>52747.785877000002</v>
      </c>
      <c r="E33" s="504">
        <v>45067.653782000001</v>
      </c>
      <c r="F33" s="504">
        <v>49465.119162000003</v>
      </c>
    </row>
    <row r="34" spans="1:6" ht="15" customHeight="1" x14ac:dyDescent="0.25">
      <c r="A34" s="396" t="s">
        <v>586</v>
      </c>
      <c r="B34" s="533">
        <v>8.02</v>
      </c>
      <c r="C34" s="533">
        <v>9.19</v>
      </c>
      <c r="D34" s="533">
        <v>11.02</v>
      </c>
      <c r="E34" s="533">
        <v>10.039999999999999</v>
      </c>
      <c r="F34" s="533">
        <v>9.93</v>
      </c>
    </row>
    <row r="35" spans="1:6" ht="15" customHeight="1" x14ac:dyDescent="0.25">
      <c r="A35" s="396" t="s">
        <v>606</v>
      </c>
      <c r="B35" s="532">
        <v>1186623410</v>
      </c>
      <c r="C35" s="532">
        <v>1198620050</v>
      </c>
      <c r="D35" s="504">
        <v>1217378335</v>
      </c>
      <c r="E35" s="504">
        <v>1144982439</v>
      </c>
      <c r="F35" s="504">
        <v>1355803069</v>
      </c>
    </row>
    <row r="36" spans="1:6" ht="15" customHeight="1" x14ac:dyDescent="0.25">
      <c r="A36" s="396" t="s">
        <v>588</v>
      </c>
      <c r="B36" s="532">
        <v>110344583</v>
      </c>
      <c r="C36" s="532">
        <v>71915583</v>
      </c>
      <c r="D36" s="504">
        <v>325853351</v>
      </c>
      <c r="E36" s="504">
        <v>90200171</v>
      </c>
      <c r="F36" s="504">
        <v>256030009</v>
      </c>
    </row>
    <row r="37" spans="1:6" ht="15" customHeight="1" x14ac:dyDescent="0.25">
      <c r="A37" s="396" t="s">
        <v>590</v>
      </c>
      <c r="B37" s="532">
        <v>2315707267.4000001</v>
      </c>
      <c r="C37" s="532">
        <v>833271542.83000004</v>
      </c>
      <c r="D37" s="504">
        <v>1839779250</v>
      </c>
      <c r="E37" s="504">
        <v>934522620</v>
      </c>
      <c r="F37" s="504">
        <v>1999919354</v>
      </c>
    </row>
    <row r="38" spans="1:6" ht="15" customHeight="1" x14ac:dyDescent="0.25">
      <c r="A38" s="396" t="s">
        <v>592</v>
      </c>
      <c r="B38" s="533">
        <v>4.43</v>
      </c>
      <c r="C38" s="533">
        <v>1.59</v>
      </c>
      <c r="D38" s="536">
        <v>3.49</v>
      </c>
      <c r="E38" s="536">
        <v>2.0735994478888271</v>
      </c>
      <c r="F38" s="536">
        <v>4.04</v>
      </c>
    </row>
    <row r="39" spans="1:6" ht="15" customHeight="1" x14ac:dyDescent="0.25">
      <c r="A39" s="396" t="s">
        <v>593</v>
      </c>
      <c r="B39" s="533">
        <v>0.36</v>
      </c>
      <c r="C39" s="533">
        <v>0.15</v>
      </c>
      <c r="D39" s="536">
        <v>0.38</v>
      </c>
      <c r="E39" s="536">
        <v>0.21</v>
      </c>
      <c r="F39" s="536">
        <v>0.4</v>
      </c>
    </row>
    <row r="40" spans="1:6" ht="15" customHeight="1" x14ac:dyDescent="0.25">
      <c r="A40" s="396" t="s">
        <v>594</v>
      </c>
      <c r="B40" s="532">
        <v>52555655</v>
      </c>
      <c r="C40" s="532">
        <v>18999739</v>
      </c>
      <c r="D40" s="504">
        <v>42460690</v>
      </c>
      <c r="E40" s="504">
        <v>23742350</v>
      </c>
      <c r="F40" s="504">
        <v>54816340</v>
      </c>
    </row>
    <row r="41" spans="1:6" ht="15" customHeight="1" x14ac:dyDescent="0.25">
      <c r="A41" s="396" t="s">
        <v>607</v>
      </c>
      <c r="B41" s="533">
        <v>267.45999999999998</v>
      </c>
      <c r="C41" s="533">
        <v>266.61</v>
      </c>
      <c r="D41" s="509">
        <v>305.67</v>
      </c>
      <c r="E41" s="509">
        <v>213.83</v>
      </c>
      <c r="F41" s="508">
        <v>234.8</v>
      </c>
    </row>
    <row r="42" spans="1:6" ht="15" customHeight="1" x14ac:dyDescent="0.25">
      <c r="A42" s="396" t="s">
        <v>608</v>
      </c>
      <c r="B42" s="533">
        <v>427.28</v>
      </c>
      <c r="C42" s="533">
        <v>412.53</v>
      </c>
      <c r="D42" s="508">
        <v>459.44</v>
      </c>
      <c r="E42" s="508">
        <v>314.94</v>
      </c>
      <c r="F42" s="508">
        <v>339.6</v>
      </c>
    </row>
    <row r="43" spans="1:6" ht="15" customHeight="1" x14ac:dyDescent="0.25">
      <c r="A43" s="396" t="s">
        <v>609</v>
      </c>
      <c r="B43" s="533">
        <v>306.68</v>
      </c>
      <c r="C43" s="533">
        <v>297.47000000000003</v>
      </c>
      <c r="D43" s="509">
        <v>335.34</v>
      </c>
      <c r="E43" s="509">
        <v>249.96</v>
      </c>
      <c r="F43" s="509">
        <v>294.37</v>
      </c>
    </row>
    <row r="44" spans="1:6" x14ac:dyDescent="0.25">
      <c r="A44" s="398"/>
      <c r="B44" s="398"/>
      <c r="C44" s="398"/>
      <c r="D44" s="398"/>
      <c r="E44" s="398"/>
      <c r="F44" s="398"/>
    </row>
    <row r="45" spans="1:6" x14ac:dyDescent="0.25">
      <c r="A45" s="494" t="s">
        <v>714</v>
      </c>
      <c r="B45" s="44"/>
      <c r="C45" s="44"/>
      <c r="D45" s="44"/>
      <c r="E45" s="397"/>
      <c r="F45" s="397"/>
    </row>
    <row r="46" spans="1:6" x14ac:dyDescent="0.25">
      <c r="A46" s="495" t="s">
        <v>610</v>
      </c>
      <c r="B46" s="397"/>
      <c r="C46" s="397"/>
      <c r="D46" s="397"/>
      <c r="E46" s="397"/>
      <c r="F46" s="397"/>
    </row>
    <row r="47" spans="1:6" x14ac:dyDescent="0.25">
      <c r="A47" s="495" t="s">
        <v>803</v>
      </c>
      <c r="B47" s="397"/>
      <c r="C47" s="397"/>
      <c r="D47" s="397"/>
      <c r="E47" s="397"/>
      <c r="F47" s="397"/>
    </row>
    <row r="48" spans="1:6" x14ac:dyDescent="0.25">
      <c r="A48" s="398"/>
      <c r="B48" s="398"/>
      <c r="C48" s="398"/>
      <c r="D48" s="398"/>
      <c r="E48" s="398"/>
      <c r="F48" s="398"/>
    </row>
  </sheetData>
  <mergeCells count="1">
    <mergeCell ref="A1:F1"/>
  </mergeCells>
  <hyperlinks>
    <hyperlink ref="G2" r:id="rId1" location="TOC!A1"/>
  </hyperlinks>
  <pageMargins left="0.7" right="0.7" top="0.75" bottom="0.75" header="0.3" footer="0.3"/>
  <pageSetup paperSize="9" scale="67"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39997558519241921"/>
    <pageSetUpPr fitToPage="1"/>
  </sheetPr>
  <dimension ref="A1:K62"/>
  <sheetViews>
    <sheetView zoomScaleNormal="100" workbookViewId="0">
      <selection activeCell="K19" sqref="K19"/>
    </sheetView>
  </sheetViews>
  <sheetFormatPr defaultRowHeight="15" x14ac:dyDescent="0.25"/>
  <cols>
    <col min="1" max="1" width="13.5703125" style="76" customWidth="1"/>
    <col min="2" max="4" width="14.140625" style="76" customWidth="1"/>
    <col min="5" max="5" width="11.42578125" style="76" customWidth="1"/>
    <col min="6" max="6" width="11.85546875" style="76" customWidth="1"/>
    <col min="7" max="7" width="12.42578125" style="76" customWidth="1"/>
    <col min="8" max="8" width="11.28515625" style="76" customWidth="1"/>
    <col min="9" max="9" width="12.85546875" style="76" customWidth="1"/>
    <col min="11" max="11" width="31" customWidth="1"/>
  </cols>
  <sheetData>
    <row r="1" spans="1:11" ht="24" customHeight="1" x14ac:dyDescent="0.25">
      <c r="A1" s="650" t="s">
        <v>611</v>
      </c>
      <c r="B1" s="650"/>
      <c r="C1" s="650"/>
      <c r="D1" s="650"/>
      <c r="E1" s="650"/>
      <c r="F1" s="650"/>
      <c r="G1" s="650"/>
      <c r="H1" s="650"/>
      <c r="I1" s="650"/>
    </row>
    <row r="2" spans="1:11" ht="15.95" customHeight="1" x14ac:dyDescent="0.25">
      <c r="A2" s="651" t="s">
        <v>804</v>
      </c>
      <c r="B2" s="651"/>
      <c r="C2" s="651"/>
      <c r="D2" s="651"/>
      <c r="E2" s="651"/>
      <c r="F2" s="651"/>
      <c r="G2" s="651"/>
      <c r="H2" s="651"/>
      <c r="I2" s="651"/>
      <c r="J2" s="19" t="s">
        <v>317</v>
      </c>
    </row>
    <row r="3" spans="1:11" ht="15.95" customHeight="1" x14ac:dyDescent="0.25">
      <c r="A3" s="464" t="s">
        <v>612</v>
      </c>
      <c r="B3" s="465"/>
      <c r="C3" s="465">
        <v>2023</v>
      </c>
      <c r="D3" s="465">
        <v>2022</v>
      </c>
      <c r="E3" s="465">
        <v>2021</v>
      </c>
      <c r="F3" s="465">
        <v>2020</v>
      </c>
      <c r="G3" s="465">
        <v>2019</v>
      </c>
      <c r="H3" s="465">
        <v>2018</v>
      </c>
      <c r="I3" s="465">
        <v>2017</v>
      </c>
    </row>
    <row r="4" spans="1:11" x14ac:dyDescent="0.25">
      <c r="A4" s="94" t="s">
        <v>613</v>
      </c>
      <c r="B4" s="94"/>
      <c r="C4" s="94"/>
      <c r="D4" s="94"/>
      <c r="E4" s="94"/>
      <c r="F4" s="94"/>
      <c r="G4" s="94"/>
      <c r="H4" s="94"/>
      <c r="I4" s="94"/>
    </row>
    <row r="5" spans="1:11" x14ac:dyDescent="0.25">
      <c r="A5" s="401"/>
      <c r="B5" s="401" t="s">
        <v>614</v>
      </c>
      <c r="C5" s="402">
        <v>2146.44</v>
      </c>
      <c r="D5" s="402">
        <v>2304.13</v>
      </c>
      <c r="E5" s="402">
        <v>2149.06</v>
      </c>
      <c r="F5" s="403">
        <v>2247.73</v>
      </c>
      <c r="G5" s="404">
        <v>2230.91</v>
      </c>
      <c r="H5" s="415">
        <v>2308.39</v>
      </c>
      <c r="I5" s="404">
        <v>2229.9899999999998</v>
      </c>
    </row>
    <row r="6" spans="1:11" x14ac:dyDescent="0.25">
      <c r="A6" s="401"/>
      <c r="B6" s="401" t="s">
        <v>615</v>
      </c>
      <c r="C6" s="402">
        <v>1926.35</v>
      </c>
      <c r="D6" s="402">
        <v>2011.03</v>
      </c>
      <c r="E6" s="402">
        <v>1547.75</v>
      </c>
      <c r="F6" s="403">
        <v>1454.71</v>
      </c>
      <c r="G6" s="404">
        <v>2102.15</v>
      </c>
      <c r="H6" s="415">
        <v>2201.06</v>
      </c>
      <c r="I6" s="404">
        <v>1803.0894305587512</v>
      </c>
    </row>
    <row r="7" spans="1:11" x14ac:dyDescent="0.25">
      <c r="A7" s="401"/>
      <c r="B7" s="401"/>
      <c r="C7" s="402"/>
      <c r="D7" s="402"/>
      <c r="E7" s="402"/>
      <c r="F7" s="403"/>
      <c r="G7" s="404"/>
      <c r="H7" s="402"/>
      <c r="I7" s="404"/>
    </row>
    <row r="8" spans="1:11" x14ac:dyDescent="0.25">
      <c r="A8" s="94" t="s">
        <v>806</v>
      </c>
      <c r="B8" s="94"/>
      <c r="C8" s="405"/>
      <c r="D8" s="405"/>
      <c r="E8" s="405"/>
      <c r="F8" s="406"/>
      <c r="G8" s="404"/>
      <c r="H8" s="405"/>
      <c r="I8" s="404"/>
    </row>
    <row r="9" spans="1:11" x14ac:dyDescent="0.25">
      <c r="A9" s="401"/>
      <c r="B9" s="401" t="s">
        <v>614</v>
      </c>
      <c r="C9" s="402">
        <v>389.13</v>
      </c>
      <c r="D9" s="402">
        <v>417.62</v>
      </c>
      <c r="E9" s="402">
        <v>398.5</v>
      </c>
      <c r="F9" s="403">
        <v>447.95</v>
      </c>
      <c r="G9" s="404">
        <v>430.18</v>
      </c>
      <c r="H9" s="402">
        <v>439.01</v>
      </c>
      <c r="I9" s="404">
        <v>432.69</v>
      </c>
      <c r="K9" s="30"/>
    </row>
    <row r="10" spans="1:11" x14ac:dyDescent="0.25">
      <c r="A10" s="401"/>
      <c r="B10" s="401" t="s">
        <v>615</v>
      </c>
      <c r="C10" s="402">
        <v>350.97</v>
      </c>
      <c r="D10" s="402">
        <v>364.9</v>
      </c>
      <c r="E10" s="402">
        <v>287.87</v>
      </c>
      <c r="F10" s="403">
        <v>269.95</v>
      </c>
      <c r="G10" s="404">
        <v>409.78</v>
      </c>
      <c r="H10" s="402">
        <v>419.83</v>
      </c>
      <c r="I10" s="404">
        <v>343.61026952389631</v>
      </c>
    </row>
    <row r="11" spans="1:11" x14ac:dyDescent="0.25">
      <c r="A11" s="401"/>
      <c r="B11" s="401"/>
      <c r="C11" s="402"/>
      <c r="D11" s="402"/>
      <c r="E11" s="402"/>
      <c r="F11" s="403"/>
      <c r="G11" s="404"/>
      <c r="H11" s="402"/>
      <c r="I11" s="404"/>
    </row>
    <row r="12" spans="1:11" x14ac:dyDescent="0.25">
      <c r="A12" s="94" t="s">
        <v>616</v>
      </c>
      <c r="B12" s="94"/>
      <c r="C12" s="405"/>
      <c r="D12" s="405"/>
      <c r="E12" s="405"/>
      <c r="F12" s="406"/>
      <c r="G12" s="404"/>
      <c r="H12" s="405"/>
      <c r="I12" s="404"/>
    </row>
    <row r="13" spans="1:11" x14ac:dyDescent="0.25">
      <c r="A13" s="401"/>
      <c r="B13" s="401" t="s">
        <v>614</v>
      </c>
      <c r="C13" s="402">
        <v>9036.85</v>
      </c>
      <c r="D13" s="402">
        <v>9182.32</v>
      </c>
      <c r="E13" s="407">
        <v>8427.2999999999993</v>
      </c>
      <c r="F13" s="408">
        <v>8595.7199999999993</v>
      </c>
      <c r="G13" s="404">
        <v>8309.75</v>
      </c>
      <c r="H13" s="407">
        <v>8302.4699999999993</v>
      </c>
      <c r="I13" s="404">
        <v>7937.87</v>
      </c>
    </row>
    <row r="14" spans="1:11" x14ac:dyDescent="0.25">
      <c r="A14" s="401"/>
      <c r="B14" s="401" t="s">
        <v>615</v>
      </c>
      <c r="C14" s="402">
        <v>7930.09</v>
      </c>
      <c r="D14" s="402">
        <v>8122.56</v>
      </c>
      <c r="E14" s="407">
        <v>5976.76</v>
      </c>
      <c r="F14" s="408">
        <v>5566.21</v>
      </c>
      <c r="G14" s="404">
        <v>7851.4</v>
      </c>
      <c r="H14" s="407">
        <v>7955.02</v>
      </c>
      <c r="I14" s="404">
        <v>6290.6468352724005</v>
      </c>
    </row>
    <row r="15" spans="1:11" x14ac:dyDescent="0.25">
      <c r="A15" s="401"/>
      <c r="B15" s="401"/>
      <c r="C15" s="402"/>
      <c r="D15" s="402"/>
      <c r="E15" s="407"/>
      <c r="F15" s="408"/>
      <c r="G15" s="404"/>
      <c r="H15" s="407"/>
      <c r="I15" s="404"/>
    </row>
    <row r="16" spans="1:11" x14ac:dyDescent="0.25">
      <c r="A16" s="94" t="s">
        <v>617</v>
      </c>
      <c r="B16" s="94"/>
      <c r="C16" s="405"/>
      <c r="D16" s="405"/>
      <c r="E16" s="407"/>
      <c r="F16" s="408"/>
      <c r="G16" s="404"/>
      <c r="H16" s="407"/>
      <c r="I16" s="404"/>
    </row>
    <row r="17" spans="1:9" x14ac:dyDescent="0.25">
      <c r="A17" s="401"/>
      <c r="B17" s="401" t="s">
        <v>614</v>
      </c>
      <c r="C17" s="402">
        <v>3213.36</v>
      </c>
      <c r="D17" s="402">
        <v>3357.51</v>
      </c>
      <c r="E17" s="407">
        <v>3080</v>
      </c>
      <c r="F17" s="408">
        <v>3707.58</v>
      </c>
      <c r="G17" s="404">
        <v>3781.23</v>
      </c>
      <c r="H17" s="407">
        <v>3969.24</v>
      </c>
      <c r="I17" s="404">
        <v>3710.9</v>
      </c>
    </row>
    <row r="18" spans="1:9" x14ac:dyDescent="0.25">
      <c r="A18" s="401"/>
      <c r="B18" s="401" t="s">
        <v>615</v>
      </c>
      <c r="C18" s="402">
        <v>2712.07</v>
      </c>
      <c r="D18" s="402">
        <v>2836.98</v>
      </c>
      <c r="E18" s="407">
        <v>2347.64</v>
      </c>
      <c r="F18" s="408">
        <v>2202.5500000000002</v>
      </c>
      <c r="G18" s="404">
        <v>3424.28</v>
      </c>
      <c r="H18" s="407">
        <v>3615.92</v>
      </c>
      <c r="I18" s="404">
        <v>2738.8513889791793</v>
      </c>
    </row>
    <row r="19" spans="1:9" x14ac:dyDescent="0.25">
      <c r="A19" s="401"/>
      <c r="B19" s="401"/>
      <c r="C19" s="402"/>
      <c r="D19" s="402"/>
      <c r="E19" s="407"/>
      <c r="F19" s="408"/>
      <c r="G19" s="404"/>
      <c r="H19" s="407"/>
      <c r="I19" s="404"/>
    </row>
    <row r="20" spans="1:9" x14ac:dyDescent="0.25">
      <c r="A20" s="409" t="s">
        <v>807</v>
      </c>
      <c r="B20" s="409"/>
      <c r="C20" s="410"/>
      <c r="D20" s="410"/>
      <c r="E20" s="407"/>
      <c r="F20" s="408"/>
      <c r="G20" s="404"/>
      <c r="H20" s="407"/>
      <c r="I20" s="404"/>
    </row>
    <row r="21" spans="1:9" x14ac:dyDescent="0.25">
      <c r="A21" s="401"/>
      <c r="B21" s="401" t="s">
        <v>614</v>
      </c>
      <c r="C21" s="402">
        <v>115.37</v>
      </c>
      <c r="D21" s="402">
        <v>124.26</v>
      </c>
      <c r="E21" s="407">
        <v>117.08</v>
      </c>
      <c r="F21" s="408">
        <v>129.97</v>
      </c>
      <c r="G21" s="404">
        <v>124.3</v>
      </c>
      <c r="H21" s="407">
        <v>126.52</v>
      </c>
      <c r="I21" s="404">
        <v>123.21</v>
      </c>
    </row>
    <row r="22" spans="1:9" x14ac:dyDescent="0.25">
      <c r="A22" s="401"/>
      <c r="B22" s="401" t="s">
        <v>615</v>
      </c>
      <c r="C22" s="402">
        <v>102.42</v>
      </c>
      <c r="D22" s="402">
        <v>106.68</v>
      </c>
      <c r="E22" s="407">
        <v>83.74</v>
      </c>
      <c r="F22" s="408">
        <v>78.319999999999993</v>
      </c>
      <c r="G22" s="404">
        <v>119.55</v>
      </c>
      <c r="H22" s="407">
        <v>119.65</v>
      </c>
      <c r="I22" s="404">
        <v>99.939672722746863</v>
      </c>
    </row>
    <row r="23" spans="1:9" x14ac:dyDescent="0.25">
      <c r="A23" s="401"/>
      <c r="B23" s="401"/>
      <c r="C23" s="402"/>
      <c r="D23" s="402"/>
      <c r="E23" s="407"/>
      <c r="F23" s="408"/>
      <c r="G23" s="404"/>
      <c r="H23" s="407"/>
      <c r="I23" s="404"/>
    </row>
    <row r="24" spans="1:9" x14ac:dyDescent="0.25">
      <c r="A24" s="409" t="s">
        <v>808</v>
      </c>
      <c r="B24" s="409"/>
      <c r="C24" s="410"/>
      <c r="D24" s="410"/>
      <c r="E24" s="407"/>
      <c r="F24" s="408"/>
      <c r="G24" s="404"/>
      <c r="H24" s="407"/>
      <c r="I24" s="404"/>
    </row>
    <row r="25" spans="1:9" x14ac:dyDescent="0.25">
      <c r="A25" s="401"/>
      <c r="B25" s="401" t="s">
        <v>614</v>
      </c>
      <c r="C25" s="402">
        <v>1967.11</v>
      </c>
      <c r="D25" s="402">
        <v>2074.8200000000002</v>
      </c>
      <c r="E25" s="407">
        <v>1967.22</v>
      </c>
      <c r="F25" s="408">
        <v>2057.91</v>
      </c>
      <c r="G25" s="404">
        <v>2040.02</v>
      </c>
      <c r="H25" s="407">
        <v>2291.4299999999998</v>
      </c>
      <c r="I25" s="404">
        <v>2290.9</v>
      </c>
    </row>
    <row r="26" spans="1:9" x14ac:dyDescent="0.25">
      <c r="A26" s="401"/>
      <c r="B26" s="401" t="s">
        <v>615</v>
      </c>
      <c r="C26" s="402">
        <v>1791.67</v>
      </c>
      <c r="D26" s="402">
        <v>1870.64</v>
      </c>
      <c r="E26" s="407">
        <v>1573.89</v>
      </c>
      <c r="F26" s="408">
        <v>1503.37</v>
      </c>
      <c r="G26" s="404">
        <v>1946.98</v>
      </c>
      <c r="H26" s="407">
        <v>2017.32</v>
      </c>
      <c r="I26" s="404">
        <v>1847.8477212057064</v>
      </c>
    </row>
    <row r="27" spans="1:9" x14ac:dyDescent="0.25">
      <c r="A27" s="401"/>
      <c r="B27" s="401"/>
      <c r="C27" s="402"/>
      <c r="D27" s="402"/>
      <c r="E27" s="407"/>
      <c r="F27" s="408"/>
      <c r="G27" s="404"/>
      <c r="H27" s="407"/>
      <c r="I27" s="404"/>
    </row>
    <row r="28" spans="1:9" x14ac:dyDescent="0.25">
      <c r="A28" s="409" t="s">
        <v>809</v>
      </c>
      <c r="B28" s="409"/>
      <c r="C28" s="410"/>
      <c r="D28" s="410"/>
      <c r="E28" s="407"/>
      <c r="F28" s="408"/>
      <c r="G28" s="404"/>
      <c r="H28" s="407"/>
      <c r="I28" s="404"/>
    </row>
    <row r="29" spans="1:9" x14ac:dyDescent="0.25">
      <c r="A29" s="401"/>
      <c r="B29" s="401" t="s">
        <v>614</v>
      </c>
      <c r="C29" s="402">
        <v>8469.2099999999991</v>
      </c>
      <c r="D29" s="402">
        <v>8464.24</v>
      </c>
      <c r="E29" s="407">
        <v>7894.28</v>
      </c>
      <c r="F29" s="408">
        <v>7951.89</v>
      </c>
      <c r="G29" s="404">
        <v>7735.67</v>
      </c>
      <c r="H29" s="407">
        <v>8178.62</v>
      </c>
      <c r="I29" s="404">
        <v>8057.88</v>
      </c>
    </row>
    <row r="30" spans="1:9" x14ac:dyDescent="0.25">
      <c r="A30" s="401"/>
      <c r="B30" s="401" t="s">
        <v>615</v>
      </c>
      <c r="C30" s="402">
        <v>7540.03</v>
      </c>
      <c r="D30" s="402">
        <v>7713.67</v>
      </c>
      <c r="E30" s="407">
        <v>6186.87</v>
      </c>
      <c r="F30" s="408">
        <v>5888.86</v>
      </c>
      <c r="G30" s="404">
        <v>7294.51</v>
      </c>
      <c r="H30" s="407">
        <v>7370.55</v>
      </c>
      <c r="I30" s="404">
        <v>6371.660901597882</v>
      </c>
    </row>
    <row r="31" spans="1:9" x14ac:dyDescent="0.25">
      <c r="A31" s="401"/>
      <c r="B31" s="401"/>
      <c r="C31" s="402"/>
      <c r="D31" s="402"/>
      <c r="E31" s="407"/>
      <c r="F31" s="408"/>
      <c r="G31" s="404"/>
      <c r="H31" s="407"/>
      <c r="I31" s="404"/>
    </row>
    <row r="32" spans="1:9" x14ac:dyDescent="0.25">
      <c r="A32" s="401" t="s">
        <v>618</v>
      </c>
      <c r="B32" s="401"/>
      <c r="C32" s="402"/>
      <c r="D32" s="402"/>
      <c r="E32" s="407"/>
      <c r="F32" s="408"/>
      <c r="G32" s="404"/>
      <c r="H32" s="407"/>
      <c r="I32" s="404"/>
    </row>
    <row r="33" spans="1:9" x14ac:dyDescent="0.25">
      <c r="A33" s="401"/>
      <c r="B33" s="401" t="s">
        <v>614</v>
      </c>
      <c r="C33" s="402">
        <v>104.39</v>
      </c>
      <c r="D33" s="402">
        <v>104.31</v>
      </c>
      <c r="E33" s="407">
        <v>103.49</v>
      </c>
      <c r="F33" s="408">
        <v>101.29</v>
      </c>
      <c r="G33" s="404">
        <v>99.09</v>
      </c>
      <c r="H33" s="407">
        <v>99.98</v>
      </c>
      <c r="I33" s="407">
        <v>99.66</v>
      </c>
    </row>
    <row r="34" spans="1:9" x14ac:dyDescent="0.25">
      <c r="A34" s="401"/>
      <c r="B34" s="401" t="s">
        <v>615</v>
      </c>
      <c r="C34" s="402">
        <v>100.51</v>
      </c>
      <c r="D34" s="402">
        <v>100.49</v>
      </c>
      <c r="E34" s="407">
        <v>100.89</v>
      </c>
      <c r="F34" s="408">
        <v>99</v>
      </c>
      <c r="G34" s="404">
        <v>97.96</v>
      </c>
      <c r="H34" s="407">
        <v>97.97</v>
      </c>
      <c r="I34" s="407">
        <v>100.11</v>
      </c>
    </row>
    <row r="35" spans="1:9" x14ac:dyDescent="0.25">
      <c r="A35" s="401"/>
      <c r="B35" s="401"/>
      <c r="C35" s="402"/>
      <c r="D35" s="402"/>
      <c r="E35" s="407"/>
      <c r="F35" s="408"/>
      <c r="G35" s="404"/>
      <c r="H35" s="407"/>
      <c r="I35" s="411"/>
    </row>
    <row r="36" spans="1:9" x14ac:dyDescent="0.25">
      <c r="A36" s="401" t="s">
        <v>619</v>
      </c>
      <c r="B36" s="401"/>
      <c r="C36" s="402"/>
      <c r="D36" s="402"/>
      <c r="E36" s="407"/>
      <c r="F36" s="408"/>
      <c r="G36" s="404"/>
      <c r="H36" s="407"/>
      <c r="I36" s="411"/>
    </row>
    <row r="37" spans="1:9" x14ac:dyDescent="0.25">
      <c r="A37" s="401"/>
      <c r="B37" s="401" t="s">
        <v>614</v>
      </c>
      <c r="C37" s="402">
        <v>105.0176</v>
      </c>
      <c r="D37" s="402">
        <v>106.01</v>
      </c>
      <c r="E37" s="407">
        <v>104.19</v>
      </c>
      <c r="F37" s="408">
        <v>107.15</v>
      </c>
      <c r="G37" s="404">
        <v>106.98</v>
      </c>
      <c r="H37" s="408">
        <v>100.78</v>
      </c>
      <c r="I37" s="401" t="s">
        <v>620</v>
      </c>
    </row>
    <row r="38" spans="1:9" x14ac:dyDescent="0.25">
      <c r="A38" s="401"/>
      <c r="B38" s="401" t="s">
        <v>615</v>
      </c>
      <c r="C38" s="402">
        <v>98.724599999999995</v>
      </c>
      <c r="D38" s="402">
        <v>98.25</v>
      </c>
      <c r="E38" s="407">
        <v>97.28</v>
      </c>
      <c r="F38" s="408">
        <v>98.41</v>
      </c>
      <c r="G38" s="404">
        <v>97.792500000000004</v>
      </c>
      <c r="H38" s="408">
        <v>98.272800000000004</v>
      </c>
      <c r="I38" s="401" t="s">
        <v>620</v>
      </c>
    </row>
    <row r="39" spans="1:9" x14ac:dyDescent="0.25">
      <c r="A39" s="401"/>
      <c r="B39" s="401"/>
      <c r="C39" s="401"/>
      <c r="D39" s="401"/>
      <c r="E39" s="412"/>
      <c r="F39" s="412"/>
      <c r="G39" s="411"/>
      <c r="H39" s="411"/>
      <c r="I39" s="411"/>
    </row>
    <row r="40" spans="1:9" x14ac:dyDescent="0.25">
      <c r="A40" s="652" t="s">
        <v>805</v>
      </c>
      <c r="B40" s="652"/>
      <c r="C40" s="652"/>
      <c r="D40" s="652"/>
      <c r="E40" s="652"/>
      <c r="F40" s="652"/>
      <c r="G40" s="652"/>
      <c r="H40" s="652"/>
      <c r="I40" s="652"/>
    </row>
    <row r="41" spans="1:9" ht="15.95" customHeight="1" x14ac:dyDescent="0.25">
      <c r="A41" s="464" t="s">
        <v>612</v>
      </c>
      <c r="B41" s="465"/>
      <c r="C41" s="465">
        <v>2023</v>
      </c>
      <c r="D41" s="465">
        <v>2022</v>
      </c>
      <c r="E41" s="465">
        <v>2021</v>
      </c>
      <c r="F41" s="465">
        <v>2020</v>
      </c>
      <c r="G41" s="465">
        <v>2019</v>
      </c>
      <c r="H41" s="465">
        <v>2018</v>
      </c>
      <c r="I41" s="465">
        <v>2017</v>
      </c>
    </row>
    <row r="42" spans="1:9" x14ac:dyDescent="0.25">
      <c r="A42" s="401" t="s">
        <v>621</v>
      </c>
      <c r="B42" s="401"/>
      <c r="C42" s="401"/>
      <c r="D42" s="401"/>
      <c r="E42" s="401"/>
      <c r="F42" s="401"/>
      <c r="G42" s="413"/>
      <c r="H42" s="401"/>
      <c r="I42" s="413"/>
    </row>
    <row r="43" spans="1:9" x14ac:dyDescent="0.25">
      <c r="A43" s="401"/>
      <c r="B43" s="401" t="s">
        <v>614</v>
      </c>
      <c r="C43" s="403">
        <v>248.19</v>
      </c>
      <c r="D43" s="402">
        <v>313.52999999999997</v>
      </c>
      <c r="E43" s="402">
        <v>306.17</v>
      </c>
      <c r="F43" s="403">
        <v>243.59</v>
      </c>
      <c r="G43" s="404">
        <v>239.7</v>
      </c>
      <c r="H43" s="402">
        <v>241.09</v>
      </c>
      <c r="I43" s="404">
        <v>229.71</v>
      </c>
    </row>
    <row r="44" spans="1:9" x14ac:dyDescent="0.25">
      <c r="A44" s="401"/>
      <c r="B44" s="401" t="s">
        <v>615</v>
      </c>
      <c r="C44" s="403">
        <v>280.93</v>
      </c>
      <c r="D44" s="402">
        <v>262.43</v>
      </c>
      <c r="E44" s="402">
        <v>214.82</v>
      </c>
      <c r="F44" s="403">
        <v>194</v>
      </c>
      <c r="G44" s="404">
        <v>227.32</v>
      </c>
      <c r="H44" s="402">
        <v>229.2</v>
      </c>
      <c r="I44" s="404">
        <v>201.59</v>
      </c>
    </row>
    <row r="45" spans="1:9" x14ac:dyDescent="0.25">
      <c r="A45" s="401"/>
      <c r="B45" s="401"/>
      <c r="C45" s="402"/>
      <c r="D45" s="402"/>
      <c r="E45" s="402"/>
      <c r="F45" s="403"/>
      <c r="G45" s="404"/>
      <c r="H45" s="402"/>
      <c r="I45" s="404"/>
    </row>
    <row r="46" spans="1:9" x14ac:dyDescent="0.25">
      <c r="A46" s="401" t="s">
        <v>622</v>
      </c>
      <c r="B46" s="401"/>
      <c r="C46" s="402"/>
      <c r="D46" s="402"/>
      <c r="E46" s="402"/>
      <c r="F46" s="403"/>
      <c r="G46" s="404"/>
      <c r="H46" s="402"/>
      <c r="I46" s="404"/>
    </row>
    <row r="47" spans="1:9" x14ac:dyDescent="0.25">
      <c r="A47" s="401"/>
      <c r="B47" s="401" t="s">
        <v>614</v>
      </c>
      <c r="C47" s="403">
        <v>387.67</v>
      </c>
      <c r="D47" s="402">
        <v>472.79</v>
      </c>
      <c r="E47" s="402">
        <v>459.73</v>
      </c>
      <c r="F47" s="403">
        <v>352.67</v>
      </c>
      <c r="G47" s="404">
        <v>342.42</v>
      </c>
      <c r="H47" s="402">
        <v>332.8</v>
      </c>
      <c r="I47" s="404">
        <v>309.8</v>
      </c>
    </row>
    <row r="48" spans="1:9" x14ac:dyDescent="0.25">
      <c r="A48" s="401"/>
      <c r="B48" s="401" t="s">
        <v>615</v>
      </c>
      <c r="C48" s="403">
        <v>446.2</v>
      </c>
      <c r="D48" s="402">
        <v>403.3</v>
      </c>
      <c r="E48" s="402">
        <v>316.39999999999998</v>
      </c>
      <c r="F48" s="403">
        <v>284.08999999999997</v>
      </c>
      <c r="G48" s="404">
        <v>320.35000000000002</v>
      </c>
      <c r="H48" s="402">
        <v>309.12</v>
      </c>
      <c r="I48" s="404">
        <v>264.32</v>
      </c>
    </row>
    <row r="49" spans="1:9" x14ac:dyDescent="0.25">
      <c r="A49" s="401"/>
      <c r="B49" s="401"/>
      <c r="C49" s="402"/>
      <c r="D49" s="402"/>
      <c r="E49" s="402"/>
      <c r="F49" s="403"/>
      <c r="G49" s="404"/>
      <c r="H49" s="402"/>
      <c r="I49" s="404"/>
    </row>
    <row r="50" spans="1:9" x14ac:dyDescent="0.25">
      <c r="A50" s="401" t="s">
        <v>623</v>
      </c>
      <c r="B50" s="401"/>
      <c r="C50" s="402"/>
      <c r="D50" s="402"/>
      <c r="E50" s="402"/>
      <c r="F50" s="403"/>
      <c r="G50" s="404"/>
      <c r="H50" s="402"/>
      <c r="I50" s="404"/>
    </row>
    <row r="51" spans="1:9" x14ac:dyDescent="0.25">
      <c r="A51" s="401"/>
      <c r="B51" s="401" t="s">
        <v>614</v>
      </c>
      <c r="C51" s="403">
        <v>252.41</v>
      </c>
      <c r="D51" s="402">
        <v>346.12</v>
      </c>
      <c r="E51" s="402">
        <v>336.86</v>
      </c>
      <c r="F51" s="403">
        <v>298.14999999999998</v>
      </c>
      <c r="G51" s="404">
        <v>301.26</v>
      </c>
      <c r="H51" s="402">
        <v>306.42</v>
      </c>
      <c r="I51" s="404">
        <v>290.82</v>
      </c>
    </row>
    <row r="52" spans="1:9" x14ac:dyDescent="0.25">
      <c r="A52" s="401"/>
      <c r="B52" s="401" t="s">
        <v>615</v>
      </c>
      <c r="C52" s="403">
        <v>319.62</v>
      </c>
      <c r="D52" s="402">
        <v>291.86</v>
      </c>
      <c r="E52" s="402">
        <v>251.12</v>
      </c>
      <c r="F52" s="403">
        <v>225.18</v>
      </c>
      <c r="G52" s="404">
        <v>289.26</v>
      </c>
      <c r="H52" s="402">
        <v>291.63</v>
      </c>
      <c r="I52" s="404">
        <v>232.02</v>
      </c>
    </row>
    <row r="53" spans="1:9" x14ac:dyDescent="0.25">
      <c r="A53" s="414"/>
      <c r="B53" s="414"/>
      <c r="C53" s="414"/>
      <c r="D53" s="414"/>
      <c r="E53" s="414"/>
      <c r="F53" s="414"/>
      <c r="G53" s="414"/>
      <c r="H53" s="414"/>
      <c r="I53" s="414"/>
    </row>
    <row r="54" spans="1:9" ht="15" customHeight="1" x14ac:dyDescent="0.25">
      <c r="A54" s="653" t="s">
        <v>832</v>
      </c>
      <c r="B54" s="654"/>
      <c r="C54" s="654"/>
      <c r="D54" s="654"/>
      <c r="E54" s="654"/>
      <c r="F54" s="654"/>
      <c r="G54" s="654"/>
      <c r="H54" s="654"/>
      <c r="I54" s="654"/>
    </row>
    <row r="55" spans="1:9" ht="15" customHeight="1" x14ac:dyDescent="0.25">
      <c r="A55" s="496" t="s">
        <v>624</v>
      </c>
      <c r="B55" s="496"/>
      <c r="C55" s="496"/>
      <c r="D55" s="496"/>
      <c r="E55" s="496"/>
      <c r="F55" s="496"/>
      <c r="G55" s="496"/>
      <c r="H55" s="496"/>
      <c r="I55" s="496"/>
    </row>
    <row r="56" spans="1:9" ht="15" customHeight="1" x14ac:dyDescent="0.25">
      <c r="A56" s="497" t="s">
        <v>625</v>
      </c>
      <c r="B56" s="497"/>
      <c r="C56" s="497"/>
      <c r="D56" s="497"/>
      <c r="E56" s="497"/>
      <c r="F56" s="497"/>
      <c r="G56" s="497"/>
      <c r="H56" s="497"/>
      <c r="I56" s="497"/>
    </row>
    <row r="57" spans="1:9" ht="15" customHeight="1" x14ac:dyDescent="0.25">
      <c r="A57" s="497" t="s">
        <v>626</v>
      </c>
      <c r="B57" s="497"/>
      <c r="C57" s="497"/>
      <c r="D57" s="497"/>
      <c r="E57" s="497"/>
      <c r="F57" s="497"/>
      <c r="G57" s="497"/>
      <c r="H57" s="497"/>
      <c r="I57" s="497"/>
    </row>
    <row r="58" spans="1:9" ht="15" customHeight="1" x14ac:dyDescent="0.25">
      <c r="A58" s="497" t="s">
        <v>627</v>
      </c>
      <c r="B58" s="497"/>
      <c r="C58" s="497"/>
      <c r="D58" s="497"/>
      <c r="E58" s="497"/>
      <c r="F58" s="497"/>
      <c r="G58" s="497"/>
      <c r="H58" s="497"/>
      <c r="I58" s="497"/>
    </row>
    <row r="59" spans="1:9" ht="15" customHeight="1" x14ac:dyDescent="0.25">
      <c r="A59" s="497" t="s">
        <v>628</v>
      </c>
      <c r="B59" s="497"/>
      <c r="C59" s="497"/>
      <c r="D59" s="497"/>
      <c r="E59" s="497"/>
      <c r="F59" s="498"/>
      <c r="G59" s="497"/>
      <c r="H59" s="497"/>
      <c r="I59" s="497"/>
    </row>
    <row r="60" spans="1:9" ht="15" customHeight="1" x14ac:dyDescent="0.25">
      <c r="A60" s="497" t="s">
        <v>629</v>
      </c>
      <c r="B60" s="497"/>
      <c r="C60" s="497"/>
      <c r="D60" s="497"/>
      <c r="E60" s="497"/>
      <c r="F60" s="498"/>
      <c r="G60" s="497"/>
      <c r="H60" s="497"/>
      <c r="I60" s="497"/>
    </row>
    <row r="61" spans="1:9" ht="15" customHeight="1" x14ac:dyDescent="0.25">
      <c r="A61" s="497" t="s">
        <v>630</v>
      </c>
      <c r="B61" s="497"/>
      <c r="C61" s="497"/>
      <c r="D61" s="497"/>
      <c r="E61" s="497"/>
      <c r="F61" s="498"/>
      <c r="G61" s="497"/>
      <c r="H61" s="497"/>
      <c r="I61" s="497"/>
    </row>
    <row r="62" spans="1:9" x14ac:dyDescent="0.25">
      <c r="A62" s="75"/>
      <c r="B62" s="75"/>
      <c r="C62" s="75"/>
      <c r="D62" s="75"/>
      <c r="E62" s="75"/>
      <c r="F62" s="74"/>
      <c r="G62" s="75"/>
      <c r="H62" s="75"/>
      <c r="I62" s="75"/>
    </row>
  </sheetData>
  <mergeCells count="4">
    <mergeCell ref="A1:I1"/>
    <mergeCell ref="A2:I2"/>
    <mergeCell ref="A40:I40"/>
    <mergeCell ref="A54:I54"/>
  </mergeCells>
  <hyperlinks>
    <hyperlink ref="J2" r:id="rId1" location="TOC!A1"/>
  </hyperlinks>
  <printOptions gridLines="1"/>
  <pageMargins left="0.7" right="0.7" top="0.75" bottom="0.75" header="0.3" footer="0.3"/>
  <pageSetup paperSize="9" scale="73"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39997558519241921"/>
    <pageSetUpPr fitToPage="1"/>
  </sheetPr>
  <dimension ref="A1:IV45"/>
  <sheetViews>
    <sheetView zoomScaleNormal="100" workbookViewId="0">
      <pane ySplit="3" topLeftCell="A4" activePane="bottomLeft" state="frozen"/>
      <selection activeCell="B19" sqref="B19"/>
      <selection pane="bottomLeft" activeCell="K1" sqref="K1"/>
    </sheetView>
  </sheetViews>
  <sheetFormatPr defaultRowHeight="15" x14ac:dyDescent="0.25"/>
  <cols>
    <col min="1" max="1" width="23.140625" style="59" bestFit="1" customWidth="1"/>
    <col min="2" max="2" width="9" style="59" customWidth="1"/>
    <col min="3" max="5" width="13.5703125" style="59" customWidth="1"/>
    <col min="6" max="7" width="16.5703125" style="59" customWidth="1"/>
    <col min="8" max="8" width="16.28515625" style="59" customWidth="1"/>
    <col min="9" max="9" width="14.85546875" style="81" bestFit="1" customWidth="1"/>
    <col min="10" max="10" width="14.85546875" style="81" customWidth="1"/>
  </cols>
  <sheetData>
    <row r="1" spans="1:11" ht="24" customHeight="1" x14ac:dyDescent="0.25">
      <c r="A1" s="591" t="s">
        <v>631</v>
      </c>
      <c r="B1" s="591"/>
      <c r="C1" s="591"/>
      <c r="D1" s="591"/>
      <c r="E1" s="591"/>
      <c r="F1" s="591"/>
      <c r="G1" s="591"/>
      <c r="H1" s="591"/>
      <c r="I1" s="591"/>
      <c r="J1" s="591"/>
      <c r="K1" s="1" t="s">
        <v>317</v>
      </c>
    </row>
    <row r="2" spans="1:11" ht="13.9" customHeight="1" x14ac:dyDescent="0.25">
      <c r="A2" s="598" t="s">
        <v>576</v>
      </c>
      <c r="B2" s="598"/>
      <c r="C2" s="598"/>
      <c r="D2" s="598"/>
      <c r="E2" s="598"/>
      <c r="F2" s="598"/>
      <c r="G2" s="598"/>
      <c r="H2" s="598"/>
      <c r="I2" s="598"/>
      <c r="J2" s="598"/>
    </row>
    <row r="3" spans="1:11" ht="13.9" customHeight="1" x14ac:dyDescent="0.25">
      <c r="A3" s="422" t="s">
        <v>632</v>
      </c>
      <c r="B3" s="422" t="s">
        <v>719</v>
      </c>
      <c r="C3" s="503">
        <v>2023</v>
      </c>
      <c r="D3" s="503">
        <v>2022</v>
      </c>
      <c r="E3" s="503">
        <v>2021</v>
      </c>
      <c r="F3" s="503">
        <v>2020</v>
      </c>
      <c r="G3" s="503">
        <v>2019</v>
      </c>
      <c r="H3" s="503">
        <v>2018</v>
      </c>
      <c r="I3" s="503">
        <v>2017</v>
      </c>
      <c r="J3" s="503">
        <v>2016</v>
      </c>
    </row>
    <row r="4" spans="1:11" ht="13.9" customHeight="1" x14ac:dyDescent="0.25">
      <c r="A4" s="400" t="s">
        <v>633</v>
      </c>
      <c r="B4" s="400" t="s">
        <v>720</v>
      </c>
      <c r="C4" s="504">
        <v>3621367925</v>
      </c>
      <c r="D4" s="504">
        <v>2606473148</v>
      </c>
      <c r="E4" s="504">
        <v>2067371477</v>
      </c>
      <c r="F4" s="504">
        <v>4090051014</v>
      </c>
      <c r="G4" s="504">
        <v>4496132851</v>
      </c>
      <c r="H4" s="504">
        <v>2936206595.3099999</v>
      </c>
      <c r="I4" s="505">
        <v>4826839545</v>
      </c>
      <c r="J4" s="505">
        <v>4025021336.02</v>
      </c>
    </row>
    <row r="5" spans="1:11" ht="13.9" customHeight="1" x14ac:dyDescent="0.25">
      <c r="A5" s="400" t="s">
        <v>634</v>
      </c>
      <c r="B5" s="400"/>
      <c r="C5" s="504">
        <v>3223005051</v>
      </c>
      <c r="D5" s="504">
        <v>3755966754</v>
      </c>
      <c r="E5" s="504">
        <v>4135510464</v>
      </c>
      <c r="F5" s="504">
        <v>6180922405</v>
      </c>
      <c r="G5" s="504">
        <v>6266699635</v>
      </c>
      <c r="H5" s="504">
        <v>5147209407.0600004</v>
      </c>
      <c r="I5" s="505">
        <v>6281258769</v>
      </c>
      <c r="J5" s="505">
        <v>5318048846.0500002</v>
      </c>
    </row>
    <row r="6" spans="1:11" ht="13.9" customHeight="1" x14ac:dyDescent="0.25">
      <c r="A6" s="400" t="s">
        <v>635</v>
      </c>
      <c r="B6" s="400"/>
      <c r="C6" s="416">
        <v>398362873</v>
      </c>
      <c r="D6" s="506">
        <v>-1149493605</v>
      </c>
      <c r="E6" s="506">
        <v>-2068138987</v>
      </c>
      <c r="F6" s="506">
        <v>-2090871391</v>
      </c>
      <c r="G6" s="506">
        <v>-1770566783</v>
      </c>
      <c r="H6" s="506">
        <v>-2211002811.75</v>
      </c>
      <c r="I6" s="506">
        <v>-1454419224</v>
      </c>
      <c r="J6" s="506">
        <v>-1293027510.03</v>
      </c>
    </row>
    <row r="7" spans="1:11" ht="13.9" hidden="1" customHeight="1" x14ac:dyDescent="0.25">
      <c r="A7" s="400"/>
      <c r="B7" s="400"/>
      <c r="C7" s="400"/>
      <c r="D7" s="400"/>
      <c r="E7" s="400"/>
      <c r="F7" s="400"/>
      <c r="G7" s="400"/>
      <c r="H7" s="400"/>
      <c r="I7" s="400"/>
      <c r="J7" s="400"/>
    </row>
    <row r="8" spans="1:11" ht="13.9" hidden="1" customHeight="1" x14ac:dyDescent="0.25">
      <c r="A8" s="400" t="s">
        <v>636</v>
      </c>
      <c r="B8" s="400" t="s">
        <v>721</v>
      </c>
      <c r="C8" s="426"/>
      <c r="D8" s="423">
        <v>29360370</v>
      </c>
      <c r="E8" s="423">
        <v>37249425</v>
      </c>
      <c r="F8" s="423">
        <v>96288660</v>
      </c>
      <c r="G8" s="423">
        <v>52382414</v>
      </c>
      <c r="H8" s="423">
        <v>58722816</v>
      </c>
      <c r="I8" s="427">
        <v>127123959</v>
      </c>
      <c r="J8" s="427">
        <v>502750706</v>
      </c>
    </row>
    <row r="9" spans="1:11" ht="13.9" hidden="1" customHeight="1" x14ac:dyDescent="0.25">
      <c r="A9" s="400" t="s">
        <v>637</v>
      </c>
      <c r="B9" s="400"/>
      <c r="C9" s="426"/>
      <c r="D9" s="423">
        <v>42555472</v>
      </c>
      <c r="E9" s="423">
        <v>74267526</v>
      </c>
      <c r="F9" s="423">
        <v>148673383</v>
      </c>
      <c r="G9" s="423">
        <v>147818716</v>
      </c>
      <c r="H9" s="423">
        <v>166329297</v>
      </c>
      <c r="I9" s="427">
        <v>245315225</v>
      </c>
      <c r="J9" s="427">
        <v>1142137367</v>
      </c>
    </row>
    <row r="10" spans="1:11" ht="13.9" hidden="1" customHeight="1" x14ac:dyDescent="0.25">
      <c r="A10" s="400" t="s">
        <v>638</v>
      </c>
      <c r="B10" s="400"/>
      <c r="C10" s="426"/>
      <c r="D10" s="425">
        <v>-13195102</v>
      </c>
      <c r="E10" s="425">
        <v>-37018101</v>
      </c>
      <c r="F10" s="425">
        <v>-52384723</v>
      </c>
      <c r="G10" s="425">
        <v>-95436302</v>
      </c>
      <c r="H10" s="425">
        <v>-107606481</v>
      </c>
      <c r="I10" s="425">
        <v>-118191266</v>
      </c>
      <c r="J10" s="425">
        <v>-639386661</v>
      </c>
    </row>
    <row r="11" spans="1:11" ht="13.9" customHeight="1" x14ac:dyDescent="0.25">
      <c r="A11" s="663" t="s">
        <v>639</v>
      </c>
      <c r="B11" s="663"/>
      <c r="C11" s="663"/>
      <c r="D11" s="663"/>
      <c r="E11" s="663"/>
      <c r="F11" s="663"/>
      <c r="G11" s="663"/>
      <c r="H11" s="663"/>
      <c r="I11" s="663"/>
      <c r="J11" s="663"/>
    </row>
    <row r="12" spans="1:11" ht="13.9" customHeight="1" x14ac:dyDescent="0.25">
      <c r="A12" s="422" t="s">
        <v>640</v>
      </c>
      <c r="B12" s="422"/>
      <c r="C12" s="503">
        <v>2023</v>
      </c>
      <c r="D12" s="503">
        <v>2022</v>
      </c>
      <c r="E12" s="503">
        <v>2021</v>
      </c>
      <c r="F12" s="503">
        <v>2020</v>
      </c>
      <c r="G12" s="503">
        <v>2019</v>
      </c>
      <c r="H12" s="503">
        <v>2018</v>
      </c>
      <c r="I12" s="503">
        <v>2017</v>
      </c>
      <c r="J12" s="503">
        <v>2016</v>
      </c>
    </row>
    <row r="13" spans="1:11" ht="13.9" customHeight="1" x14ac:dyDescent="0.25">
      <c r="A13" s="400" t="s">
        <v>641</v>
      </c>
      <c r="B13" s="400" t="s">
        <v>720</v>
      </c>
      <c r="C13" s="507">
        <v>0.83879999999999999</v>
      </c>
      <c r="D13" s="507">
        <v>0.91579999999999995</v>
      </c>
      <c r="E13" s="507">
        <v>0.9234</v>
      </c>
      <c r="F13" s="507">
        <v>0.83299999999999996</v>
      </c>
      <c r="G13" s="507">
        <v>0.81879999999999997</v>
      </c>
      <c r="H13" s="507">
        <v>0.79859999999999998</v>
      </c>
      <c r="I13" s="508">
        <v>71.400000000000006</v>
      </c>
      <c r="J13" s="509">
        <v>58.47</v>
      </c>
    </row>
    <row r="14" spans="1:11" ht="13.9" customHeight="1" x14ac:dyDescent="0.25">
      <c r="A14" s="400" t="s">
        <v>642</v>
      </c>
      <c r="B14" s="400"/>
      <c r="C14" s="507">
        <v>0.16120000000000001</v>
      </c>
      <c r="D14" s="507">
        <v>8.4199999999999997E-2</v>
      </c>
      <c r="E14" s="507">
        <v>7.6600000000000001E-2</v>
      </c>
      <c r="F14" s="507">
        <v>0.16700000000000001</v>
      </c>
      <c r="G14" s="507">
        <v>0.1812</v>
      </c>
      <c r="H14" s="507">
        <v>0.2014</v>
      </c>
      <c r="I14" s="508">
        <v>28.6</v>
      </c>
      <c r="J14" s="509">
        <v>41.53</v>
      </c>
    </row>
    <row r="15" spans="1:11" ht="13.9" customHeight="1" x14ac:dyDescent="0.25">
      <c r="A15" s="430" t="s">
        <v>643</v>
      </c>
      <c r="B15" s="430"/>
      <c r="C15" s="510">
        <v>100</v>
      </c>
      <c r="D15" s="510">
        <v>100</v>
      </c>
      <c r="E15" s="510">
        <v>100</v>
      </c>
      <c r="F15" s="510">
        <v>100</v>
      </c>
      <c r="G15" s="510">
        <v>100</v>
      </c>
      <c r="H15" s="510">
        <v>100</v>
      </c>
      <c r="I15" s="510">
        <v>100</v>
      </c>
      <c r="J15" s="510">
        <v>100</v>
      </c>
    </row>
    <row r="16" spans="1:11" ht="13.9" customHeight="1" x14ac:dyDescent="0.25">
      <c r="A16" s="422" t="s">
        <v>644</v>
      </c>
      <c r="B16" s="422"/>
      <c r="C16" s="503">
        <v>2023</v>
      </c>
      <c r="D16" s="503">
        <v>2022</v>
      </c>
      <c r="E16" s="503">
        <v>2021</v>
      </c>
      <c r="F16" s="503">
        <v>2020</v>
      </c>
      <c r="G16" s="503">
        <v>2019</v>
      </c>
      <c r="H16" s="503">
        <v>2018</v>
      </c>
      <c r="I16" s="503">
        <v>2017</v>
      </c>
      <c r="J16" s="503">
        <v>2016</v>
      </c>
    </row>
    <row r="17" spans="1:10" ht="13.9" customHeight="1" x14ac:dyDescent="0.25">
      <c r="A17" s="400" t="s">
        <v>641</v>
      </c>
      <c r="B17" s="400" t="s">
        <v>720</v>
      </c>
      <c r="C17" s="507">
        <v>0.70979999999999999</v>
      </c>
      <c r="D17" s="507">
        <v>0.78490000000000004</v>
      </c>
      <c r="E17" s="507">
        <v>0.77400000000000002</v>
      </c>
      <c r="F17" s="507">
        <v>0.66800000000000004</v>
      </c>
      <c r="G17" s="507">
        <v>0.61150000000000004</v>
      </c>
      <c r="H17" s="507">
        <v>0.69840000000000002</v>
      </c>
      <c r="I17" s="509">
        <v>63.95</v>
      </c>
      <c r="J17" s="509">
        <v>65.760000000000005</v>
      </c>
    </row>
    <row r="18" spans="1:10" ht="13.9" customHeight="1" x14ac:dyDescent="0.25">
      <c r="A18" s="400" t="s">
        <v>642</v>
      </c>
      <c r="B18" s="400"/>
      <c r="C18" s="507">
        <v>0.29020000000000001</v>
      </c>
      <c r="D18" s="507">
        <v>0.21510000000000001</v>
      </c>
      <c r="E18" s="507">
        <v>0.22600000000000001</v>
      </c>
      <c r="F18" s="507">
        <v>0.33200000000000002</v>
      </c>
      <c r="G18" s="507">
        <v>0.38850000000000001</v>
      </c>
      <c r="H18" s="507">
        <v>0.30159999999999998</v>
      </c>
      <c r="I18" s="509">
        <v>36.049999999999997</v>
      </c>
      <c r="J18" s="509">
        <v>34.24</v>
      </c>
    </row>
    <row r="19" spans="1:10" ht="13.9" customHeight="1" x14ac:dyDescent="0.25">
      <c r="A19" s="430" t="s">
        <v>643</v>
      </c>
      <c r="B19" s="430"/>
      <c r="C19" s="510">
        <v>100</v>
      </c>
      <c r="D19" s="510">
        <v>100</v>
      </c>
      <c r="E19" s="510">
        <v>100</v>
      </c>
      <c r="F19" s="510">
        <v>100</v>
      </c>
      <c r="G19" s="510">
        <v>100</v>
      </c>
      <c r="H19" s="418">
        <v>100</v>
      </c>
      <c r="I19" s="510">
        <v>100</v>
      </c>
      <c r="J19" s="510">
        <v>100</v>
      </c>
    </row>
    <row r="20" spans="1:10" ht="13.9" customHeight="1" x14ac:dyDescent="0.25">
      <c r="A20" s="663" t="s">
        <v>604</v>
      </c>
      <c r="B20" s="663"/>
      <c r="C20" s="663"/>
      <c r="D20" s="663"/>
      <c r="E20" s="663"/>
      <c r="F20" s="663"/>
      <c r="G20" s="663"/>
      <c r="H20" s="663"/>
      <c r="I20" s="663"/>
      <c r="J20" s="663"/>
    </row>
    <row r="21" spans="1:10" ht="13.9" customHeight="1" x14ac:dyDescent="0.25">
      <c r="A21" s="422" t="s">
        <v>632</v>
      </c>
      <c r="B21" s="422"/>
      <c r="C21" s="503">
        <v>2023</v>
      </c>
      <c r="D21" s="503">
        <v>2022</v>
      </c>
      <c r="E21" s="503">
        <v>2021</v>
      </c>
      <c r="F21" s="503">
        <v>2020</v>
      </c>
      <c r="G21" s="503">
        <v>2019</v>
      </c>
      <c r="H21" s="503">
        <v>2018</v>
      </c>
      <c r="I21" s="503">
        <v>2017</v>
      </c>
      <c r="J21" s="503">
        <v>2016</v>
      </c>
    </row>
    <row r="22" spans="1:10" ht="13.9" customHeight="1" x14ac:dyDescent="0.25">
      <c r="A22" s="400" t="s">
        <v>633</v>
      </c>
      <c r="B22" s="400" t="s">
        <v>722</v>
      </c>
      <c r="C22" s="511">
        <v>51116952.590000004</v>
      </c>
      <c r="D22" s="511">
        <v>35803564</v>
      </c>
      <c r="E22" s="511">
        <v>29835017.449999999</v>
      </c>
      <c r="F22" s="511">
        <v>24087253.300000001</v>
      </c>
      <c r="G22" s="504">
        <v>73991464.180000007</v>
      </c>
      <c r="H22" s="504">
        <v>684409533</v>
      </c>
      <c r="I22" s="505">
        <v>235162780</v>
      </c>
      <c r="J22" s="505">
        <v>251893989.16999999</v>
      </c>
    </row>
    <row r="23" spans="1:10" ht="13.9" customHeight="1" x14ac:dyDescent="0.25">
      <c r="A23" s="400" t="s">
        <v>634</v>
      </c>
      <c r="B23" s="400"/>
      <c r="C23" s="511">
        <v>68573656.920000002</v>
      </c>
      <c r="D23" s="511">
        <v>65544967</v>
      </c>
      <c r="E23" s="511">
        <v>79340067.560000002</v>
      </c>
      <c r="F23" s="511">
        <v>61099540.490000002</v>
      </c>
      <c r="G23" s="504">
        <v>62806424.469999999</v>
      </c>
      <c r="H23" s="504">
        <v>61492397</v>
      </c>
      <c r="I23" s="505">
        <v>1328988942</v>
      </c>
      <c r="J23" s="505">
        <v>160431436.5</v>
      </c>
    </row>
    <row r="24" spans="1:10" ht="13.9" customHeight="1" x14ac:dyDescent="0.25">
      <c r="A24" s="400" t="s">
        <v>635</v>
      </c>
      <c r="B24" s="400"/>
      <c r="C24" s="417">
        <v>-17456704.329999998</v>
      </c>
      <c r="D24" s="417">
        <v>-29741402</v>
      </c>
      <c r="E24" s="417">
        <v>-49505050.109999999</v>
      </c>
      <c r="F24" s="417">
        <v>-37012287.189999998</v>
      </c>
      <c r="G24" s="506">
        <v>11185039.710000001</v>
      </c>
      <c r="H24" s="506">
        <v>622917136</v>
      </c>
      <c r="I24" s="506">
        <v>-1093826162</v>
      </c>
      <c r="J24" s="506">
        <v>91462552.670000002</v>
      </c>
    </row>
    <row r="25" spans="1:10" ht="13.9" customHeight="1" x14ac:dyDescent="0.25">
      <c r="A25" s="400"/>
      <c r="B25" s="400"/>
      <c r="C25" s="509"/>
      <c r="D25" s="509"/>
      <c r="E25" s="509"/>
      <c r="F25" s="509"/>
      <c r="G25" s="509"/>
      <c r="H25" s="509"/>
      <c r="I25" s="509"/>
      <c r="J25" s="509"/>
    </row>
    <row r="26" spans="1:10" hidden="1" x14ac:dyDescent="0.25">
      <c r="A26" s="400" t="s">
        <v>645</v>
      </c>
      <c r="B26" s="400"/>
      <c r="C26" s="400"/>
      <c r="D26" s="400"/>
      <c r="E26" s="431"/>
      <c r="F26" s="431"/>
      <c r="G26" s="431"/>
      <c r="H26" s="423">
        <v>13158167</v>
      </c>
      <c r="I26" s="424">
        <v>12370288</v>
      </c>
      <c r="J26" s="424">
        <v>12254367</v>
      </c>
    </row>
    <row r="27" spans="1:10" hidden="1" x14ac:dyDescent="0.25">
      <c r="A27" s="400" t="s">
        <v>646</v>
      </c>
      <c r="B27" s="400"/>
      <c r="C27" s="400"/>
      <c r="D27" s="400"/>
      <c r="E27" s="432"/>
      <c r="F27" s="432"/>
      <c r="G27" s="432"/>
      <c r="H27" s="424">
        <v>3251807</v>
      </c>
      <c r="I27" s="424">
        <v>60794218</v>
      </c>
      <c r="J27" s="424">
        <v>5101456</v>
      </c>
    </row>
    <row r="28" spans="1:10" hidden="1" x14ac:dyDescent="0.25">
      <c r="A28" s="400" t="s">
        <v>647</v>
      </c>
      <c r="B28" s="400"/>
      <c r="C28" s="400"/>
      <c r="D28" s="400"/>
      <c r="E28" s="433"/>
      <c r="F28" s="433"/>
      <c r="G28" s="433"/>
      <c r="H28" s="425">
        <v>9906360</v>
      </c>
      <c r="I28" s="425">
        <v>-48423930</v>
      </c>
      <c r="J28" s="425">
        <f>J26-J27</f>
        <v>7152911</v>
      </c>
    </row>
    <row r="29" spans="1:10" hidden="1" x14ac:dyDescent="0.25">
      <c r="A29" s="664" t="s">
        <v>639</v>
      </c>
      <c r="B29" s="664"/>
      <c r="C29" s="664"/>
      <c r="D29" s="664"/>
      <c r="E29" s="664"/>
      <c r="F29" s="664"/>
      <c r="G29" s="664"/>
      <c r="H29" s="664"/>
      <c r="I29" s="664"/>
      <c r="J29" s="664"/>
    </row>
    <row r="30" spans="1:10" hidden="1" x14ac:dyDescent="0.25">
      <c r="A30" s="422" t="s">
        <v>640</v>
      </c>
      <c r="B30" s="422"/>
      <c r="C30" s="422"/>
      <c r="D30" s="422"/>
      <c r="E30" s="422"/>
      <c r="F30" s="422">
        <v>2020</v>
      </c>
      <c r="G30" s="422">
        <v>2019</v>
      </c>
      <c r="H30" s="422">
        <v>2018</v>
      </c>
      <c r="I30" s="422">
        <v>2017</v>
      </c>
      <c r="J30" s="422">
        <v>2016</v>
      </c>
    </row>
    <row r="31" spans="1:10" hidden="1" x14ac:dyDescent="0.25">
      <c r="A31" s="400" t="s">
        <v>641</v>
      </c>
      <c r="B31" s="400" t="s">
        <v>722</v>
      </c>
      <c r="C31" s="400"/>
      <c r="D31" s="400"/>
      <c r="E31" s="426"/>
      <c r="F31" s="428">
        <v>0.9153</v>
      </c>
      <c r="G31" s="428">
        <v>0.97650000000000003</v>
      </c>
      <c r="H31" s="428">
        <v>0.91290000000000004</v>
      </c>
      <c r="I31" s="429">
        <v>75.599999999999994</v>
      </c>
      <c r="J31" s="400">
        <v>95.46</v>
      </c>
    </row>
    <row r="32" spans="1:10" hidden="1" x14ac:dyDescent="0.25">
      <c r="A32" s="400" t="s">
        <v>642</v>
      </c>
      <c r="B32" s="400"/>
      <c r="C32" s="400"/>
      <c r="D32" s="400"/>
      <c r="E32" s="426"/>
      <c r="F32" s="428">
        <v>8.4699999999999998E-2</v>
      </c>
      <c r="G32" s="428">
        <v>2.35E-2</v>
      </c>
      <c r="H32" s="428">
        <v>8.7099999999999997E-2</v>
      </c>
      <c r="I32" s="429">
        <v>24.4</v>
      </c>
      <c r="J32" s="400">
        <v>4.54</v>
      </c>
    </row>
    <row r="33" spans="1:256" hidden="1" x14ac:dyDescent="0.25">
      <c r="A33" s="430" t="s">
        <v>643</v>
      </c>
      <c r="B33" s="430"/>
      <c r="C33" s="430"/>
      <c r="D33" s="430"/>
      <c r="E33" s="434"/>
      <c r="F33" s="430">
        <v>100</v>
      </c>
      <c r="G33" s="430">
        <v>100</v>
      </c>
      <c r="H33" s="430">
        <v>100</v>
      </c>
      <c r="I33" s="430">
        <f t="shared" ref="I33:J33" si="0">I31+I32</f>
        <v>100</v>
      </c>
      <c r="J33" s="430">
        <f t="shared" si="0"/>
        <v>100</v>
      </c>
    </row>
    <row r="34" spans="1:256" hidden="1" x14ac:dyDescent="0.25">
      <c r="A34" s="422" t="s">
        <v>644</v>
      </c>
      <c r="B34" s="422"/>
      <c r="C34" s="422"/>
      <c r="D34" s="422"/>
      <c r="E34" s="422"/>
      <c r="F34" s="422">
        <v>2020</v>
      </c>
      <c r="G34" s="422">
        <v>2019</v>
      </c>
      <c r="H34" s="422">
        <v>2018</v>
      </c>
      <c r="I34" s="422">
        <v>2017</v>
      </c>
      <c r="J34" s="422">
        <v>2016</v>
      </c>
    </row>
    <row r="35" spans="1:256" hidden="1" x14ac:dyDescent="0.25">
      <c r="A35" s="400" t="s">
        <v>641</v>
      </c>
      <c r="B35" s="400"/>
      <c r="C35" s="400"/>
      <c r="D35" s="400"/>
      <c r="E35" s="426"/>
      <c r="F35" s="428">
        <v>0.95440000000000003</v>
      </c>
      <c r="G35" s="428">
        <v>0.96579999999999999</v>
      </c>
      <c r="H35" s="428">
        <v>0.87939999999999996</v>
      </c>
      <c r="I35" s="400">
        <v>75.540000000000006</v>
      </c>
      <c r="J35" s="400">
        <v>94.22</v>
      </c>
    </row>
    <row r="36" spans="1:256" hidden="1" x14ac:dyDescent="0.25">
      <c r="A36" s="400" t="s">
        <v>648</v>
      </c>
      <c r="B36" s="400"/>
      <c r="C36" s="400"/>
      <c r="D36" s="400"/>
      <c r="E36" s="426"/>
      <c r="F36" s="428">
        <v>4.5600000000000002E-2</v>
      </c>
      <c r="G36" s="428">
        <v>3.4200000000000001E-2</v>
      </c>
      <c r="H36" s="428">
        <v>0.1206</v>
      </c>
      <c r="I36" s="400">
        <v>24.46</v>
      </c>
      <c r="J36" s="400">
        <v>5.78</v>
      </c>
    </row>
    <row r="37" spans="1:256" hidden="1" x14ac:dyDescent="0.25">
      <c r="A37" s="430" t="s">
        <v>643</v>
      </c>
      <c r="B37" s="430"/>
      <c r="C37" s="430"/>
      <c r="D37" s="430"/>
      <c r="E37" s="434"/>
      <c r="F37" s="430">
        <v>100</v>
      </c>
      <c r="G37" s="430">
        <v>100</v>
      </c>
      <c r="H37" s="430">
        <v>100</v>
      </c>
      <c r="I37" s="430">
        <f t="shared" ref="I37:J37" si="1">I35+I36</f>
        <v>100</v>
      </c>
      <c r="J37" s="430">
        <f t="shared" si="1"/>
        <v>100</v>
      </c>
    </row>
    <row r="38" spans="1:256" x14ac:dyDescent="0.25">
      <c r="A38" s="398"/>
      <c r="B38" s="398"/>
      <c r="C38" s="398"/>
      <c r="D38" s="398"/>
      <c r="E38" s="398"/>
      <c r="F38" s="398"/>
      <c r="G38" s="398"/>
      <c r="H38" s="398"/>
      <c r="I38" s="399"/>
      <c r="J38" s="399"/>
    </row>
    <row r="39" spans="1:256" x14ac:dyDescent="0.25">
      <c r="A39" s="661" t="s">
        <v>833</v>
      </c>
      <c r="B39" s="662"/>
      <c r="C39" s="662"/>
      <c r="D39" s="662"/>
      <c r="E39" s="662"/>
      <c r="F39" s="662"/>
      <c r="G39" s="662"/>
      <c r="H39" s="662"/>
      <c r="I39" s="662"/>
      <c r="J39" s="662"/>
    </row>
    <row r="40" spans="1:256" x14ac:dyDescent="0.25">
      <c r="A40" s="655" t="s">
        <v>439</v>
      </c>
      <c r="B40" s="656"/>
      <c r="C40" s="656"/>
      <c r="D40" s="656"/>
      <c r="E40" s="656"/>
      <c r="F40" s="656"/>
      <c r="G40" s="656"/>
      <c r="H40" s="656"/>
      <c r="I40" s="656"/>
      <c r="J40" s="656"/>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77"/>
      <c r="FP40" s="77"/>
      <c r="FQ40" s="77"/>
      <c r="FR40" s="77"/>
      <c r="FS40" s="77"/>
      <c r="FT40" s="77"/>
      <c r="FU40" s="77"/>
      <c r="FV40" s="77"/>
      <c r="FW40" s="77"/>
      <c r="FX40" s="77"/>
      <c r="FY40" s="77"/>
      <c r="FZ40" s="77"/>
      <c r="GA40" s="77"/>
      <c r="GB40" s="77"/>
      <c r="GC40" s="77"/>
      <c r="GD40" s="77"/>
      <c r="GE40" s="77"/>
      <c r="GF40" s="77"/>
      <c r="GG40" s="77"/>
      <c r="GH40" s="77"/>
      <c r="GI40" s="77"/>
      <c r="GJ40" s="77"/>
      <c r="GK40" s="77"/>
      <c r="GL40" s="77"/>
      <c r="GM40" s="77"/>
      <c r="GN40" s="77"/>
      <c r="GO40" s="77"/>
      <c r="GP40" s="77"/>
      <c r="GQ40" s="77"/>
      <c r="GR40" s="77"/>
      <c r="GS40" s="77"/>
      <c r="GT40" s="77"/>
      <c r="GU40" s="77"/>
      <c r="GV40" s="77"/>
      <c r="GW40" s="77"/>
      <c r="GX40" s="77"/>
      <c r="GY40" s="77"/>
      <c r="GZ40" s="77"/>
      <c r="HA40" s="77"/>
      <c r="HB40" s="77"/>
      <c r="HC40" s="77"/>
      <c r="HD40" s="77"/>
      <c r="HE40" s="77"/>
      <c r="HF40" s="77"/>
      <c r="HG40" s="77"/>
      <c r="HH40" s="77"/>
      <c r="HI40" s="77"/>
      <c r="HJ40" s="77"/>
      <c r="HK40" s="77"/>
      <c r="HL40" s="77"/>
      <c r="HM40" s="77"/>
      <c r="HN40" s="77"/>
      <c r="HO40" s="77"/>
      <c r="HP40" s="77"/>
      <c r="HQ40" s="77"/>
      <c r="HR40" s="77"/>
      <c r="HS40" s="77"/>
      <c r="HT40" s="77"/>
      <c r="HU40" s="77"/>
      <c r="HV40" s="77"/>
      <c r="HW40" s="77"/>
      <c r="HX40" s="77"/>
      <c r="HY40" s="77"/>
      <c r="HZ40" s="77"/>
      <c r="IA40" s="77"/>
      <c r="IB40" s="77"/>
      <c r="IC40" s="77"/>
      <c r="ID40" s="77"/>
      <c r="IE40" s="77"/>
      <c r="IF40" s="77"/>
      <c r="IG40" s="77"/>
      <c r="IH40" s="77"/>
      <c r="II40" s="77"/>
      <c r="IJ40" s="77"/>
      <c r="IK40" s="77"/>
      <c r="IL40" s="77"/>
      <c r="IM40" s="77"/>
      <c r="IN40" s="77"/>
      <c r="IO40" s="77"/>
      <c r="IP40" s="77"/>
      <c r="IQ40" s="77"/>
      <c r="IR40" s="77"/>
      <c r="IS40" s="77"/>
      <c r="IT40" s="77"/>
      <c r="IU40" s="77"/>
      <c r="IV40" s="77"/>
    </row>
    <row r="41" spans="1:256" x14ac:dyDescent="0.25">
      <c r="A41" s="657" t="s">
        <v>625</v>
      </c>
      <c r="B41" s="658"/>
      <c r="C41" s="658"/>
      <c r="D41" s="658"/>
      <c r="E41" s="658"/>
      <c r="F41" s="658"/>
      <c r="G41" s="658"/>
      <c r="H41" s="658"/>
      <c r="I41" s="658"/>
      <c r="J41" s="65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c r="IT41" s="78"/>
      <c r="IU41" s="78"/>
      <c r="IV41" s="78"/>
    </row>
    <row r="42" spans="1:256" x14ac:dyDescent="0.25">
      <c r="A42" s="657" t="s">
        <v>626</v>
      </c>
      <c r="B42" s="658"/>
      <c r="C42" s="658"/>
      <c r="D42" s="658"/>
      <c r="E42" s="658"/>
      <c r="F42" s="658"/>
      <c r="G42" s="658"/>
      <c r="H42" s="658"/>
      <c r="I42" s="658"/>
      <c r="J42" s="65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8"/>
      <c r="GN42" s="78"/>
      <c r="GO42" s="78"/>
      <c r="GP42" s="78"/>
      <c r="GQ42" s="78"/>
      <c r="GR42" s="78"/>
      <c r="GS42" s="78"/>
      <c r="GT42" s="78"/>
      <c r="GU42" s="78"/>
      <c r="GV42" s="78"/>
      <c r="GW42" s="78"/>
      <c r="GX42" s="78"/>
      <c r="GY42" s="78"/>
      <c r="GZ42" s="78"/>
      <c r="HA42" s="78"/>
      <c r="HB42" s="78"/>
      <c r="HC42" s="78"/>
      <c r="HD42" s="78"/>
      <c r="HE42" s="78"/>
      <c r="HF42" s="78"/>
      <c r="HG42" s="78"/>
      <c r="HH42" s="78"/>
      <c r="HI42" s="78"/>
      <c r="HJ42" s="78"/>
      <c r="HK42" s="78"/>
      <c r="HL42" s="78"/>
      <c r="HM42" s="78"/>
      <c r="HN42" s="78"/>
      <c r="HO42" s="78"/>
      <c r="HP42" s="78"/>
      <c r="HQ42" s="78"/>
      <c r="HR42" s="78"/>
      <c r="HS42" s="78"/>
      <c r="HT42" s="78"/>
      <c r="HU42" s="78"/>
      <c r="HV42" s="78"/>
      <c r="HW42" s="78"/>
      <c r="HX42" s="78"/>
      <c r="HY42" s="78"/>
      <c r="HZ42" s="78"/>
      <c r="IA42" s="78"/>
      <c r="IB42" s="78"/>
      <c r="IC42" s="78"/>
      <c r="ID42" s="78"/>
      <c r="IE42" s="78"/>
      <c r="IF42" s="78"/>
      <c r="IG42" s="78"/>
      <c r="IH42" s="78"/>
      <c r="II42" s="78"/>
      <c r="IJ42" s="78"/>
      <c r="IK42" s="78"/>
      <c r="IL42" s="78"/>
      <c r="IM42" s="78"/>
      <c r="IN42" s="78"/>
      <c r="IO42" s="78"/>
      <c r="IP42" s="78"/>
      <c r="IQ42" s="78"/>
      <c r="IR42" s="78"/>
      <c r="IS42" s="78"/>
      <c r="IT42" s="78"/>
      <c r="IU42" s="78"/>
      <c r="IV42" s="78"/>
    </row>
    <row r="43" spans="1:256" x14ac:dyDescent="0.25">
      <c r="A43" s="657" t="s">
        <v>627</v>
      </c>
      <c r="B43" s="658"/>
      <c r="C43" s="658"/>
      <c r="D43" s="658"/>
      <c r="E43" s="658"/>
      <c r="F43" s="658"/>
      <c r="G43" s="658"/>
      <c r="H43" s="658"/>
      <c r="I43" s="658"/>
      <c r="J43" s="65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c r="FC43" s="78"/>
      <c r="FD43" s="78"/>
      <c r="FE43" s="78"/>
      <c r="FF43" s="78"/>
      <c r="FG43" s="78"/>
      <c r="FH43" s="78"/>
      <c r="FI43" s="78"/>
      <c r="FJ43" s="78"/>
      <c r="FK43" s="78"/>
      <c r="FL43" s="78"/>
      <c r="FM43" s="78"/>
      <c r="FN43" s="78"/>
      <c r="FO43" s="78"/>
      <c r="FP43" s="78"/>
      <c r="FQ43" s="78"/>
      <c r="FR43" s="78"/>
      <c r="FS43" s="78"/>
      <c r="FT43" s="78"/>
      <c r="FU43" s="78"/>
      <c r="FV43" s="78"/>
      <c r="FW43" s="78"/>
      <c r="FX43" s="78"/>
      <c r="FY43" s="78"/>
      <c r="FZ43" s="78"/>
      <c r="GA43" s="78"/>
      <c r="GB43" s="78"/>
      <c r="GC43" s="78"/>
      <c r="GD43" s="78"/>
      <c r="GE43" s="78"/>
      <c r="GF43" s="78"/>
      <c r="GG43" s="78"/>
      <c r="GH43" s="78"/>
      <c r="GI43" s="78"/>
      <c r="GJ43" s="78"/>
      <c r="GK43" s="78"/>
      <c r="GL43" s="78"/>
      <c r="GM43" s="78"/>
      <c r="GN43" s="78"/>
      <c r="GO43" s="78"/>
      <c r="GP43" s="78"/>
      <c r="GQ43" s="78"/>
      <c r="GR43" s="78"/>
      <c r="GS43" s="78"/>
      <c r="GT43" s="78"/>
      <c r="GU43" s="78"/>
      <c r="GV43" s="78"/>
      <c r="GW43" s="78"/>
      <c r="GX43" s="78"/>
      <c r="GY43" s="78"/>
      <c r="GZ43" s="78"/>
      <c r="HA43" s="78"/>
      <c r="HB43" s="78"/>
      <c r="HC43" s="78"/>
      <c r="HD43" s="78"/>
      <c r="HE43" s="78"/>
      <c r="HF43" s="78"/>
      <c r="HG43" s="78"/>
      <c r="HH43" s="78"/>
      <c r="HI43" s="78"/>
      <c r="HJ43" s="78"/>
      <c r="HK43" s="78"/>
      <c r="HL43" s="78"/>
      <c r="HM43" s="78"/>
      <c r="HN43" s="78"/>
      <c r="HO43" s="78"/>
      <c r="HP43" s="78"/>
      <c r="HQ43" s="78"/>
      <c r="HR43" s="78"/>
      <c r="HS43" s="78"/>
      <c r="HT43" s="78"/>
      <c r="HU43" s="78"/>
      <c r="HV43" s="78"/>
      <c r="HW43" s="78"/>
      <c r="HX43" s="78"/>
      <c r="HY43" s="78"/>
      <c r="HZ43" s="78"/>
      <c r="IA43" s="78"/>
      <c r="IB43" s="78"/>
      <c r="IC43" s="78"/>
      <c r="ID43" s="78"/>
      <c r="IE43" s="78"/>
      <c r="IF43" s="78"/>
      <c r="IG43" s="78"/>
      <c r="IH43" s="78"/>
      <c r="II43" s="78"/>
      <c r="IJ43" s="78"/>
      <c r="IK43" s="78"/>
      <c r="IL43" s="78"/>
      <c r="IM43" s="78"/>
      <c r="IN43" s="78"/>
      <c r="IO43" s="78"/>
      <c r="IP43" s="78"/>
      <c r="IQ43" s="78"/>
      <c r="IR43" s="78"/>
      <c r="IS43" s="78"/>
      <c r="IT43" s="78"/>
      <c r="IU43" s="78"/>
      <c r="IV43" s="78"/>
    </row>
    <row r="44" spans="1:256" x14ac:dyDescent="0.25">
      <c r="A44" s="659"/>
      <c r="B44" s="660"/>
      <c r="C44" s="660"/>
      <c r="D44" s="660"/>
      <c r="E44" s="660"/>
      <c r="F44" s="660"/>
      <c r="G44" s="660"/>
      <c r="H44" s="660"/>
      <c r="I44" s="660"/>
      <c r="J44" s="660"/>
    </row>
    <row r="45" spans="1:256" x14ac:dyDescent="0.25">
      <c r="A45" s="79"/>
      <c r="B45" s="79"/>
      <c r="C45" s="79"/>
      <c r="D45" s="79"/>
      <c r="E45" s="79"/>
      <c r="F45" s="79"/>
      <c r="G45" s="79"/>
      <c r="H45" s="79"/>
      <c r="I45" s="80"/>
      <c r="J45" s="80"/>
    </row>
  </sheetData>
  <mergeCells count="11">
    <mergeCell ref="A39:J39"/>
    <mergeCell ref="A1:J1"/>
    <mergeCell ref="A2:J2"/>
    <mergeCell ref="A11:J11"/>
    <mergeCell ref="A20:J20"/>
    <mergeCell ref="A29:J29"/>
    <mergeCell ref="A40:J40"/>
    <mergeCell ref="A41:J41"/>
    <mergeCell ref="A42:J42"/>
    <mergeCell ref="A43:J43"/>
    <mergeCell ref="A44:J44"/>
  </mergeCells>
  <hyperlinks>
    <hyperlink ref="K1" r:id="rId1" location="TOC!A1"/>
  </hyperlinks>
  <pageMargins left="0.7" right="0.7" top="0.75" bottom="0.75" header="0.3" footer="0.3"/>
  <pageSetup paperSize="9" scale="83"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39997558519241921"/>
  </sheetPr>
  <dimension ref="A1:I39"/>
  <sheetViews>
    <sheetView zoomScaleNormal="100" workbookViewId="0">
      <pane ySplit="6" topLeftCell="A7" activePane="bottomLeft" state="frozen"/>
      <selection activeCell="B19" sqref="B19"/>
      <selection pane="bottomLeft" sqref="A1:D1"/>
    </sheetView>
  </sheetViews>
  <sheetFormatPr defaultColWidth="8.85546875" defaultRowHeight="12.75" x14ac:dyDescent="0.2"/>
  <cols>
    <col min="1" max="1" width="54.7109375" style="83" customWidth="1"/>
    <col min="2" max="4" width="22.7109375" style="83" customWidth="1"/>
    <col min="5" max="5" width="17.42578125" style="83" customWidth="1"/>
    <col min="6" max="9" width="20" style="83" hidden="1" customWidth="1"/>
    <col min="10" max="16384" width="8.85546875" style="83"/>
  </cols>
  <sheetData>
    <row r="1" spans="1:9" ht="24" customHeight="1" thickBot="1" x14ac:dyDescent="0.3">
      <c r="A1" s="682" t="s">
        <v>649</v>
      </c>
      <c r="B1" s="683"/>
      <c r="C1" s="683"/>
      <c r="D1" s="684"/>
      <c r="E1" s="1" t="s">
        <v>317</v>
      </c>
      <c r="F1" s="673"/>
      <c r="G1" s="674"/>
      <c r="H1" s="674"/>
      <c r="I1" s="675"/>
    </row>
    <row r="2" spans="1:9" ht="30" customHeight="1" thickBot="1" x14ac:dyDescent="0.25">
      <c r="A2" s="419" t="s">
        <v>506</v>
      </c>
      <c r="B2" s="676" t="s">
        <v>66</v>
      </c>
      <c r="C2" s="677"/>
      <c r="D2" s="678"/>
      <c r="F2" s="106" t="s">
        <v>506</v>
      </c>
      <c r="G2" s="679" t="s">
        <v>650</v>
      </c>
      <c r="H2" s="680"/>
      <c r="I2" s="681"/>
    </row>
    <row r="3" spans="1:9" ht="30" customHeight="1" thickBot="1" x14ac:dyDescent="0.25">
      <c r="A3" s="419" t="s">
        <v>810</v>
      </c>
      <c r="B3" s="665">
        <v>8</v>
      </c>
      <c r="C3" s="666"/>
      <c r="D3" s="667"/>
      <c r="F3" s="106" t="s">
        <v>723</v>
      </c>
      <c r="G3" s="668">
        <v>8</v>
      </c>
      <c r="H3" s="669"/>
      <c r="I3" s="670"/>
    </row>
    <row r="4" spans="1:9" ht="30" customHeight="1" thickBot="1" x14ac:dyDescent="0.25">
      <c r="A4" s="419" t="s">
        <v>834</v>
      </c>
      <c r="B4" s="665">
        <v>7</v>
      </c>
      <c r="C4" s="666"/>
      <c r="D4" s="667"/>
      <c r="F4" s="106" t="s">
        <v>724</v>
      </c>
      <c r="G4" s="668">
        <v>6</v>
      </c>
      <c r="H4" s="669"/>
      <c r="I4" s="670"/>
    </row>
    <row r="5" spans="1:9" ht="25.9" customHeight="1" x14ac:dyDescent="0.2">
      <c r="A5" s="671" t="s">
        <v>549</v>
      </c>
      <c r="B5" s="369" t="s">
        <v>718</v>
      </c>
      <c r="C5" s="369" t="s">
        <v>825</v>
      </c>
      <c r="D5" s="647" t="s">
        <v>548</v>
      </c>
      <c r="F5" s="107" t="s">
        <v>549</v>
      </c>
      <c r="G5" s="108" t="s">
        <v>507</v>
      </c>
      <c r="H5" s="108" t="s">
        <v>725</v>
      </c>
      <c r="I5" s="108" t="s">
        <v>548</v>
      </c>
    </row>
    <row r="6" spans="1:9" ht="13.9" customHeight="1" thickBot="1" x14ac:dyDescent="0.25">
      <c r="A6" s="672"/>
      <c r="B6" s="372" t="s">
        <v>256</v>
      </c>
      <c r="C6" s="373" t="s">
        <v>256</v>
      </c>
      <c r="D6" s="649"/>
      <c r="F6" s="109"/>
      <c r="G6" s="110" t="s">
        <v>256</v>
      </c>
      <c r="H6" s="111" t="s">
        <v>256</v>
      </c>
      <c r="I6" s="112"/>
    </row>
    <row r="7" spans="1:9" ht="13.9" customHeight="1" thickBot="1" x14ac:dyDescent="0.25">
      <c r="A7" s="394" t="s">
        <v>550</v>
      </c>
      <c r="B7" s="529">
        <v>3215581724.5577002</v>
      </c>
      <c r="C7" s="516">
        <v>2193050383.7531996</v>
      </c>
      <c r="D7" s="529">
        <v>46.625984901201136</v>
      </c>
      <c r="F7" s="113" t="s">
        <v>550</v>
      </c>
      <c r="G7" s="114">
        <v>2178140737.3010001</v>
      </c>
      <c r="H7" s="115">
        <v>997956083.58560002</v>
      </c>
      <c r="I7" s="116">
        <v>118.26017929316718</v>
      </c>
    </row>
    <row r="8" spans="1:9" ht="13.9" customHeight="1" thickBot="1" x14ac:dyDescent="0.25">
      <c r="A8" s="394"/>
      <c r="B8" s="529"/>
      <c r="C8" s="516"/>
      <c r="D8" s="529"/>
      <c r="F8" s="113"/>
      <c r="G8" s="114"/>
      <c r="H8" s="115"/>
      <c r="I8" s="116"/>
    </row>
    <row r="9" spans="1:9" ht="13.9" customHeight="1" thickBot="1" x14ac:dyDescent="0.25">
      <c r="A9" s="394" t="s">
        <v>551</v>
      </c>
      <c r="B9" s="529">
        <v>1913848364.9135001</v>
      </c>
      <c r="C9" s="516">
        <v>1424824727.7324002</v>
      </c>
      <c r="D9" s="529">
        <v>34.321669722800088</v>
      </c>
      <c r="F9" s="113" t="s">
        <v>551</v>
      </c>
      <c r="G9" s="114">
        <v>1366245342.4414001</v>
      </c>
      <c r="H9" s="115">
        <v>973401789.74760008</v>
      </c>
      <c r="I9" s="116">
        <v>40.357800533288838</v>
      </c>
    </row>
    <row r="10" spans="1:9" ht="13.9" customHeight="1" thickBot="1" x14ac:dyDescent="0.25">
      <c r="A10" s="394"/>
      <c r="B10" s="529"/>
      <c r="C10" s="516"/>
      <c r="D10" s="529"/>
      <c r="F10" s="113"/>
      <c r="G10" s="114"/>
      <c r="H10" s="115"/>
      <c r="I10" s="116"/>
    </row>
    <row r="11" spans="1:9" ht="13.9" customHeight="1" thickBot="1" x14ac:dyDescent="0.25">
      <c r="A11" s="394" t="s">
        <v>470</v>
      </c>
      <c r="B11" s="529">
        <v>5129430089.471199</v>
      </c>
      <c r="C11" s="516">
        <v>3617875111.4855995</v>
      </c>
      <c r="D11" s="529">
        <v>41.780186750695037</v>
      </c>
      <c r="F11" s="113" t="s">
        <v>470</v>
      </c>
      <c r="G11" s="114">
        <v>3544386079.7424002</v>
      </c>
      <c r="H11" s="115">
        <v>1971357873.3332</v>
      </c>
      <c r="I11" s="116">
        <v>79.79414735841452</v>
      </c>
    </row>
    <row r="12" spans="1:9" ht="13.9" customHeight="1" thickBot="1" x14ac:dyDescent="0.25">
      <c r="A12" s="394"/>
      <c r="B12" s="529"/>
      <c r="C12" s="516"/>
      <c r="D12" s="529"/>
      <c r="F12" s="113"/>
      <c r="G12" s="114"/>
      <c r="H12" s="115"/>
      <c r="I12" s="116"/>
    </row>
    <row r="13" spans="1:9" ht="13.9" customHeight="1" thickBot="1" x14ac:dyDescent="0.25">
      <c r="A13" s="394" t="s">
        <v>552</v>
      </c>
      <c r="B13" s="529">
        <v>3339361154.4636998</v>
      </c>
      <c r="C13" s="516">
        <v>2193846301.4640999</v>
      </c>
      <c r="D13" s="529">
        <v>52.214909140860108</v>
      </c>
      <c r="F13" s="113" t="s">
        <v>552</v>
      </c>
      <c r="G13" s="114">
        <v>1773105911.1338</v>
      </c>
      <c r="H13" s="115">
        <v>825797008.29680002</v>
      </c>
      <c r="I13" s="116">
        <v>114.71449924368429</v>
      </c>
    </row>
    <row r="14" spans="1:9" ht="13.9" customHeight="1" thickBot="1" x14ac:dyDescent="0.25">
      <c r="A14" s="394"/>
      <c r="B14" s="529"/>
      <c r="C14" s="516"/>
      <c r="D14" s="529"/>
      <c r="F14" s="113"/>
      <c r="G14" s="114"/>
      <c r="H14" s="115"/>
      <c r="I14" s="116"/>
    </row>
    <row r="15" spans="1:9" ht="13.9" customHeight="1" thickBot="1" x14ac:dyDescent="0.25">
      <c r="A15" s="394" t="s">
        <v>553</v>
      </c>
      <c r="B15" s="529">
        <v>584743937.97810006</v>
      </c>
      <c r="C15" s="516">
        <v>443352914.48469996</v>
      </c>
      <c r="D15" s="529">
        <v>31.891303490749799</v>
      </c>
      <c r="F15" s="113" t="s">
        <v>553</v>
      </c>
      <c r="G15" s="117">
        <v>701264535.21899998</v>
      </c>
      <c r="H15" s="118">
        <v>362545881.31880003</v>
      </c>
      <c r="I15" s="116">
        <v>93.427803583942008</v>
      </c>
    </row>
    <row r="16" spans="1:9" ht="13.9" customHeight="1" thickBot="1" x14ac:dyDescent="0.25">
      <c r="A16" s="394"/>
      <c r="B16" s="529"/>
      <c r="C16" s="516"/>
      <c r="D16" s="529"/>
      <c r="F16" s="113"/>
      <c r="G16" s="117"/>
      <c r="H16" s="118"/>
      <c r="I16" s="116"/>
    </row>
    <row r="17" spans="1:9" ht="13.9" customHeight="1" thickBot="1" x14ac:dyDescent="0.25">
      <c r="A17" s="394" t="s">
        <v>554</v>
      </c>
      <c r="B17" s="529">
        <v>3924105092.4417996</v>
      </c>
      <c r="C17" s="516">
        <v>2637199215.9488001</v>
      </c>
      <c r="D17" s="529">
        <v>48.798204880020869</v>
      </c>
      <c r="F17" s="113" t="s">
        <v>554</v>
      </c>
      <c r="G17" s="117">
        <v>2474370446.3528004</v>
      </c>
      <c r="H17" s="118">
        <v>1188342889.6156001</v>
      </c>
      <c r="I17" s="116">
        <v>108.22024248852946</v>
      </c>
    </row>
    <row r="18" spans="1:9" ht="13.9" customHeight="1" thickBot="1" x14ac:dyDescent="0.25">
      <c r="A18" s="394"/>
      <c r="B18" s="529"/>
      <c r="C18" s="516"/>
      <c r="D18" s="529"/>
      <c r="F18" s="113"/>
      <c r="G18" s="117"/>
      <c r="H18" s="118"/>
      <c r="I18" s="116"/>
    </row>
    <row r="19" spans="1:9" ht="13.9" customHeight="1" thickBot="1" x14ac:dyDescent="0.25">
      <c r="A19" s="394" t="s">
        <v>555</v>
      </c>
      <c r="B19" s="529">
        <v>1205324997.0294001</v>
      </c>
      <c r="C19" s="516">
        <v>980675895.53679991</v>
      </c>
      <c r="D19" s="529">
        <v>22.907578590950518</v>
      </c>
      <c r="F19" s="113" t="s">
        <v>555</v>
      </c>
      <c r="G19" s="118">
        <v>1070015633.3896</v>
      </c>
      <c r="H19" s="118">
        <v>783014983.71759987</v>
      </c>
      <c r="I19" s="116">
        <v>36.653276838889859</v>
      </c>
    </row>
    <row r="20" spans="1:9" ht="13.9" customHeight="1" thickBot="1" x14ac:dyDescent="0.25">
      <c r="A20" s="394"/>
      <c r="B20" s="529"/>
      <c r="C20" s="516"/>
      <c r="D20" s="529"/>
      <c r="F20" s="113"/>
      <c r="G20" s="117"/>
      <c r="H20" s="118"/>
      <c r="I20" s="116"/>
    </row>
    <row r="21" spans="1:9" ht="13.9" customHeight="1" thickBot="1" x14ac:dyDescent="0.25">
      <c r="A21" s="394" t="s">
        <v>556</v>
      </c>
      <c r="B21" s="529">
        <v>5129430089.471199</v>
      </c>
      <c r="C21" s="516">
        <v>3617875111.4855995</v>
      </c>
      <c r="D21" s="529">
        <v>41.780186750695037</v>
      </c>
      <c r="F21" s="113" t="s">
        <v>556</v>
      </c>
      <c r="G21" s="117">
        <v>3544386079.7424002</v>
      </c>
      <c r="H21" s="118">
        <v>1971357873.3332</v>
      </c>
      <c r="I21" s="116">
        <v>79.79414735841452</v>
      </c>
    </row>
    <row r="22" spans="1:9" ht="13.9" customHeight="1" thickBot="1" x14ac:dyDescent="0.25">
      <c r="A22" s="394"/>
      <c r="B22" s="529"/>
      <c r="C22" s="516"/>
      <c r="D22" s="529"/>
      <c r="F22" s="113"/>
      <c r="G22" s="117"/>
      <c r="H22" s="118"/>
      <c r="I22" s="116"/>
    </row>
    <row r="23" spans="1:9" ht="13.9" customHeight="1" thickBot="1" x14ac:dyDescent="0.25">
      <c r="A23" s="394" t="s">
        <v>557</v>
      </c>
      <c r="B23" s="529">
        <v>1832493409.7797</v>
      </c>
      <c r="C23" s="516">
        <v>2377587328.5868001</v>
      </c>
      <c r="D23" s="529">
        <v>-22.926346900203875</v>
      </c>
      <c r="F23" s="113" t="s">
        <v>557</v>
      </c>
      <c r="G23" s="117">
        <v>2617317787.4526763</v>
      </c>
      <c r="H23" s="118">
        <v>1418157148.6729</v>
      </c>
      <c r="I23" s="116">
        <v>84.557669783066089</v>
      </c>
    </row>
    <row r="24" spans="1:9" ht="13.9" customHeight="1" thickBot="1" x14ac:dyDescent="0.25">
      <c r="A24" s="394"/>
      <c r="B24" s="529"/>
      <c r="C24" s="516"/>
      <c r="D24" s="529"/>
      <c r="F24" s="113"/>
      <c r="G24" s="117"/>
      <c r="H24" s="118"/>
      <c r="I24" s="116"/>
    </row>
    <row r="25" spans="1:9" ht="13.9" customHeight="1" thickBot="1" x14ac:dyDescent="0.25">
      <c r="A25" s="393" t="s">
        <v>558</v>
      </c>
      <c r="B25" s="529">
        <v>1490387702.2548769</v>
      </c>
      <c r="C25" s="516">
        <v>1807108329.0850999</v>
      </c>
      <c r="D25" s="529">
        <v>-17.526377457989582</v>
      </c>
      <c r="F25" s="119" t="s">
        <v>558</v>
      </c>
      <c r="G25" s="114">
        <v>2052814027.7767</v>
      </c>
      <c r="H25" s="115">
        <v>1267704327.5114</v>
      </c>
      <c r="I25" s="116">
        <v>61.931610015604363</v>
      </c>
    </row>
    <row r="26" spans="1:9" ht="13.9" customHeight="1" thickBot="1" x14ac:dyDescent="0.25">
      <c r="A26" s="393"/>
      <c r="B26" s="529"/>
      <c r="C26" s="516"/>
      <c r="D26" s="529"/>
      <c r="F26" s="119"/>
      <c r="G26" s="114"/>
      <c r="H26" s="115"/>
      <c r="I26" s="116"/>
    </row>
    <row r="27" spans="1:9" ht="13.9" customHeight="1" thickBot="1" x14ac:dyDescent="0.25">
      <c r="A27" s="393" t="s">
        <v>575</v>
      </c>
      <c r="B27" s="529">
        <v>56921934.673</v>
      </c>
      <c r="C27" s="516">
        <v>89597781.942599997</v>
      </c>
      <c r="D27" s="529">
        <v>-36.469482347825846</v>
      </c>
      <c r="F27" s="119" t="s">
        <v>575</v>
      </c>
      <c r="G27" s="114">
        <v>2845977.5193999996</v>
      </c>
      <c r="H27" s="115">
        <v>1156108.7252</v>
      </c>
      <c r="I27" s="116">
        <v>146.16867404989634</v>
      </c>
    </row>
    <row r="28" spans="1:9" ht="13.9" customHeight="1" thickBot="1" x14ac:dyDescent="0.25">
      <c r="A28" s="393"/>
      <c r="B28" s="529"/>
      <c r="C28" s="516"/>
      <c r="D28" s="529"/>
      <c r="F28" s="119"/>
      <c r="G28" s="114"/>
      <c r="H28" s="115"/>
      <c r="I28" s="116"/>
    </row>
    <row r="29" spans="1:9" ht="13.9" customHeight="1" thickBot="1" x14ac:dyDescent="0.25">
      <c r="A29" s="394" t="s">
        <v>559</v>
      </c>
      <c r="B29" s="529">
        <v>1547309636.9278772</v>
      </c>
      <c r="C29" s="516">
        <v>1896706111.0276999</v>
      </c>
      <c r="D29" s="529">
        <v>-18.42122361858727</v>
      </c>
      <c r="F29" s="113" t="s">
        <v>559</v>
      </c>
      <c r="G29" s="114">
        <v>2055660005.2960999</v>
      </c>
      <c r="H29" s="115">
        <v>1268860436.2365999</v>
      </c>
      <c r="I29" s="116">
        <v>62.008361722832397</v>
      </c>
    </row>
    <row r="30" spans="1:9" ht="13.9" customHeight="1" thickBot="1" x14ac:dyDescent="0.25">
      <c r="A30" s="394"/>
      <c r="B30" s="529"/>
      <c r="C30" s="516"/>
      <c r="D30" s="529"/>
      <c r="F30" s="113"/>
      <c r="G30" s="114"/>
      <c r="H30" s="115"/>
      <c r="I30" s="116"/>
    </row>
    <row r="31" spans="1:9" ht="13.9" customHeight="1" thickBot="1" x14ac:dyDescent="0.25">
      <c r="A31" s="394" t="s">
        <v>560</v>
      </c>
      <c r="B31" s="529">
        <v>285183772.85182297</v>
      </c>
      <c r="C31" s="516">
        <v>480881217.55909997</v>
      </c>
      <c r="D31" s="529">
        <v>-40.695589172855541</v>
      </c>
      <c r="F31" s="113" t="s">
        <v>560</v>
      </c>
      <c r="G31" s="115">
        <v>561657782.15657592</v>
      </c>
      <c r="H31" s="115">
        <v>149296712.43630001</v>
      </c>
      <c r="I31" s="116">
        <v>276.20237779597244</v>
      </c>
    </row>
    <row r="32" spans="1:9" ht="13.9" customHeight="1" thickBot="1" x14ac:dyDescent="0.25">
      <c r="A32" s="394"/>
      <c r="B32" s="529"/>
      <c r="C32" s="516"/>
      <c r="D32" s="529"/>
      <c r="F32" s="113"/>
      <c r="G32" s="115"/>
      <c r="H32" s="115"/>
      <c r="I32" s="116"/>
    </row>
    <row r="33" spans="1:9" ht="13.9" customHeight="1" thickBot="1" x14ac:dyDescent="0.25">
      <c r="A33" s="394" t="s">
        <v>561</v>
      </c>
      <c r="B33" s="529">
        <v>8724296</v>
      </c>
      <c r="C33" s="516">
        <v>2854881</v>
      </c>
      <c r="D33" s="529">
        <v>205.59228213014836</v>
      </c>
      <c r="F33" s="113" t="s">
        <v>561</v>
      </c>
      <c r="G33" s="115">
        <v>-7701418</v>
      </c>
      <c r="H33" s="115">
        <v>-4960043</v>
      </c>
      <c r="I33" s="116">
        <v>55.269178109947845</v>
      </c>
    </row>
    <row r="34" spans="1:9" ht="13.9" customHeight="1" thickBot="1" x14ac:dyDescent="0.25">
      <c r="A34" s="394"/>
      <c r="B34" s="529"/>
      <c r="C34" s="516"/>
      <c r="D34" s="529"/>
      <c r="F34" s="113"/>
      <c r="G34" s="115"/>
      <c r="H34" s="115"/>
      <c r="I34" s="116"/>
    </row>
    <row r="35" spans="1:9" ht="13.9" customHeight="1" thickBot="1" x14ac:dyDescent="0.25">
      <c r="A35" s="394" t="s">
        <v>562</v>
      </c>
      <c r="B35" s="529">
        <v>276459476.85182297</v>
      </c>
      <c r="C35" s="516">
        <v>478026336.55909997</v>
      </c>
      <c r="D35" s="529">
        <v>-42.166475838587324</v>
      </c>
      <c r="F35" s="113" t="s">
        <v>562</v>
      </c>
      <c r="G35" s="115">
        <v>553956364.15657592</v>
      </c>
      <c r="H35" s="115">
        <v>144336669.43630001</v>
      </c>
      <c r="I35" s="116">
        <v>283.79461457717304</v>
      </c>
    </row>
    <row r="36" spans="1:9" ht="13.9" customHeight="1" x14ac:dyDescent="0.2">
      <c r="A36" s="84"/>
      <c r="B36" s="84"/>
      <c r="C36" s="84"/>
      <c r="D36" s="84"/>
    </row>
    <row r="37" spans="1:9" ht="13.9" customHeight="1" x14ac:dyDescent="0.2">
      <c r="A37" s="499" t="s">
        <v>844</v>
      </c>
      <c r="B37" s="84"/>
      <c r="C37" s="84"/>
      <c r="D37" s="84"/>
    </row>
    <row r="38" spans="1:9" ht="13.9" customHeight="1" x14ac:dyDescent="0.2">
      <c r="A38" s="499" t="s">
        <v>854</v>
      </c>
      <c r="B38" s="84"/>
      <c r="C38" s="84"/>
      <c r="D38" s="84"/>
    </row>
    <row r="39" spans="1:9" x14ac:dyDescent="0.2">
      <c r="A39" s="181"/>
      <c r="B39" s="181"/>
      <c r="C39" s="181"/>
      <c r="D39" s="181"/>
    </row>
  </sheetData>
  <mergeCells count="10">
    <mergeCell ref="B4:D4"/>
    <mergeCell ref="G4:I4"/>
    <mergeCell ref="A5:A6"/>
    <mergeCell ref="D5:D6"/>
    <mergeCell ref="F1:I1"/>
    <mergeCell ref="B2:D2"/>
    <mergeCell ref="G2:I2"/>
    <mergeCell ref="B3:D3"/>
    <mergeCell ref="G3:I3"/>
    <mergeCell ref="A1:D1"/>
  </mergeCells>
  <hyperlinks>
    <hyperlink ref="E1" r:id="rId1" location="TOC!A1"/>
  </hyperlinks>
  <pageMargins left="0.7" right="0.7" top="0.75" bottom="0.75" header="0.3" footer="0.3"/>
  <pageSetup paperSize="9" scale="69" orientation="portrait" verticalDpi="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tint="0.39997558519241921"/>
  </sheetPr>
  <dimension ref="A1:J42"/>
  <sheetViews>
    <sheetView workbookViewId="0">
      <pane ySplit="6" topLeftCell="A27" activePane="bottomLeft" state="frozen"/>
      <selection activeCell="B19" sqref="B19"/>
      <selection pane="bottomLeft" activeCell="M12" sqref="M12"/>
    </sheetView>
  </sheetViews>
  <sheetFormatPr defaultColWidth="9.140625" defaultRowHeight="12.75" x14ac:dyDescent="0.2"/>
  <cols>
    <col min="1" max="1" width="54.7109375" style="83" customWidth="1"/>
    <col min="2" max="4" width="22.7109375" style="83" customWidth="1"/>
    <col min="5" max="5" width="13.140625" style="83" customWidth="1"/>
    <col min="6" max="6" width="26.42578125" style="83" hidden="1" customWidth="1"/>
    <col min="7" max="7" width="25" style="83" hidden="1" customWidth="1"/>
    <col min="8" max="8" width="8.42578125" style="83" hidden="1" customWidth="1"/>
    <col min="9" max="10" width="6.85546875" style="83" hidden="1" customWidth="1"/>
    <col min="11" max="11" width="0" style="83" hidden="1" customWidth="1"/>
    <col min="12" max="16384" width="9.140625" style="83"/>
  </cols>
  <sheetData>
    <row r="1" spans="1:9" ht="24" customHeight="1" thickBot="1" x14ac:dyDescent="0.3">
      <c r="A1" s="700" t="s">
        <v>651</v>
      </c>
      <c r="B1" s="701"/>
      <c r="C1" s="701"/>
      <c r="D1" s="702"/>
      <c r="E1" s="1" t="s">
        <v>317</v>
      </c>
      <c r="F1" s="694" t="s">
        <v>651</v>
      </c>
      <c r="G1" s="695"/>
      <c r="H1" s="695"/>
      <c r="I1" s="696"/>
    </row>
    <row r="2" spans="1:9" ht="30" customHeight="1" thickBot="1" x14ac:dyDescent="0.25">
      <c r="A2" s="420" t="s">
        <v>506</v>
      </c>
      <c r="B2" s="631" t="s">
        <v>652</v>
      </c>
      <c r="C2" s="632"/>
      <c r="D2" s="633"/>
      <c r="F2" s="120" t="s">
        <v>506</v>
      </c>
      <c r="G2" s="697" t="s">
        <v>652</v>
      </c>
      <c r="H2" s="698"/>
      <c r="I2" s="699"/>
    </row>
    <row r="3" spans="1:9" ht="30" customHeight="1" thickBot="1" x14ac:dyDescent="0.25">
      <c r="A3" s="395" t="s">
        <v>811</v>
      </c>
      <c r="B3" s="634">
        <v>8</v>
      </c>
      <c r="C3" s="635"/>
      <c r="D3" s="636"/>
      <c r="F3" s="121" t="s">
        <v>726</v>
      </c>
      <c r="G3" s="685">
        <v>9</v>
      </c>
      <c r="H3" s="686"/>
      <c r="I3" s="687"/>
    </row>
    <row r="4" spans="1:9" ht="30" customHeight="1" thickBot="1" x14ac:dyDescent="0.25">
      <c r="A4" s="420" t="s">
        <v>812</v>
      </c>
      <c r="B4" s="634">
        <v>7</v>
      </c>
      <c r="C4" s="635"/>
      <c r="D4" s="636"/>
      <c r="F4" s="121" t="s">
        <v>727</v>
      </c>
      <c r="G4" s="685">
        <v>8</v>
      </c>
      <c r="H4" s="686"/>
      <c r="I4" s="687"/>
    </row>
    <row r="5" spans="1:9" ht="24" customHeight="1" x14ac:dyDescent="0.2">
      <c r="A5" s="688" t="s">
        <v>549</v>
      </c>
      <c r="B5" s="369" t="s">
        <v>718</v>
      </c>
      <c r="C5" s="369" t="s">
        <v>825</v>
      </c>
      <c r="D5" s="639" t="s">
        <v>548</v>
      </c>
      <c r="F5" s="690" t="s">
        <v>549</v>
      </c>
      <c r="G5" s="122" t="s">
        <v>507</v>
      </c>
      <c r="H5" s="122" t="s">
        <v>725</v>
      </c>
      <c r="I5" s="692" t="s">
        <v>548</v>
      </c>
    </row>
    <row r="6" spans="1:9" ht="13.9" customHeight="1" thickBot="1" x14ac:dyDescent="0.25">
      <c r="A6" s="689"/>
      <c r="B6" s="372" t="s">
        <v>256</v>
      </c>
      <c r="C6" s="373" t="s">
        <v>256</v>
      </c>
      <c r="D6" s="640"/>
      <c r="F6" s="691"/>
      <c r="G6" s="123" t="s">
        <v>256</v>
      </c>
      <c r="H6" s="124" t="s">
        <v>256</v>
      </c>
      <c r="I6" s="693"/>
    </row>
    <row r="7" spans="1:9" ht="13.9" customHeight="1" thickBot="1" x14ac:dyDescent="0.25">
      <c r="A7" s="377"/>
      <c r="B7" s="526"/>
      <c r="C7" s="527"/>
      <c r="D7" s="528"/>
      <c r="F7" s="125"/>
      <c r="G7" s="126"/>
      <c r="H7" s="125"/>
      <c r="I7" s="127"/>
    </row>
    <row r="8" spans="1:9" ht="13.9" customHeight="1" thickBot="1" x14ac:dyDescent="0.25">
      <c r="A8" s="394" t="s">
        <v>550</v>
      </c>
      <c r="B8" s="516">
        <v>299550767</v>
      </c>
      <c r="C8" s="516">
        <v>290498098</v>
      </c>
      <c r="D8" s="516">
        <f>(B8/C8-1)*100</f>
        <v>3.1162575804541071</v>
      </c>
      <c r="F8" s="128" t="s">
        <v>550</v>
      </c>
      <c r="G8" s="129">
        <v>287091232</v>
      </c>
      <c r="H8" s="129">
        <v>140971388</v>
      </c>
      <c r="I8" s="130">
        <v>103.65212833117599</v>
      </c>
    </row>
    <row r="9" spans="1:9" ht="13.9" customHeight="1" thickBot="1" x14ac:dyDescent="0.25">
      <c r="A9" s="394"/>
      <c r="B9" s="516"/>
      <c r="C9" s="516"/>
      <c r="D9" s="516"/>
      <c r="F9" s="131"/>
      <c r="G9" s="132"/>
      <c r="H9" s="132"/>
      <c r="I9" s="130"/>
    </row>
    <row r="10" spans="1:9" ht="13.9" customHeight="1" thickBot="1" x14ac:dyDescent="0.25">
      <c r="A10" s="394" t="s">
        <v>551</v>
      </c>
      <c r="B10" s="516">
        <v>403144194</v>
      </c>
      <c r="C10" s="516">
        <v>239918369</v>
      </c>
      <c r="D10" s="516">
        <f>(B10/C10-1)*100</f>
        <v>68.033900730627252</v>
      </c>
      <c r="F10" s="128" t="s">
        <v>551</v>
      </c>
      <c r="G10" s="129">
        <v>387591170</v>
      </c>
      <c r="H10" s="129">
        <v>463288806</v>
      </c>
      <c r="I10" s="130">
        <v>-16.339189511952078</v>
      </c>
    </row>
    <row r="11" spans="1:9" ht="13.9" customHeight="1" thickBot="1" x14ac:dyDescent="0.25">
      <c r="A11" s="394"/>
      <c r="B11" s="516"/>
      <c r="C11" s="516"/>
      <c r="D11" s="516"/>
      <c r="F11" s="131"/>
      <c r="G11" s="132"/>
      <c r="H11" s="132"/>
      <c r="I11" s="130"/>
    </row>
    <row r="12" spans="1:9" ht="13.9" customHeight="1" thickBot="1" x14ac:dyDescent="0.25">
      <c r="A12" s="374" t="s">
        <v>470</v>
      </c>
      <c r="B12" s="516">
        <v>702694961</v>
      </c>
      <c r="C12" s="516">
        <v>530416467</v>
      </c>
      <c r="D12" s="516">
        <f>(B12/C12-1)*100</f>
        <v>32.479853986131999</v>
      </c>
      <c r="F12" s="133" t="s">
        <v>470</v>
      </c>
      <c r="G12" s="134">
        <v>674682402</v>
      </c>
      <c r="H12" s="134">
        <v>604260194</v>
      </c>
      <c r="I12" s="135">
        <v>11.654285471599346</v>
      </c>
    </row>
    <row r="13" spans="1:9" ht="13.9" customHeight="1" thickBot="1" x14ac:dyDescent="0.25">
      <c r="A13" s="394"/>
      <c r="B13" s="516"/>
      <c r="C13" s="516"/>
      <c r="D13" s="516"/>
      <c r="F13" s="131"/>
      <c r="G13" s="132"/>
      <c r="H13" s="132"/>
      <c r="I13" s="130"/>
    </row>
    <row r="14" spans="1:9" ht="13.9" customHeight="1" thickBot="1" x14ac:dyDescent="0.25">
      <c r="A14" s="394" t="s">
        <v>552</v>
      </c>
      <c r="B14" s="516">
        <v>13103127</v>
      </c>
      <c r="C14" s="516">
        <v>9023742</v>
      </c>
      <c r="D14" s="516">
        <f>(B14/C14-1)*100</f>
        <v>45.207243292195187</v>
      </c>
      <c r="F14" s="128" t="s">
        <v>552</v>
      </c>
      <c r="G14" s="129">
        <v>6476416</v>
      </c>
      <c r="H14" s="129">
        <v>11809609</v>
      </c>
      <c r="I14" s="130">
        <v>-45.159776246614094</v>
      </c>
    </row>
    <row r="15" spans="1:9" ht="13.9" customHeight="1" thickBot="1" x14ac:dyDescent="0.25">
      <c r="A15" s="394"/>
      <c r="B15" s="516"/>
      <c r="C15" s="516"/>
      <c r="D15" s="516"/>
      <c r="F15" s="131"/>
      <c r="G15" s="132"/>
      <c r="H15" s="132"/>
      <c r="I15" s="130"/>
    </row>
    <row r="16" spans="1:9" ht="13.9" customHeight="1" thickBot="1" x14ac:dyDescent="0.25">
      <c r="A16" s="394" t="s">
        <v>553</v>
      </c>
      <c r="B16" s="516">
        <v>241402440</v>
      </c>
      <c r="C16" s="516">
        <v>146056106</v>
      </c>
      <c r="D16" s="516">
        <f>(B16/C16-1)*100</f>
        <v>65.280621681095624</v>
      </c>
      <c r="F16" s="128" t="s">
        <v>553</v>
      </c>
      <c r="G16" s="136">
        <v>317528478</v>
      </c>
      <c r="H16" s="136">
        <v>314211415</v>
      </c>
      <c r="I16" s="130">
        <v>1.0556787060075568</v>
      </c>
    </row>
    <row r="17" spans="1:9" ht="13.9" customHeight="1" thickBot="1" x14ac:dyDescent="0.25">
      <c r="A17" s="394"/>
      <c r="B17" s="520"/>
      <c r="C17" s="520"/>
      <c r="D17" s="516"/>
      <c r="F17" s="131"/>
      <c r="G17" s="137"/>
      <c r="H17" s="137"/>
      <c r="I17" s="130"/>
    </row>
    <row r="18" spans="1:9" ht="13.9" customHeight="1" thickBot="1" x14ac:dyDescent="0.25">
      <c r="A18" s="374" t="s">
        <v>554</v>
      </c>
      <c r="B18" s="516">
        <v>254505567</v>
      </c>
      <c r="C18" s="516">
        <v>155079848</v>
      </c>
      <c r="D18" s="516">
        <f>(B18/C18-1)*100</f>
        <v>64.112597660013179</v>
      </c>
      <c r="F18" s="133" t="s">
        <v>554</v>
      </c>
      <c r="G18" s="138">
        <v>324004894</v>
      </c>
      <c r="H18" s="138">
        <v>326021024</v>
      </c>
      <c r="I18" s="135">
        <v>-0.6184049038506223</v>
      </c>
    </row>
    <row r="19" spans="1:9" ht="13.9" customHeight="1" thickBot="1" x14ac:dyDescent="0.25">
      <c r="A19" s="394"/>
      <c r="B19" s="516"/>
      <c r="C19" s="516"/>
      <c r="D19" s="516"/>
      <c r="F19" s="131"/>
      <c r="G19" s="139"/>
      <c r="H19" s="139"/>
      <c r="I19" s="130"/>
    </row>
    <row r="20" spans="1:9" ht="13.9" customHeight="1" thickBot="1" x14ac:dyDescent="0.25">
      <c r="A20" s="374" t="s">
        <v>555</v>
      </c>
      <c r="B20" s="516">
        <v>448189394</v>
      </c>
      <c r="C20" s="516">
        <v>375336619</v>
      </c>
      <c r="D20" s="516">
        <f>(B20/C20-1)*100</f>
        <v>19.409983282233377</v>
      </c>
      <c r="F20" s="133" t="s">
        <v>555</v>
      </c>
      <c r="G20" s="138">
        <v>350677508</v>
      </c>
      <c r="H20" s="138">
        <v>278239170</v>
      </c>
      <c r="I20" s="135">
        <v>26.034557966802453</v>
      </c>
    </row>
    <row r="21" spans="1:9" ht="13.9" customHeight="1" thickBot="1" x14ac:dyDescent="0.25">
      <c r="A21" s="394"/>
      <c r="B21" s="516"/>
      <c r="C21" s="516"/>
      <c r="D21" s="516"/>
      <c r="F21" s="131"/>
      <c r="G21" s="139"/>
      <c r="H21" s="139"/>
      <c r="I21" s="130"/>
    </row>
    <row r="22" spans="1:9" ht="13.9" customHeight="1" thickBot="1" x14ac:dyDescent="0.25">
      <c r="A22" s="374" t="s">
        <v>556</v>
      </c>
      <c r="B22" s="516">
        <v>702694961</v>
      </c>
      <c r="C22" s="516">
        <v>530416467</v>
      </c>
      <c r="D22" s="516">
        <f>(B22/C22-1)*100</f>
        <v>32.479853986131999</v>
      </c>
      <c r="F22" s="133" t="s">
        <v>556</v>
      </c>
      <c r="G22" s="138">
        <v>674682402</v>
      </c>
      <c r="H22" s="138">
        <v>604260194</v>
      </c>
      <c r="I22" s="135">
        <v>11.654285471599346</v>
      </c>
    </row>
    <row r="23" spans="1:9" ht="13.9" customHeight="1" thickBot="1" x14ac:dyDescent="0.25">
      <c r="A23" s="394"/>
      <c r="B23" s="520"/>
      <c r="C23" s="520"/>
      <c r="D23" s="516"/>
      <c r="F23" s="131"/>
      <c r="G23" s="140"/>
      <c r="H23" s="137"/>
      <c r="I23" s="130"/>
    </row>
    <row r="24" spans="1:9" ht="13.9" customHeight="1" thickBot="1" x14ac:dyDescent="0.25">
      <c r="A24" s="374" t="s">
        <v>557</v>
      </c>
      <c r="B24" s="516">
        <v>210227254</v>
      </c>
      <c r="C24" s="516">
        <v>206607289.17368999</v>
      </c>
      <c r="D24" s="516">
        <f>(B24/C24-1)*100</f>
        <v>1.7520992801308033</v>
      </c>
      <c r="F24" s="133" t="s">
        <v>557</v>
      </c>
      <c r="G24" s="138">
        <v>202438055.25</v>
      </c>
      <c r="H24" s="138">
        <v>200081826</v>
      </c>
      <c r="I24" s="135">
        <v>1.1776328200843178</v>
      </c>
    </row>
    <row r="25" spans="1:9" ht="13.9" customHeight="1" thickBot="1" x14ac:dyDescent="0.25">
      <c r="A25" s="394"/>
      <c r="B25" s="516"/>
      <c r="C25" s="516"/>
      <c r="D25" s="516"/>
      <c r="F25" s="131"/>
      <c r="G25" s="132"/>
      <c r="H25" s="132"/>
      <c r="I25" s="130"/>
    </row>
    <row r="26" spans="1:9" ht="13.9" customHeight="1" thickBot="1" x14ac:dyDescent="0.25">
      <c r="A26" s="393" t="s">
        <v>558</v>
      </c>
      <c r="B26" s="516">
        <v>134123479.03999999</v>
      </c>
      <c r="C26" s="516">
        <v>129447918.73</v>
      </c>
      <c r="D26" s="516">
        <f>(B26/C26-1)*100</f>
        <v>3.6119238963989719</v>
      </c>
      <c r="F26" s="141" t="s">
        <v>558</v>
      </c>
      <c r="G26" s="129">
        <v>130042227</v>
      </c>
      <c r="H26" s="129">
        <v>132699047</v>
      </c>
      <c r="I26" s="130">
        <v>-2.0021394727876229</v>
      </c>
    </row>
    <row r="27" spans="1:9" ht="13.9" customHeight="1" thickBot="1" x14ac:dyDescent="0.25">
      <c r="A27" s="393"/>
      <c r="B27" s="516"/>
      <c r="C27" s="516"/>
      <c r="D27" s="516"/>
      <c r="F27" s="142"/>
      <c r="G27" s="129"/>
      <c r="H27" s="129"/>
      <c r="I27" s="130"/>
    </row>
    <row r="28" spans="1:9" ht="13.9" customHeight="1" thickBot="1" x14ac:dyDescent="0.25">
      <c r="A28" s="393" t="s">
        <v>575</v>
      </c>
      <c r="B28" s="516">
        <v>3372025</v>
      </c>
      <c r="C28" s="516">
        <v>5581091.5099999998</v>
      </c>
      <c r="D28" s="516">
        <f>(B28/C28-1)*100</f>
        <v>-39.581263020716897</v>
      </c>
      <c r="F28" s="141" t="s">
        <v>575</v>
      </c>
      <c r="G28" s="129">
        <v>13734937.619999999</v>
      </c>
      <c r="H28" s="129">
        <v>15048409</v>
      </c>
      <c r="I28" s="130">
        <v>-8.7283072914884237</v>
      </c>
    </row>
    <row r="29" spans="1:9" ht="13.9" customHeight="1" thickBot="1" x14ac:dyDescent="0.25">
      <c r="A29" s="394"/>
      <c r="B29" s="516"/>
      <c r="C29" s="516"/>
      <c r="D29" s="516"/>
      <c r="F29" s="131"/>
      <c r="G29" s="129"/>
      <c r="H29" s="129"/>
      <c r="I29" s="130"/>
    </row>
    <row r="30" spans="1:9" ht="13.9" customHeight="1" thickBot="1" x14ac:dyDescent="0.25">
      <c r="A30" s="374" t="s">
        <v>559</v>
      </c>
      <c r="B30" s="516">
        <v>137495504.03999999</v>
      </c>
      <c r="C30" s="516">
        <v>135029010.24000001</v>
      </c>
      <c r="D30" s="516">
        <f>(B30/C30-1)*100</f>
        <v>1.8266399165749903</v>
      </c>
      <c r="F30" s="133" t="s">
        <v>559</v>
      </c>
      <c r="G30" s="134">
        <v>143777164.62</v>
      </c>
      <c r="H30" s="134">
        <v>147747456</v>
      </c>
      <c r="I30" s="135">
        <v>-2.687214715900077</v>
      </c>
    </row>
    <row r="31" spans="1:9" ht="13.9" customHeight="1" thickBot="1" x14ac:dyDescent="0.25">
      <c r="A31" s="394"/>
      <c r="B31" s="516"/>
      <c r="C31" s="516"/>
      <c r="D31" s="516"/>
      <c r="F31" s="131"/>
      <c r="G31" s="129"/>
      <c r="H31" s="129"/>
      <c r="I31" s="130"/>
    </row>
    <row r="32" spans="1:9" ht="13.9" customHeight="1" thickBot="1" x14ac:dyDescent="0.25">
      <c r="A32" s="374" t="s">
        <v>560</v>
      </c>
      <c r="B32" s="516">
        <v>72731749.960000008</v>
      </c>
      <c r="C32" s="516">
        <v>71578278.933689997</v>
      </c>
      <c r="D32" s="516">
        <f>(B32/C32-1)*100</f>
        <v>1.6114819236972444</v>
      </c>
      <c r="F32" s="133" t="s">
        <v>560</v>
      </c>
      <c r="G32" s="134">
        <v>58660890.629999995</v>
      </c>
      <c r="H32" s="134">
        <v>52334370</v>
      </c>
      <c r="I32" s="135">
        <v>12.088653460431441</v>
      </c>
    </row>
    <row r="33" spans="1:9" ht="13.9" customHeight="1" thickBot="1" x14ac:dyDescent="0.25">
      <c r="A33" s="394"/>
      <c r="B33" s="516"/>
      <c r="C33" s="516"/>
      <c r="D33" s="516"/>
      <c r="F33" s="131"/>
      <c r="G33" s="129"/>
      <c r="H33" s="129"/>
      <c r="I33" s="130"/>
    </row>
    <row r="34" spans="1:9" ht="13.9" customHeight="1" thickBot="1" x14ac:dyDescent="0.25">
      <c r="A34" s="394" t="s">
        <v>561</v>
      </c>
      <c r="B34" s="516">
        <v>-6485986</v>
      </c>
      <c r="C34" s="516">
        <v>16300569</v>
      </c>
      <c r="D34" s="516">
        <f>(B34/C34-1)*100</f>
        <v>-139.78993616725893</v>
      </c>
      <c r="F34" s="128" t="s">
        <v>561</v>
      </c>
      <c r="G34" s="129">
        <v>10285949</v>
      </c>
      <c r="H34" s="129">
        <v>-11679021</v>
      </c>
      <c r="I34" s="130">
        <v>-188.07201391280998</v>
      </c>
    </row>
    <row r="35" spans="1:9" ht="13.9" customHeight="1" thickBot="1" x14ac:dyDescent="0.25">
      <c r="A35" s="394"/>
      <c r="B35" s="516"/>
      <c r="C35" s="516"/>
      <c r="D35" s="516"/>
      <c r="F35" s="143"/>
      <c r="G35" s="129"/>
      <c r="H35" s="129"/>
      <c r="I35" s="130"/>
    </row>
    <row r="36" spans="1:9" ht="13.9" customHeight="1" thickBot="1" x14ac:dyDescent="0.25">
      <c r="A36" s="374" t="s">
        <v>562</v>
      </c>
      <c r="B36" s="516">
        <v>79217735.960000008</v>
      </c>
      <c r="C36" s="516">
        <v>55277709.933689997</v>
      </c>
      <c r="D36" s="516">
        <f>(B36/C36-1)*100</f>
        <v>43.308642950346488</v>
      </c>
      <c r="F36" s="133" t="s">
        <v>562</v>
      </c>
      <c r="G36" s="134">
        <v>68946839.629999995</v>
      </c>
      <c r="H36" s="134">
        <v>40655349</v>
      </c>
      <c r="I36" s="135">
        <v>69.588605991305101</v>
      </c>
    </row>
    <row r="37" spans="1:9" ht="13.9" customHeight="1" x14ac:dyDescent="0.2">
      <c r="A37" s="84"/>
      <c r="B37" s="84"/>
      <c r="C37" s="84"/>
      <c r="D37" s="84"/>
      <c r="F37" s="144"/>
      <c r="G37" s="144"/>
      <c r="H37" s="144"/>
      <c r="I37" s="144"/>
    </row>
    <row r="38" spans="1:9" ht="13.9" customHeight="1" x14ac:dyDescent="0.2">
      <c r="A38" s="84"/>
      <c r="B38" s="84"/>
      <c r="C38" s="84"/>
      <c r="D38" s="84"/>
      <c r="F38" s="144"/>
      <c r="G38" s="144"/>
      <c r="H38" s="144"/>
      <c r="I38" s="144"/>
    </row>
    <row r="39" spans="1:9" ht="13.9" customHeight="1" x14ac:dyDescent="0.2">
      <c r="A39" s="492" t="s">
        <v>452</v>
      </c>
      <c r="B39" s="84"/>
      <c r="C39" s="84"/>
      <c r="D39" s="84"/>
      <c r="F39" s="145" t="s">
        <v>452</v>
      </c>
      <c r="G39" s="144"/>
      <c r="H39" s="144"/>
      <c r="I39" s="144"/>
    </row>
    <row r="40" spans="1:9" ht="13.9" customHeight="1" x14ac:dyDescent="0.2">
      <c r="A40" s="492" t="s">
        <v>846</v>
      </c>
      <c r="B40" s="84"/>
      <c r="C40" s="84"/>
      <c r="D40" s="84"/>
      <c r="F40" s="145" t="s">
        <v>728</v>
      </c>
      <c r="G40" s="144"/>
      <c r="H40" s="144"/>
      <c r="I40" s="144"/>
    </row>
    <row r="41" spans="1:9" ht="13.9" customHeight="1" x14ac:dyDescent="0.2">
      <c r="A41" s="492" t="s">
        <v>847</v>
      </c>
      <c r="B41" s="84"/>
      <c r="C41" s="84"/>
      <c r="D41" s="84"/>
      <c r="F41" s="145" t="s">
        <v>729</v>
      </c>
      <c r="G41" s="144"/>
      <c r="H41" s="144"/>
      <c r="I41" s="144"/>
    </row>
    <row r="42" spans="1:9" ht="13.9" customHeight="1" x14ac:dyDescent="0.2"/>
  </sheetData>
  <mergeCells count="12">
    <mergeCell ref="F1:I1"/>
    <mergeCell ref="B2:D2"/>
    <mergeCell ref="G2:I2"/>
    <mergeCell ref="B3:D3"/>
    <mergeCell ref="G3:I3"/>
    <mergeCell ref="A1:D1"/>
    <mergeCell ref="B4:D4"/>
    <mergeCell ref="G4:I4"/>
    <mergeCell ref="A5:A6"/>
    <mergeCell ref="D5:D6"/>
    <mergeCell ref="F5:F6"/>
    <mergeCell ref="I5:I6"/>
  </mergeCells>
  <hyperlinks>
    <hyperlink ref="E1" r:id="rId1" location="TOC!A1"/>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39997558519241921"/>
  </sheetPr>
  <dimension ref="A1:I43"/>
  <sheetViews>
    <sheetView workbookViewId="0">
      <pane ySplit="6" topLeftCell="A7" activePane="bottomLeft" state="frozen"/>
      <selection activeCell="B19" sqref="B19"/>
      <selection pane="bottomLeft" activeCell="J13" sqref="J13"/>
    </sheetView>
  </sheetViews>
  <sheetFormatPr defaultColWidth="9.140625" defaultRowHeight="12.75" x14ac:dyDescent="0.2"/>
  <cols>
    <col min="1" max="1" width="54.7109375" style="97" customWidth="1"/>
    <col min="2" max="4" width="22.7109375" style="97" customWidth="1"/>
    <col min="5" max="5" width="9.5703125" style="97" customWidth="1"/>
    <col min="6" max="6" width="40.85546875" style="97" hidden="1" customWidth="1"/>
    <col min="7" max="8" width="13.42578125" style="97" hidden="1" customWidth="1"/>
    <col min="9" max="9" width="6.28515625" style="97" hidden="1" customWidth="1"/>
    <col min="10" max="16384" width="9.140625" style="97"/>
  </cols>
  <sheetData>
    <row r="1" spans="1:9" ht="24" customHeight="1" thickBot="1" x14ac:dyDescent="0.3">
      <c r="A1" s="719" t="s">
        <v>653</v>
      </c>
      <c r="B1" s="719"/>
      <c r="C1" s="719"/>
      <c r="D1" s="719"/>
      <c r="E1" s="1" t="s">
        <v>317</v>
      </c>
      <c r="F1" s="713" t="s">
        <v>653</v>
      </c>
      <c r="G1" s="714"/>
      <c r="H1" s="714"/>
      <c r="I1" s="715"/>
    </row>
    <row r="2" spans="1:9" ht="30" customHeight="1" thickBot="1" x14ac:dyDescent="0.25">
      <c r="A2" s="440" t="s">
        <v>506</v>
      </c>
      <c r="B2" s="720" t="s">
        <v>434</v>
      </c>
      <c r="C2" s="721"/>
      <c r="D2" s="722"/>
      <c r="F2" s="246" t="s">
        <v>506</v>
      </c>
      <c r="G2" s="716" t="s">
        <v>730</v>
      </c>
      <c r="H2" s="717"/>
      <c r="I2" s="718"/>
    </row>
    <row r="3" spans="1:9" ht="30" customHeight="1" thickBot="1" x14ac:dyDescent="0.25">
      <c r="A3" s="438" t="s">
        <v>813</v>
      </c>
      <c r="B3" s="703">
        <v>34</v>
      </c>
      <c r="C3" s="703"/>
      <c r="D3" s="703"/>
      <c r="F3" s="146" t="s">
        <v>731</v>
      </c>
      <c r="G3" s="723">
        <v>13</v>
      </c>
      <c r="H3" s="724"/>
      <c r="I3" s="725"/>
    </row>
    <row r="4" spans="1:9" ht="30" customHeight="1" thickBot="1" x14ac:dyDescent="0.25">
      <c r="A4" s="440" t="s">
        <v>835</v>
      </c>
      <c r="B4" s="703">
        <v>14</v>
      </c>
      <c r="C4" s="703"/>
      <c r="D4" s="703"/>
      <c r="F4" s="147" t="s">
        <v>732</v>
      </c>
      <c r="G4" s="704">
        <v>11</v>
      </c>
      <c r="H4" s="705"/>
      <c r="I4" s="706"/>
    </row>
    <row r="5" spans="1:9" ht="22.9" customHeight="1" thickBot="1" x14ac:dyDescent="0.25">
      <c r="A5" s="707" t="s">
        <v>549</v>
      </c>
      <c r="B5" s="369" t="s">
        <v>718</v>
      </c>
      <c r="C5" s="369" t="s">
        <v>825</v>
      </c>
      <c r="D5" s="708" t="s">
        <v>548</v>
      </c>
      <c r="F5" s="709"/>
      <c r="G5" s="148" t="s">
        <v>733</v>
      </c>
      <c r="H5" s="148" t="s">
        <v>734</v>
      </c>
      <c r="I5" s="711" t="s">
        <v>548</v>
      </c>
    </row>
    <row r="6" spans="1:9" ht="13.9" customHeight="1" thickBot="1" x14ac:dyDescent="0.25">
      <c r="A6" s="707"/>
      <c r="B6" s="444" t="s">
        <v>256</v>
      </c>
      <c r="C6" s="444" t="s">
        <v>256</v>
      </c>
      <c r="D6" s="708"/>
      <c r="F6" s="710"/>
      <c r="G6" s="149" t="s">
        <v>256</v>
      </c>
      <c r="H6" s="149" t="s">
        <v>256</v>
      </c>
      <c r="I6" s="712"/>
    </row>
    <row r="7" spans="1:9" ht="13.9" customHeight="1" thickBot="1" x14ac:dyDescent="0.25">
      <c r="A7" s="439"/>
      <c r="B7" s="522"/>
      <c r="C7" s="522"/>
      <c r="D7" s="522"/>
      <c r="F7" s="147"/>
      <c r="G7" s="150"/>
      <c r="H7" s="151"/>
      <c r="I7" s="152"/>
    </row>
    <row r="8" spans="1:9" ht="13.9" customHeight="1" thickBot="1" x14ac:dyDescent="0.25">
      <c r="A8" s="440" t="s">
        <v>550</v>
      </c>
      <c r="B8" s="523">
        <v>189459551.77950001</v>
      </c>
      <c r="C8" s="523">
        <v>258904145.75149998</v>
      </c>
      <c r="D8" s="516">
        <f>(B8/C8-1)*100</f>
        <v>-26.822511385605207</v>
      </c>
      <c r="F8" s="153" t="s">
        <v>550</v>
      </c>
      <c r="G8" s="154">
        <v>93810835.264899999</v>
      </c>
      <c r="H8" s="154">
        <v>91658067.220200002</v>
      </c>
      <c r="I8" s="130">
        <v>2.348694566653009</v>
      </c>
    </row>
    <row r="9" spans="1:9" ht="13.9" customHeight="1" thickBot="1" x14ac:dyDescent="0.25">
      <c r="A9" s="439"/>
      <c r="B9" s="523"/>
      <c r="C9" s="523"/>
      <c r="D9" s="523"/>
      <c r="F9" s="155"/>
      <c r="G9" s="156"/>
      <c r="H9" s="156"/>
      <c r="I9" s="157"/>
    </row>
    <row r="10" spans="1:9" ht="13.9" customHeight="1" thickBot="1" x14ac:dyDescent="0.25">
      <c r="A10" s="440" t="s">
        <v>551</v>
      </c>
      <c r="B10" s="523">
        <v>307649895.08360004</v>
      </c>
      <c r="C10" s="523">
        <v>261544907.42969999</v>
      </c>
      <c r="D10" s="516">
        <f>(B10/C10-1)*100</f>
        <v>17.627943173121242</v>
      </c>
      <c r="F10" s="153" t="s">
        <v>551</v>
      </c>
      <c r="G10" s="154">
        <v>192671269.58680001</v>
      </c>
      <c r="H10" s="154">
        <v>137961046.56669998</v>
      </c>
      <c r="I10" s="130">
        <v>39.656282973795285</v>
      </c>
    </row>
    <row r="11" spans="1:9" ht="13.9" customHeight="1" thickBot="1" x14ac:dyDescent="0.25">
      <c r="A11" s="439"/>
      <c r="B11" s="523"/>
      <c r="C11" s="523"/>
      <c r="D11" s="523"/>
      <c r="F11" s="155"/>
      <c r="G11" s="156"/>
      <c r="H11" s="156"/>
      <c r="I11" s="157"/>
    </row>
    <row r="12" spans="1:9" ht="13.9" customHeight="1" thickBot="1" x14ac:dyDescent="0.25">
      <c r="A12" s="440" t="s">
        <v>470</v>
      </c>
      <c r="B12" s="523">
        <v>485930146.48199999</v>
      </c>
      <c r="C12" s="523">
        <v>505426748.75529999</v>
      </c>
      <c r="D12" s="523">
        <f>(B12/C12-1)*100</f>
        <v>-3.8574535917051733</v>
      </c>
      <c r="F12" s="158" t="s">
        <v>470</v>
      </c>
      <c r="G12" s="159">
        <v>286482104.85170001</v>
      </c>
      <c r="H12" s="159">
        <v>229619113.78689998</v>
      </c>
      <c r="I12" s="159">
        <v>24.764049528373413</v>
      </c>
    </row>
    <row r="13" spans="1:9" ht="13.9" customHeight="1" thickBot="1" x14ac:dyDescent="0.25">
      <c r="A13" s="439"/>
      <c r="B13" s="523"/>
      <c r="C13" s="523"/>
      <c r="D13" s="523"/>
      <c r="F13" s="155"/>
      <c r="G13" s="156"/>
      <c r="H13" s="156"/>
      <c r="I13" s="157"/>
    </row>
    <row r="14" spans="1:9" ht="13.9" customHeight="1" thickBot="1" x14ac:dyDescent="0.25">
      <c r="A14" s="440" t="s">
        <v>552</v>
      </c>
      <c r="B14" s="523">
        <v>121950718.9624</v>
      </c>
      <c r="C14" s="523">
        <v>211628442.0165</v>
      </c>
      <c r="D14" s="516">
        <f>(B14/C14-1)*100</f>
        <v>-42.375080683676771</v>
      </c>
      <c r="F14" s="153" t="s">
        <v>552</v>
      </c>
      <c r="G14" s="154">
        <v>66605710</v>
      </c>
      <c r="H14" s="154">
        <v>66138519</v>
      </c>
      <c r="I14" s="130">
        <v>0.7063826149478869</v>
      </c>
    </row>
    <row r="15" spans="1:9" ht="13.9" customHeight="1" thickBot="1" x14ac:dyDescent="0.25">
      <c r="A15" s="439"/>
      <c r="B15" s="523"/>
      <c r="C15" s="523"/>
      <c r="D15" s="523"/>
      <c r="F15" s="155"/>
      <c r="G15" s="156"/>
      <c r="H15" s="156"/>
      <c r="I15" s="157"/>
    </row>
    <row r="16" spans="1:9" ht="13.9" customHeight="1" thickBot="1" x14ac:dyDescent="0.25">
      <c r="A16" s="440" t="s">
        <v>553</v>
      </c>
      <c r="B16" s="523">
        <v>125271553.80049999</v>
      </c>
      <c r="C16" s="523">
        <v>70252983.315400004</v>
      </c>
      <c r="D16" s="516">
        <f>(B16/C16-1)*100</f>
        <v>78.314923991333885</v>
      </c>
      <c r="F16" s="153" t="s">
        <v>553</v>
      </c>
      <c r="G16" s="160">
        <v>46114397.626099996</v>
      </c>
      <c r="H16" s="160">
        <v>33725522.751499996</v>
      </c>
      <c r="I16" s="130">
        <v>36.734419110075869</v>
      </c>
    </row>
    <row r="17" spans="1:9" ht="13.9" customHeight="1" thickBot="1" x14ac:dyDescent="0.25">
      <c r="A17" s="439"/>
      <c r="B17" s="524"/>
      <c r="C17" s="524"/>
      <c r="D17" s="523"/>
      <c r="F17" s="155"/>
      <c r="G17" s="161"/>
      <c r="H17" s="161"/>
      <c r="I17" s="157"/>
    </row>
    <row r="18" spans="1:9" ht="13.9" customHeight="1" thickBot="1" x14ac:dyDescent="0.25">
      <c r="A18" s="440" t="s">
        <v>554</v>
      </c>
      <c r="B18" s="523">
        <v>247222272.76289999</v>
      </c>
      <c r="C18" s="523">
        <v>281881425.33190006</v>
      </c>
      <c r="D18" s="523">
        <f>(B18/C18-1)*100</f>
        <v>-12.295649679006271</v>
      </c>
      <c r="F18" s="158" t="s">
        <v>554</v>
      </c>
      <c r="G18" s="162">
        <v>112720107.6261</v>
      </c>
      <c r="H18" s="162">
        <v>99864041.75150001</v>
      </c>
      <c r="I18" s="159">
        <v>12.873568552923986</v>
      </c>
    </row>
    <row r="19" spans="1:9" ht="13.9" customHeight="1" thickBot="1" x14ac:dyDescent="0.25">
      <c r="A19" s="439"/>
      <c r="B19" s="525"/>
      <c r="C19" s="525"/>
      <c r="D19" s="523"/>
      <c r="F19" s="155"/>
      <c r="G19" s="163"/>
      <c r="H19" s="163"/>
      <c r="I19" s="157"/>
    </row>
    <row r="20" spans="1:9" ht="13.9" customHeight="1" thickBot="1" x14ac:dyDescent="0.25">
      <c r="A20" s="440" t="s">
        <v>555</v>
      </c>
      <c r="B20" s="523">
        <v>259707900.9623</v>
      </c>
      <c r="C20" s="523">
        <v>237153648.87969998</v>
      </c>
      <c r="D20" s="523">
        <f>(B20/C20-1)*100</f>
        <v>9.510396398767206</v>
      </c>
      <c r="F20" s="158" t="s">
        <v>555</v>
      </c>
      <c r="G20" s="162">
        <v>173761997.2256</v>
      </c>
      <c r="H20" s="162">
        <v>129755067.5854</v>
      </c>
      <c r="I20" s="159">
        <v>33.915384161189913</v>
      </c>
    </row>
    <row r="21" spans="1:9" ht="13.9" customHeight="1" thickBot="1" x14ac:dyDescent="0.25">
      <c r="A21" s="439"/>
      <c r="B21" s="525"/>
      <c r="C21" s="525"/>
      <c r="D21" s="523"/>
      <c r="F21" s="155"/>
      <c r="G21" s="163"/>
      <c r="H21" s="163"/>
      <c r="I21" s="157"/>
    </row>
    <row r="22" spans="1:9" ht="13.9" customHeight="1" thickBot="1" x14ac:dyDescent="0.25">
      <c r="A22" s="440" t="s">
        <v>556</v>
      </c>
      <c r="B22" s="523">
        <v>495048723.7252</v>
      </c>
      <c r="C22" s="523">
        <v>519035074.21160001</v>
      </c>
      <c r="D22" s="523">
        <f>(B22/C22-1)*100</f>
        <v>-4.6213351810250209</v>
      </c>
      <c r="F22" s="158" t="s">
        <v>556</v>
      </c>
      <c r="G22" s="162">
        <v>286482104.85170001</v>
      </c>
      <c r="H22" s="162">
        <v>229619109.3369</v>
      </c>
      <c r="I22" s="159">
        <v>24.764051946290721</v>
      </c>
    </row>
    <row r="23" spans="1:9" ht="13.9" customHeight="1" thickBot="1" x14ac:dyDescent="0.25">
      <c r="A23" s="439"/>
      <c r="B23" s="524"/>
      <c r="C23" s="524"/>
      <c r="D23" s="523"/>
      <c r="F23" s="155"/>
      <c r="G23" s="161"/>
      <c r="H23" s="161"/>
      <c r="I23" s="157"/>
    </row>
    <row r="24" spans="1:9" ht="13.9" customHeight="1" thickBot="1" x14ac:dyDescent="0.25">
      <c r="A24" s="440" t="s">
        <v>557</v>
      </c>
      <c r="B24" s="523">
        <v>350537265.6954</v>
      </c>
      <c r="C24" s="523">
        <v>338890042.3775</v>
      </c>
      <c r="D24" s="523">
        <f>(B24/C24-1)*100</f>
        <v>3.4368738710020219</v>
      </c>
      <c r="F24" s="158" t="s">
        <v>557</v>
      </c>
      <c r="G24" s="162">
        <v>252789655.42990002</v>
      </c>
      <c r="H24" s="162">
        <v>230948792.75150001</v>
      </c>
      <c r="I24" s="159">
        <v>9.4570153055100405</v>
      </c>
    </row>
    <row r="25" spans="1:9" ht="13.9" customHeight="1" thickBot="1" x14ac:dyDescent="0.25">
      <c r="A25" s="441"/>
      <c r="B25" s="523"/>
      <c r="C25" s="523"/>
      <c r="D25" s="523"/>
      <c r="F25" s="164"/>
      <c r="G25" s="154"/>
      <c r="H25" s="154"/>
      <c r="I25" s="157"/>
    </row>
    <row r="26" spans="1:9" ht="13.9" customHeight="1" thickBot="1" x14ac:dyDescent="0.25">
      <c r="A26" s="442" t="s">
        <v>558</v>
      </c>
      <c r="B26" s="523">
        <v>250305527.36899999</v>
      </c>
      <c r="C26" s="523">
        <v>223670533.82033202</v>
      </c>
      <c r="D26" s="516">
        <f t="shared" ref="D26:D28" si="0">(B26/C26-1)*100</f>
        <v>11.908136978857975</v>
      </c>
      <c r="F26" s="141" t="s">
        <v>558</v>
      </c>
      <c r="G26" s="154">
        <v>148574496.07806498</v>
      </c>
      <c r="H26" s="154">
        <v>133332420.841556</v>
      </c>
      <c r="I26" s="130">
        <v>11.43163466192647</v>
      </c>
    </row>
    <row r="27" spans="1:9" ht="13.9" customHeight="1" thickBot="1" x14ac:dyDescent="0.25">
      <c r="A27" s="443"/>
      <c r="B27" s="523"/>
      <c r="C27" s="523"/>
      <c r="D27" s="516"/>
      <c r="F27" s="142"/>
      <c r="G27" s="154"/>
      <c r="H27" s="154"/>
      <c r="I27" s="130"/>
    </row>
    <row r="28" spans="1:9" ht="13.9" customHeight="1" thickBot="1" x14ac:dyDescent="0.25">
      <c r="A28" s="442" t="s">
        <v>575</v>
      </c>
      <c r="B28" s="523">
        <v>20269589.328400001</v>
      </c>
      <c r="C28" s="523">
        <v>17308934.472200003</v>
      </c>
      <c r="D28" s="516">
        <f t="shared" si="0"/>
        <v>17.104778234357099</v>
      </c>
      <c r="F28" s="141" t="s">
        <v>575</v>
      </c>
      <c r="G28" s="154">
        <v>18291022.417599998</v>
      </c>
      <c r="H28" s="154">
        <v>11637190.3912</v>
      </c>
      <c r="I28" s="130">
        <v>57.177306572483346</v>
      </c>
    </row>
    <row r="29" spans="1:9" ht="13.9" customHeight="1" thickBot="1" x14ac:dyDescent="0.25">
      <c r="A29" s="442"/>
      <c r="B29" s="523"/>
      <c r="C29" s="523"/>
      <c r="D29" s="516"/>
      <c r="F29" s="141"/>
      <c r="G29" s="154"/>
      <c r="H29" s="154"/>
      <c r="I29" s="130"/>
    </row>
    <row r="30" spans="1:9" ht="13.9" customHeight="1" thickBot="1" x14ac:dyDescent="0.25">
      <c r="A30" s="440" t="s">
        <v>559</v>
      </c>
      <c r="B30" s="523">
        <v>270575116.69739997</v>
      </c>
      <c r="C30" s="523">
        <v>240979468.292532</v>
      </c>
      <c r="D30" s="523">
        <f>(B30/C30-1)*100</f>
        <v>12.281398334293335</v>
      </c>
      <c r="F30" s="158" t="s">
        <v>559</v>
      </c>
      <c r="G30" s="159">
        <v>166865518.49566498</v>
      </c>
      <c r="H30" s="159">
        <v>144969611.23275602</v>
      </c>
      <c r="I30" s="159">
        <v>15.10379111643887</v>
      </c>
    </row>
    <row r="31" spans="1:9" ht="13.9" customHeight="1" thickBot="1" x14ac:dyDescent="0.25">
      <c r="A31" s="439"/>
      <c r="B31" s="523"/>
      <c r="C31" s="523"/>
      <c r="D31" s="523"/>
      <c r="F31" s="155"/>
      <c r="G31" s="154"/>
      <c r="H31" s="154"/>
      <c r="I31" s="157"/>
    </row>
    <row r="32" spans="1:9" ht="13.9" customHeight="1" thickBot="1" x14ac:dyDescent="0.25">
      <c r="A32" s="440" t="s">
        <v>560</v>
      </c>
      <c r="B32" s="523">
        <v>79962148.997999996</v>
      </c>
      <c r="C32" s="523">
        <v>97910574.084967986</v>
      </c>
      <c r="D32" s="523">
        <f>(B32/C32-1)*100</f>
        <v>-18.331447093132279</v>
      </c>
      <c r="F32" s="158" t="s">
        <v>560</v>
      </c>
      <c r="G32" s="159">
        <v>85924136.934235007</v>
      </c>
      <c r="H32" s="159">
        <v>85979181.518744007</v>
      </c>
      <c r="I32" s="159">
        <v>-6.402082868979253E-2</v>
      </c>
    </row>
    <row r="33" spans="1:9" ht="13.9" customHeight="1" thickBot="1" x14ac:dyDescent="0.25">
      <c r="A33" s="439"/>
      <c r="B33" s="523"/>
      <c r="C33" s="523"/>
      <c r="D33" s="523"/>
      <c r="F33" s="155"/>
      <c r="G33" s="154"/>
      <c r="H33" s="154"/>
      <c r="I33" s="157"/>
    </row>
    <row r="34" spans="1:9" ht="13.9" customHeight="1" thickBot="1" x14ac:dyDescent="0.25">
      <c r="A34" s="440" t="s">
        <v>561</v>
      </c>
      <c r="B34" s="523">
        <v>-759203</v>
      </c>
      <c r="C34" s="523">
        <v>-815330</v>
      </c>
      <c r="D34" s="516">
        <f>(B34/C34-1)*100</f>
        <v>-6.88396109550734</v>
      </c>
      <c r="F34" s="153" t="s">
        <v>561</v>
      </c>
      <c r="G34" s="154">
        <v>-834167.82180000003</v>
      </c>
      <c r="H34" s="154">
        <v>-1152199</v>
      </c>
      <c r="I34" s="130">
        <v>-27.602105035675262</v>
      </c>
    </row>
    <row r="35" spans="1:9" ht="13.9" customHeight="1" thickBot="1" x14ac:dyDescent="0.25">
      <c r="A35" s="439"/>
      <c r="B35" s="523"/>
      <c r="C35" s="523"/>
      <c r="D35" s="523"/>
      <c r="F35" s="155"/>
      <c r="G35" s="154"/>
      <c r="H35" s="154"/>
      <c r="I35" s="157"/>
    </row>
    <row r="36" spans="1:9" ht="13.9" customHeight="1" thickBot="1" x14ac:dyDescent="0.25">
      <c r="A36" s="440" t="s">
        <v>562</v>
      </c>
      <c r="B36" s="523">
        <v>80721351.997999996</v>
      </c>
      <c r="C36" s="523">
        <v>98725904.084967986</v>
      </c>
      <c r="D36" s="523">
        <f>(B36/C36-1)*100</f>
        <v>-18.236907784073018</v>
      </c>
      <c r="F36" s="158" t="s">
        <v>562</v>
      </c>
      <c r="G36" s="159">
        <v>85089969.112434998</v>
      </c>
      <c r="H36" s="159">
        <v>84826982.518744007</v>
      </c>
      <c r="I36" s="159">
        <v>0.31002705257479057</v>
      </c>
    </row>
    <row r="37" spans="1:9" ht="14.1" customHeight="1" x14ac:dyDescent="0.2">
      <c r="A37" s="266"/>
      <c r="B37" s="266"/>
      <c r="C37" s="266"/>
      <c r="D37" s="266"/>
    </row>
    <row r="38" spans="1:9" ht="14.1" customHeight="1" x14ac:dyDescent="0.2">
      <c r="A38" s="266"/>
      <c r="B38" s="266"/>
      <c r="C38" s="266"/>
      <c r="D38" s="266"/>
    </row>
    <row r="39" spans="1:9" ht="14.1" customHeight="1" x14ac:dyDescent="0.2">
      <c r="A39" s="492" t="s">
        <v>452</v>
      </c>
      <c r="B39" s="266"/>
      <c r="C39" s="266"/>
      <c r="D39" s="266"/>
      <c r="F39" s="96"/>
      <c r="G39" s="96"/>
      <c r="H39" s="96"/>
      <c r="I39" s="96"/>
    </row>
    <row r="40" spans="1:9" ht="14.1" customHeight="1" x14ac:dyDescent="0.2">
      <c r="A40" s="500" t="s">
        <v>844</v>
      </c>
      <c r="B40" s="266"/>
      <c r="C40" s="266"/>
      <c r="D40" s="266"/>
      <c r="F40" s="96"/>
      <c r="G40" s="96"/>
      <c r="H40" s="96"/>
      <c r="I40" s="96"/>
    </row>
    <row r="41" spans="1:9" ht="14.1" customHeight="1" x14ac:dyDescent="0.2">
      <c r="A41" s="492" t="s">
        <v>855</v>
      </c>
      <c r="B41" s="266"/>
      <c r="C41" s="266"/>
      <c r="D41" s="266"/>
      <c r="F41" s="165" t="s">
        <v>452</v>
      </c>
      <c r="G41" s="96"/>
      <c r="H41" s="96"/>
      <c r="I41" s="96"/>
    </row>
    <row r="42" spans="1:9" ht="14.1" customHeight="1" x14ac:dyDescent="0.2">
      <c r="F42" s="166" t="s">
        <v>735</v>
      </c>
      <c r="G42" s="96"/>
      <c r="H42" s="96"/>
      <c r="I42" s="96"/>
    </row>
    <row r="43" spans="1:9" ht="14.1" customHeight="1" x14ac:dyDescent="0.2">
      <c r="F43" s="165" t="s">
        <v>736</v>
      </c>
      <c r="G43" s="96"/>
      <c r="H43" s="96"/>
      <c r="I43" s="96"/>
    </row>
  </sheetData>
  <mergeCells count="12">
    <mergeCell ref="F1:I1"/>
    <mergeCell ref="G2:I2"/>
    <mergeCell ref="A1:D1"/>
    <mergeCell ref="B2:D2"/>
    <mergeCell ref="B3:D3"/>
    <mergeCell ref="G3:I3"/>
    <mergeCell ref="B4:D4"/>
    <mergeCell ref="G4:I4"/>
    <mergeCell ref="A5:A6"/>
    <mergeCell ref="D5:D6"/>
    <mergeCell ref="F5:F6"/>
    <mergeCell ref="I5:I6"/>
  </mergeCells>
  <hyperlinks>
    <hyperlink ref="E1" r:id="rId1" location="TOC!A1"/>
  </hyperlinks>
  <pageMargins left="0.7" right="0.7" top="0.75" bottom="0.75" header="0.3" footer="0.3"/>
  <pageSetup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tint="0.39997558519241921"/>
  </sheetPr>
  <dimension ref="A1:E41"/>
  <sheetViews>
    <sheetView workbookViewId="0">
      <pane ySplit="6" topLeftCell="A24" activePane="bottomLeft" state="frozen"/>
      <selection activeCell="B19" sqref="B19"/>
      <selection pane="bottomLeft" activeCell="F13" sqref="F13"/>
    </sheetView>
  </sheetViews>
  <sheetFormatPr defaultColWidth="9.140625" defaultRowHeight="12.75" x14ac:dyDescent="0.2"/>
  <cols>
    <col min="1" max="1" width="54.7109375" style="82" customWidth="1"/>
    <col min="2" max="4" width="22.7109375" style="82" customWidth="1"/>
    <col min="5" max="16384" width="9.140625" style="82"/>
  </cols>
  <sheetData>
    <row r="1" spans="1:5" ht="24" customHeight="1" thickBot="1" x14ac:dyDescent="0.3">
      <c r="A1" s="627" t="s">
        <v>654</v>
      </c>
      <c r="B1" s="628"/>
      <c r="C1" s="628"/>
      <c r="D1" s="629"/>
      <c r="E1" s="1" t="s">
        <v>317</v>
      </c>
    </row>
    <row r="2" spans="1:5" ht="30" customHeight="1" thickBot="1" x14ac:dyDescent="0.25">
      <c r="A2" s="445" t="s">
        <v>506</v>
      </c>
      <c r="B2" s="631" t="s">
        <v>151</v>
      </c>
      <c r="C2" s="632"/>
      <c r="D2" s="633"/>
    </row>
    <row r="3" spans="1:5" ht="30" customHeight="1" thickBot="1" x14ac:dyDescent="0.25">
      <c r="A3" s="445" t="s">
        <v>814</v>
      </c>
      <c r="B3" s="634">
        <v>22</v>
      </c>
      <c r="C3" s="635"/>
      <c r="D3" s="636"/>
    </row>
    <row r="4" spans="1:5" ht="30" customHeight="1" thickBot="1" x14ac:dyDescent="0.25">
      <c r="A4" s="445" t="s">
        <v>815</v>
      </c>
      <c r="B4" s="634">
        <v>17</v>
      </c>
      <c r="C4" s="635"/>
      <c r="D4" s="636"/>
    </row>
    <row r="5" spans="1:5" ht="27.6" customHeight="1" x14ac:dyDescent="0.2">
      <c r="A5" s="726" t="s">
        <v>549</v>
      </c>
      <c r="B5" s="369" t="s">
        <v>718</v>
      </c>
      <c r="C5" s="369" t="s">
        <v>825</v>
      </c>
      <c r="D5" s="728" t="s">
        <v>655</v>
      </c>
    </row>
    <row r="6" spans="1:5" ht="13.9" customHeight="1" thickBot="1" x14ac:dyDescent="0.25">
      <c r="A6" s="727"/>
      <c r="B6" s="447" t="s">
        <v>256</v>
      </c>
      <c r="C6" s="447" t="s">
        <v>256</v>
      </c>
      <c r="D6" s="729"/>
    </row>
    <row r="7" spans="1:5" ht="13.9" customHeight="1" thickBot="1" x14ac:dyDescent="0.25">
      <c r="A7" s="394"/>
      <c r="B7" s="375"/>
      <c r="C7" s="375"/>
      <c r="D7" s="376"/>
    </row>
    <row r="8" spans="1:5" ht="13.9" customHeight="1" thickBot="1" x14ac:dyDescent="0.25">
      <c r="A8" s="394" t="s">
        <v>550</v>
      </c>
      <c r="B8" s="516">
        <v>2026414942.8080335</v>
      </c>
      <c r="C8" s="516">
        <v>1837601306.9043</v>
      </c>
      <c r="D8" s="516">
        <f>(B8/C8-1)*100</f>
        <v>10.275005529998072</v>
      </c>
    </row>
    <row r="9" spans="1:5" ht="13.9" customHeight="1" thickBot="1" x14ac:dyDescent="0.25">
      <c r="A9" s="394"/>
      <c r="B9" s="516"/>
      <c r="C9" s="516"/>
      <c r="D9" s="516"/>
    </row>
    <row r="10" spans="1:5" ht="13.9" customHeight="1" thickBot="1" x14ac:dyDescent="0.25">
      <c r="A10" s="448" t="s">
        <v>551</v>
      </c>
      <c r="B10" s="516">
        <v>1349646429.2209001</v>
      </c>
      <c r="C10" s="516">
        <v>1163170651.7017</v>
      </c>
      <c r="D10" s="516">
        <f>(B10/C10-1)*100</f>
        <v>16.031678348004142</v>
      </c>
    </row>
    <row r="11" spans="1:5" ht="13.9" customHeight="1" thickBot="1" x14ac:dyDescent="0.25">
      <c r="A11" s="368"/>
      <c r="B11" s="516"/>
      <c r="C11" s="516"/>
      <c r="D11" s="516"/>
    </row>
    <row r="12" spans="1:5" ht="13.9" customHeight="1" thickBot="1" x14ac:dyDescent="0.25">
      <c r="A12" s="448" t="s">
        <v>470</v>
      </c>
      <c r="B12" s="516">
        <v>3376061372.0289335</v>
      </c>
      <c r="C12" s="516">
        <v>3000771958.6060004</v>
      </c>
      <c r="D12" s="516">
        <f>(B12/C12-1)*100</f>
        <v>12.506428965607652</v>
      </c>
    </row>
    <row r="13" spans="1:5" ht="13.9" customHeight="1" thickBot="1" x14ac:dyDescent="0.25">
      <c r="A13" s="394"/>
      <c r="B13" s="516"/>
      <c r="C13" s="516"/>
      <c r="D13" s="516"/>
    </row>
    <row r="14" spans="1:5" ht="13.9" customHeight="1" thickBot="1" x14ac:dyDescent="0.25">
      <c r="A14" s="394" t="s">
        <v>552</v>
      </c>
      <c r="B14" s="516">
        <v>15168321.456</v>
      </c>
      <c r="C14" s="516">
        <v>24730674.003399998</v>
      </c>
      <c r="D14" s="516">
        <f>(B14/C14-1)*100</f>
        <v>-38.665960119345534</v>
      </c>
    </row>
    <row r="15" spans="1:5" ht="13.9" customHeight="1" thickBot="1" x14ac:dyDescent="0.25">
      <c r="A15" s="394"/>
      <c r="B15" s="516"/>
      <c r="C15" s="516"/>
      <c r="D15" s="516"/>
    </row>
    <row r="16" spans="1:5" ht="13.9" customHeight="1" thickBot="1" x14ac:dyDescent="0.25">
      <c r="A16" s="394" t="s">
        <v>553</v>
      </c>
      <c r="B16" s="516">
        <v>654035525.35819316</v>
      </c>
      <c r="C16" s="516">
        <v>437025763.74980003</v>
      </c>
      <c r="D16" s="516">
        <f>(B16/C16-1)*100</f>
        <v>49.656056829782827</v>
      </c>
    </row>
    <row r="17" spans="1:4" ht="13.9" customHeight="1" thickBot="1" x14ac:dyDescent="0.25">
      <c r="A17" s="394"/>
      <c r="B17" s="520"/>
      <c r="C17" s="520"/>
      <c r="D17" s="516"/>
    </row>
    <row r="18" spans="1:4" ht="13.9" customHeight="1" thickBot="1" x14ac:dyDescent="0.25">
      <c r="A18" s="394" t="s">
        <v>554</v>
      </c>
      <c r="B18" s="516">
        <v>669203846.81419313</v>
      </c>
      <c r="C18" s="516">
        <v>461756437.75319999</v>
      </c>
      <c r="D18" s="516">
        <f>(B18/C18-1)*100</f>
        <v>44.925721029550616</v>
      </c>
    </row>
    <row r="19" spans="1:4" ht="13.9" customHeight="1" thickBot="1" x14ac:dyDescent="0.25">
      <c r="A19" s="394"/>
      <c r="B19" s="521"/>
      <c r="C19" s="521"/>
      <c r="D19" s="516"/>
    </row>
    <row r="20" spans="1:4" ht="13.9" customHeight="1" thickBot="1" x14ac:dyDescent="0.25">
      <c r="A20" s="394" t="s">
        <v>555</v>
      </c>
      <c r="B20" s="516">
        <v>2706724151.3423066</v>
      </c>
      <c r="C20" s="516">
        <v>2539015520.8527999</v>
      </c>
      <c r="D20" s="516">
        <f>(B20/C20-1)*100</f>
        <v>6.6052621227449926</v>
      </c>
    </row>
    <row r="21" spans="1:4" ht="13.9" customHeight="1" thickBot="1" x14ac:dyDescent="0.25">
      <c r="A21" s="394"/>
      <c r="B21" s="521"/>
      <c r="C21" s="521"/>
      <c r="D21" s="516"/>
    </row>
    <row r="22" spans="1:4" ht="13.9" customHeight="1" thickBot="1" x14ac:dyDescent="0.25">
      <c r="A22" s="394" t="s">
        <v>556</v>
      </c>
      <c r="B22" s="516">
        <v>3375927998.1565003</v>
      </c>
      <c r="C22" s="516">
        <v>3000771958.6060004</v>
      </c>
      <c r="D22" s="516">
        <f>(B22/C22-1)*100</f>
        <v>12.501984313555692</v>
      </c>
    </row>
    <row r="23" spans="1:4" ht="13.9" customHeight="1" thickBot="1" x14ac:dyDescent="0.25">
      <c r="A23" s="394"/>
      <c r="B23" s="520"/>
      <c r="C23" s="520"/>
      <c r="D23" s="516"/>
    </row>
    <row r="24" spans="1:4" ht="13.9" customHeight="1" thickBot="1" x14ac:dyDescent="0.25">
      <c r="A24" s="394" t="s">
        <v>557</v>
      </c>
      <c r="B24" s="516">
        <v>1874522151.5210001</v>
      </c>
      <c r="C24" s="516">
        <v>1924366898.7169001</v>
      </c>
      <c r="D24" s="516">
        <f>(B24/C24-1)*100</f>
        <v>-2.5901893879558324</v>
      </c>
    </row>
    <row r="25" spans="1:4" ht="13.9" customHeight="1" thickBot="1" x14ac:dyDescent="0.25">
      <c r="A25" s="394"/>
      <c r="B25" s="516"/>
      <c r="C25" s="516"/>
      <c r="D25" s="516"/>
    </row>
    <row r="26" spans="1:4" ht="13.9" customHeight="1" thickBot="1" x14ac:dyDescent="0.25">
      <c r="A26" s="393" t="s">
        <v>558</v>
      </c>
      <c r="B26" s="516">
        <v>1214221104.9390624</v>
      </c>
      <c r="C26" s="516">
        <v>1107093892.2617807</v>
      </c>
      <c r="D26" s="516">
        <f>(B26/C26-1)*100</f>
        <v>9.6764342596472819</v>
      </c>
    </row>
    <row r="27" spans="1:4" ht="13.9" customHeight="1" thickBot="1" x14ac:dyDescent="0.25">
      <c r="A27" s="449"/>
      <c r="B27" s="516"/>
      <c r="C27" s="516"/>
      <c r="D27" s="516"/>
    </row>
    <row r="28" spans="1:4" ht="13.9" customHeight="1" thickBot="1" x14ac:dyDescent="0.25">
      <c r="A28" s="393" t="s">
        <v>575</v>
      </c>
      <c r="B28" s="516">
        <v>60933777.965400003</v>
      </c>
      <c r="C28" s="516">
        <v>47229736.515699998</v>
      </c>
      <c r="D28" s="516">
        <f>(B28/C28-1)*100</f>
        <v>29.015705910500976</v>
      </c>
    </row>
    <row r="29" spans="1:4" ht="13.9" customHeight="1" thickBot="1" x14ac:dyDescent="0.25">
      <c r="A29" s="450"/>
      <c r="B29" s="516"/>
      <c r="C29" s="516"/>
      <c r="D29" s="516"/>
    </row>
    <row r="30" spans="1:4" ht="13.9" customHeight="1" thickBot="1" x14ac:dyDescent="0.25">
      <c r="A30" s="374" t="s">
        <v>559</v>
      </c>
      <c r="B30" s="516">
        <v>1275154882.9044621</v>
      </c>
      <c r="C30" s="516">
        <v>1154323628.7774808</v>
      </c>
      <c r="D30" s="516">
        <f>(B30/C30-1)*100</f>
        <v>10.467710364289351</v>
      </c>
    </row>
    <row r="31" spans="1:4" ht="13.9" customHeight="1" thickBot="1" x14ac:dyDescent="0.25">
      <c r="A31" s="450"/>
      <c r="B31" s="516"/>
      <c r="C31" s="516"/>
      <c r="D31" s="516"/>
    </row>
    <row r="32" spans="1:4" ht="13.9" customHeight="1" thickBot="1" x14ac:dyDescent="0.25">
      <c r="A32" s="374" t="s">
        <v>560</v>
      </c>
      <c r="B32" s="516">
        <v>599367267.61653781</v>
      </c>
      <c r="C32" s="516">
        <v>770043269.93941939</v>
      </c>
      <c r="D32" s="516">
        <f>(B32/C32-1)*100</f>
        <v>-22.164469061109891</v>
      </c>
    </row>
    <row r="33" spans="1:4" ht="13.9" customHeight="1" thickBot="1" x14ac:dyDescent="0.25">
      <c r="A33" s="450"/>
      <c r="B33" s="516"/>
      <c r="C33" s="516"/>
      <c r="D33" s="516"/>
    </row>
    <row r="34" spans="1:4" ht="13.9" customHeight="1" thickBot="1" x14ac:dyDescent="0.25">
      <c r="A34" s="394" t="s">
        <v>561</v>
      </c>
      <c r="B34" s="516">
        <v>676642</v>
      </c>
      <c r="C34" s="516">
        <v>-1926040</v>
      </c>
      <c r="D34" s="516">
        <f>(B34/C34-1)*100</f>
        <v>-135.13125376420012</v>
      </c>
    </row>
    <row r="35" spans="1:4" ht="13.9" customHeight="1" thickBot="1" x14ac:dyDescent="0.25">
      <c r="A35" s="450"/>
      <c r="B35" s="516"/>
      <c r="C35" s="516"/>
      <c r="D35" s="516"/>
    </row>
    <row r="36" spans="1:4" ht="13.9" customHeight="1" thickBot="1" x14ac:dyDescent="0.25">
      <c r="A36" s="374" t="s">
        <v>562</v>
      </c>
      <c r="B36" s="516">
        <v>599028339.61653781</v>
      </c>
      <c r="C36" s="516">
        <v>765727687.93941939</v>
      </c>
      <c r="D36" s="516">
        <f>(B36/C36-1)*100</f>
        <v>-21.770056241726245</v>
      </c>
    </row>
    <row r="37" spans="1:4" ht="13.9" customHeight="1" x14ac:dyDescent="0.2">
      <c r="A37" s="451"/>
      <c r="B37" s="452"/>
      <c r="C37" s="452"/>
      <c r="D37" s="453"/>
    </row>
    <row r="38" spans="1:4" ht="13.9" customHeight="1" x14ac:dyDescent="0.2">
      <c r="A38" s="491" t="s">
        <v>452</v>
      </c>
      <c r="B38" s="84"/>
      <c r="C38" s="84"/>
      <c r="D38" s="84"/>
    </row>
    <row r="39" spans="1:4" ht="13.9" customHeight="1" x14ac:dyDescent="0.2">
      <c r="A39" s="491" t="s">
        <v>844</v>
      </c>
      <c r="B39" s="84"/>
      <c r="C39" s="84"/>
      <c r="D39" s="84"/>
    </row>
    <row r="40" spans="1:4" ht="13.9" customHeight="1" x14ac:dyDescent="0.2">
      <c r="A40" s="491" t="s">
        <v>856</v>
      </c>
      <c r="B40" s="84"/>
      <c r="C40" s="84"/>
      <c r="D40" s="84"/>
    </row>
    <row r="41" spans="1:4" x14ac:dyDescent="0.2">
      <c r="A41" s="167"/>
    </row>
  </sheetData>
  <mergeCells count="6">
    <mergeCell ref="A1:D1"/>
    <mergeCell ref="B2:D2"/>
    <mergeCell ref="B3:D3"/>
    <mergeCell ref="B4:D4"/>
    <mergeCell ref="A5:A6"/>
    <mergeCell ref="D5:D6"/>
  </mergeCells>
  <hyperlinks>
    <hyperlink ref="E1" r:id="rId1" location="TOC!A1"/>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39997558519241921"/>
  </sheetPr>
  <dimension ref="A1:I39"/>
  <sheetViews>
    <sheetView workbookViewId="0">
      <pane ySplit="6" topLeftCell="A24" activePane="bottomLeft" state="frozen"/>
      <selection activeCell="B19" sqref="B19"/>
      <selection pane="bottomLeft" activeCell="K12" sqref="K12"/>
    </sheetView>
  </sheetViews>
  <sheetFormatPr defaultColWidth="9.140625" defaultRowHeight="12.75" x14ac:dyDescent="0.2"/>
  <cols>
    <col min="1" max="1" width="54.7109375" style="83" customWidth="1"/>
    <col min="2" max="4" width="22.7109375" style="83" customWidth="1"/>
    <col min="5" max="5" width="9.140625" style="83"/>
    <col min="6" max="9" width="17.5703125" style="83" hidden="1" customWidth="1"/>
    <col min="10" max="16384" width="9.140625" style="83"/>
  </cols>
  <sheetData>
    <row r="1" spans="1:9" ht="24" customHeight="1" thickBot="1" x14ac:dyDescent="0.3">
      <c r="A1" s="627" t="s">
        <v>656</v>
      </c>
      <c r="B1" s="628"/>
      <c r="C1" s="628"/>
      <c r="D1" s="629"/>
      <c r="E1" s="1" t="s">
        <v>317</v>
      </c>
      <c r="F1" s="735" t="s">
        <v>656</v>
      </c>
      <c r="G1" s="736"/>
      <c r="H1" s="736"/>
      <c r="I1" s="737"/>
    </row>
    <row r="2" spans="1:9" ht="30" customHeight="1" thickBot="1" x14ac:dyDescent="0.25">
      <c r="A2" s="420" t="s">
        <v>506</v>
      </c>
      <c r="B2" s="631" t="s">
        <v>12</v>
      </c>
      <c r="C2" s="632"/>
      <c r="D2" s="633"/>
      <c r="F2" s="168" t="s">
        <v>506</v>
      </c>
      <c r="G2" s="738" t="s">
        <v>657</v>
      </c>
      <c r="H2" s="739"/>
      <c r="I2" s="740"/>
    </row>
    <row r="3" spans="1:9" ht="30" customHeight="1" thickBot="1" x14ac:dyDescent="0.25">
      <c r="A3" s="395" t="s">
        <v>816</v>
      </c>
      <c r="B3" s="634">
        <v>6</v>
      </c>
      <c r="C3" s="635"/>
      <c r="D3" s="636"/>
      <c r="F3" s="168" t="s">
        <v>737</v>
      </c>
      <c r="G3" s="730">
        <v>7</v>
      </c>
      <c r="H3" s="731"/>
      <c r="I3" s="732"/>
    </row>
    <row r="4" spans="1:9" ht="30" customHeight="1" thickBot="1" x14ac:dyDescent="0.25">
      <c r="A4" s="420" t="s">
        <v>836</v>
      </c>
      <c r="B4" s="634">
        <v>6</v>
      </c>
      <c r="C4" s="635"/>
      <c r="D4" s="636"/>
      <c r="F4" s="168" t="s">
        <v>738</v>
      </c>
      <c r="G4" s="730">
        <v>5</v>
      </c>
      <c r="H4" s="731"/>
      <c r="I4" s="732"/>
    </row>
    <row r="5" spans="1:9" ht="25.15" customHeight="1" x14ac:dyDescent="0.2">
      <c r="A5" s="454"/>
      <c r="B5" s="369" t="s">
        <v>718</v>
      </c>
      <c r="C5" s="369" t="s">
        <v>825</v>
      </c>
      <c r="D5" s="639" t="s">
        <v>658</v>
      </c>
      <c r="F5" s="169"/>
      <c r="G5" s="170" t="s">
        <v>733</v>
      </c>
      <c r="H5" s="170" t="s">
        <v>734</v>
      </c>
      <c r="I5" s="733" t="s">
        <v>658</v>
      </c>
    </row>
    <row r="6" spans="1:9" ht="13.9" customHeight="1" thickBot="1" x14ac:dyDescent="0.25">
      <c r="A6" s="455" t="s">
        <v>549</v>
      </c>
      <c r="B6" s="372" t="s">
        <v>256</v>
      </c>
      <c r="C6" s="373" t="s">
        <v>256</v>
      </c>
      <c r="D6" s="640"/>
      <c r="F6" s="171" t="s">
        <v>549</v>
      </c>
      <c r="G6" s="172" t="s">
        <v>256</v>
      </c>
      <c r="H6" s="173" t="s">
        <v>256</v>
      </c>
      <c r="I6" s="734"/>
    </row>
    <row r="7" spans="1:9" ht="13.9" customHeight="1" thickBot="1" x14ac:dyDescent="0.25">
      <c r="A7" s="374" t="s">
        <v>550</v>
      </c>
      <c r="B7" s="516">
        <v>33186758.489999998</v>
      </c>
      <c r="C7" s="516">
        <v>30724524</v>
      </c>
      <c r="D7" s="516">
        <f t="shared" ref="D7:D35" si="0">IF(AND(B7=0,C7=0),"",((B7-C7)/ABS(C7))*100)</f>
        <v>8.0139060575844834</v>
      </c>
      <c r="F7" s="174" t="s">
        <v>550</v>
      </c>
      <c r="G7" s="175">
        <v>10464248</v>
      </c>
      <c r="H7" s="175">
        <v>12602539</v>
      </c>
      <c r="I7" s="176">
        <v>-16.96714447779134</v>
      </c>
    </row>
    <row r="8" spans="1:9" ht="13.9" customHeight="1" thickBot="1" x14ac:dyDescent="0.25">
      <c r="A8" s="374"/>
      <c r="B8" s="516"/>
      <c r="C8" s="516"/>
      <c r="D8" s="516"/>
      <c r="F8" s="174"/>
      <c r="G8" s="175"/>
      <c r="H8" s="175"/>
      <c r="I8" s="176"/>
    </row>
    <row r="9" spans="1:9" ht="13.9" customHeight="1" thickBot="1" x14ac:dyDescent="0.25">
      <c r="A9" s="374" t="s">
        <v>551</v>
      </c>
      <c r="B9" s="516">
        <v>138008398.14525816</v>
      </c>
      <c r="C9" s="516">
        <v>124126058</v>
      </c>
      <c r="D9" s="516">
        <f t="shared" si="0"/>
        <v>11.184065915682394</v>
      </c>
      <c r="F9" s="174" t="s">
        <v>551</v>
      </c>
      <c r="G9" s="175">
        <v>104716350</v>
      </c>
      <c r="H9" s="175">
        <v>87397553</v>
      </c>
      <c r="I9" s="176">
        <v>19.816112014028587</v>
      </c>
    </row>
    <row r="10" spans="1:9" ht="13.9" customHeight="1" thickBot="1" x14ac:dyDescent="0.25">
      <c r="A10" s="374"/>
      <c r="B10" s="516"/>
      <c r="C10" s="516"/>
      <c r="D10" s="516"/>
      <c r="F10" s="174"/>
      <c r="G10" s="175"/>
      <c r="H10" s="175"/>
      <c r="I10" s="176"/>
    </row>
    <row r="11" spans="1:9" ht="13.9" customHeight="1" thickBot="1" x14ac:dyDescent="0.25">
      <c r="A11" s="374" t="s">
        <v>470</v>
      </c>
      <c r="B11" s="516">
        <v>171195156.63525817</v>
      </c>
      <c r="C11" s="516">
        <v>154850582</v>
      </c>
      <c r="D11" s="516">
        <f t="shared" si="0"/>
        <v>10.555061804842405</v>
      </c>
      <c r="F11" s="174" t="s">
        <v>470</v>
      </c>
      <c r="G11" s="175">
        <v>115180598</v>
      </c>
      <c r="H11" s="175">
        <v>100000092</v>
      </c>
      <c r="I11" s="176">
        <v>15.180492033947329</v>
      </c>
    </row>
    <row r="12" spans="1:9" ht="13.9" customHeight="1" thickBot="1" x14ac:dyDescent="0.25">
      <c r="A12" s="374"/>
      <c r="B12" s="516"/>
      <c r="C12" s="516"/>
      <c r="D12" s="516"/>
      <c r="F12" s="174"/>
      <c r="G12" s="175"/>
      <c r="H12" s="175"/>
      <c r="I12" s="176"/>
    </row>
    <row r="13" spans="1:9" ht="13.9" customHeight="1" thickBot="1" x14ac:dyDescent="0.25">
      <c r="A13" s="374" t="s">
        <v>552</v>
      </c>
      <c r="B13" s="516">
        <v>5737304</v>
      </c>
      <c r="C13" s="516">
        <v>4331516</v>
      </c>
      <c r="D13" s="516">
        <f t="shared" si="0"/>
        <v>32.454872612729588</v>
      </c>
      <c r="F13" s="174" t="s">
        <v>552</v>
      </c>
      <c r="G13" s="175">
        <v>1550379</v>
      </c>
      <c r="H13" s="175">
        <v>2576338</v>
      </c>
      <c r="I13" s="176">
        <v>-39.822375790754158</v>
      </c>
    </row>
    <row r="14" spans="1:9" ht="13.9" customHeight="1" thickBot="1" x14ac:dyDescent="0.25">
      <c r="A14" s="374"/>
      <c r="B14" s="516"/>
      <c r="C14" s="516"/>
      <c r="D14" s="516"/>
      <c r="F14" s="174"/>
      <c r="G14" s="175"/>
      <c r="H14" s="175"/>
      <c r="I14" s="176"/>
    </row>
    <row r="15" spans="1:9" ht="13.9" customHeight="1" thickBot="1" x14ac:dyDescent="0.25">
      <c r="A15" s="374" t="s">
        <v>553</v>
      </c>
      <c r="B15" s="516">
        <v>62476133.969999999</v>
      </c>
      <c r="C15" s="516">
        <v>44797642</v>
      </c>
      <c r="D15" s="516">
        <f t="shared" si="0"/>
        <v>39.462996668440717</v>
      </c>
      <c r="F15" s="174" t="s">
        <v>553</v>
      </c>
      <c r="G15" s="177">
        <v>23871529</v>
      </c>
      <c r="H15" s="177">
        <v>28234295</v>
      </c>
      <c r="I15" s="176">
        <v>-15.452009692467971</v>
      </c>
    </row>
    <row r="16" spans="1:9" ht="13.9" customHeight="1" thickBot="1" x14ac:dyDescent="0.25">
      <c r="A16" s="374"/>
      <c r="B16" s="516"/>
      <c r="C16" s="516"/>
      <c r="D16" s="516"/>
      <c r="F16" s="174"/>
      <c r="G16" s="177"/>
      <c r="H16" s="177"/>
      <c r="I16" s="176"/>
    </row>
    <row r="17" spans="1:9" ht="13.9" customHeight="1" thickBot="1" x14ac:dyDescent="0.25">
      <c r="A17" s="374" t="s">
        <v>554</v>
      </c>
      <c r="B17" s="516">
        <v>68213437.969999999</v>
      </c>
      <c r="C17" s="516">
        <v>49129158</v>
      </c>
      <c r="D17" s="516">
        <f t="shared" si="0"/>
        <v>38.845119165282661</v>
      </c>
      <c r="F17" s="174" t="s">
        <v>554</v>
      </c>
      <c r="G17" s="177">
        <v>25421908</v>
      </c>
      <c r="H17" s="177">
        <v>30810633</v>
      </c>
      <c r="I17" s="176">
        <v>-17.489822425913808</v>
      </c>
    </row>
    <row r="18" spans="1:9" ht="13.9" customHeight="1" thickBot="1" x14ac:dyDescent="0.25">
      <c r="A18" s="374"/>
      <c r="B18" s="516"/>
      <c r="C18" s="516"/>
      <c r="D18" s="516"/>
      <c r="F18" s="174"/>
      <c r="G18" s="177"/>
      <c r="H18" s="177"/>
      <c r="I18" s="176"/>
    </row>
    <row r="19" spans="1:9" ht="13.9" customHeight="1" thickBot="1" x14ac:dyDescent="0.25">
      <c r="A19" s="374" t="s">
        <v>555</v>
      </c>
      <c r="B19" s="516">
        <v>102981718.20580389</v>
      </c>
      <c r="C19" s="516">
        <v>105721424</v>
      </c>
      <c r="D19" s="516">
        <f t="shared" si="0"/>
        <v>-2.5914386039636716</v>
      </c>
      <c r="F19" s="174" t="s">
        <v>555</v>
      </c>
      <c r="G19" s="177">
        <v>89758690</v>
      </c>
      <c r="H19" s="177">
        <v>69189459</v>
      </c>
      <c r="I19" s="176">
        <v>29.72885074878241</v>
      </c>
    </row>
    <row r="20" spans="1:9" ht="13.9" customHeight="1" thickBot="1" x14ac:dyDescent="0.25">
      <c r="A20" s="374"/>
      <c r="B20" s="516"/>
      <c r="C20" s="516"/>
      <c r="D20" s="516"/>
      <c r="F20" s="174"/>
      <c r="G20" s="177"/>
      <c r="H20" s="177"/>
      <c r="I20" s="176"/>
    </row>
    <row r="21" spans="1:9" ht="13.9" customHeight="1" thickBot="1" x14ac:dyDescent="0.25">
      <c r="A21" s="374" t="s">
        <v>556</v>
      </c>
      <c r="B21" s="516">
        <v>171195156.17580387</v>
      </c>
      <c r="C21" s="516">
        <v>154850582</v>
      </c>
      <c r="D21" s="516">
        <f t="shared" si="0"/>
        <v>10.555061508134255</v>
      </c>
      <c r="F21" s="174" t="s">
        <v>556</v>
      </c>
      <c r="G21" s="177">
        <v>115180598</v>
      </c>
      <c r="H21" s="177">
        <v>100000092</v>
      </c>
      <c r="I21" s="176">
        <v>15.180492033947329</v>
      </c>
    </row>
    <row r="22" spans="1:9" ht="13.9" customHeight="1" thickBot="1" x14ac:dyDescent="0.25">
      <c r="A22" s="374"/>
      <c r="B22" s="516"/>
      <c r="C22" s="516"/>
      <c r="D22" s="516"/>
      <c r="F22" s="174"/>
      <c r="G22" s="177"/>
      <c r="H22" s="177"/>
      <c r="I22" s="176"/>
    </row>
    <row r="23" spans="1:9" ht="13.9" customHeight="1" thickBot="1" x14ac:dyDescent="0.25">
      <c r="A23" s="374" t="s">
        <v>557</v>
      </c>
      <c r="B23" s="516">
        <v>147431519.80000001</v>
      </c>
      <c r="C23" s="516">
        <v>117133873.93000001</v>
      </c>
      <c r="D23" s="516">
        <f t="shared" si="0"/>
        <v>25.865827581273443</v>
      </c>
      <c r="F23" s="174" t="s">
        <v>557</v>
      </c>
      <c r="G23" s="177">
        <v>78882364</v>
      </c>
      <c r="H23" s="177">
        <v>79296096</v>
      </c>
      <c r="I23" s="176">
        <v>-0.52175582515436825</v>
      </c>
    </row>
    <row r="24" spans="1:9" ht="13.9" customHeight="1" thickBot="1" x14ac:dyDescent="0.25">
      <c r="A24" s="374"/>
      <c r="B24" s="516"/>
      <c r="C24" s="516"/>
      <c r="D24" s="516"/>
      <c r="F24" s="174"/>
      <c r="G24" s="177"/>
      <c r="H24" s="177"/>
      <c r="I24" s="176"/>
    </row>
    <row r="25" spans="1:9" ht="13.9" customHeight="1" thickBot="1" x14ac:dyDescent="0.25">
      <c r="A25" s="378" t="s">
        <v>558</v>
      </c>
      <c r="B25" s="516">
        <v>89781581.278466657</v>
      </c>
      <c r="C25" s="516">
        <v>71550434.399666667</v>
      </c>
      <c r="D25" s="516">
        <f t="shared" si="0"/>
        <v>25.480134441902035</v>
      </c>
      <c r="F25" s="178" t="s">
        <v>558</v>
      </c>
      <c r="G25" s="175">
        <v>42220858.159999996</v>
      </c>
      <c r="H25" s="175">
        <v>40035511</v>
      </c>
      <c r="I25" s="176">
        <v>5.4585219606663609</v>
      </c>
    </row>
    <row r="26" spans="1:9" ht="13.9" customHeight="1" thickBot="1" x14ac:dyDescent="0.25">
      <c r="A26" s="378"/>
      <c r="B26" s="516"/>
      <c r="C26" s="516"/>
      <c r="D26" s="516"/>
      <c r="F26" s="178"/>
      <c r="G26" s="175"/>
      <c r="H26" s="175"/>
      <c r="I26" s="176"/>
    </row>
    <row r="27" spans="1:9" ht="13.9" customHeight="1" thickBot="1" x14ac:dyDescent="0.25">
      <c r="A27" s="378" t="s">
        <v>575</v>
      </c>
      <c r="B27" s="516">
        <v>24004736.34</v>
      </c>
      <c r="C27" s="516">
        <v>14098485</v>
      </c>
      <c r="D27" s="516">
        <f t="shared" si="0"/>
        <v>70.264651414673267</v>
      </c>
      <c r="F27" s="178" t="s">
        <v>575</v>
      </c>
      <c r="G27" s="175">
        <v>11172827</v>
      </c>
      <c r="H27" s="175">
        <v>14261568</v>
      </c>
      <c r="I27" s="176">
        <v>-21.657793869510002</v>
      </c>
    </row>
    <row r="28" spans="1:9" ht="13.9" customHeight="1" thickBot="1" x14ac:dyDescent="0.25">
      <c r="A28" s="378"/>
      <c r="B28" s="516"/>
      <c r="C28" s="516"/>
      <c r="D28" s="516"/>
      <c r="F28" s="178"/>
      <c r="G28" s="175"/>
      <c r="H28" s="175"/>
      <c r="I28" s="176"/>
    </row>
    <row r="29" spans="1:9" ht="13.9" customHeight="1" thickBot="1" x14ac:dyDescent="0.25">
      <c r="A29" s="374" t="s">
        <v>559</v>
      </c>
      <c r="B29" s="516">
        <v>113786317.61846666</v>
      </c>
      <c r="C29" s="516">
        <v>85648919.399666667</v>
      </c>
      <c r="D29" s="516">
        <f t="shared" si="0"/>
        <v>32.852017767441325</v>
      </c>
      <c r="F29" s="174" t="s">
        <v>559</v>
      </c>
      <c r="G29" s="175">
        <v>53393685.159999996</v>
      </c>
      <c r="H29" s="175">
        <v>54297079</v>
      </c>
      <c r="I29" s="176">
        <v>-1.6637982312087241</v>
      </c>
    </row>
    <row r="30" spans="1:9" ht="13.9" customHeight="1" thickBot="1" x14ac:dyDescent="0.25">
      <c r="A30" s="374"/>
      <c r="B30" s="516"/>
      <c r="C30" s="516"/>
      <c r="D30" s="516"/>
      <c r="F30" s="174"/>
      <c r="G30" s="175"/>
      <c r="H30" s="175"/>
      <c r="I30" s="176"/>
    </row>
    <row r="31" spans="1:9" ht="13.9" customHeight="1" thickBot="1" x14ac:dyDescent="0.25">
      <c r="A31" s="374" t="s">
        <v>560</v>
      </c>
      <c r="B31" s="516">
        <v>33645202.181533329</v>
      </c>
      <c r="C31" s="516">
        <v>31484954.530333329</v>
      </c>
      <c r="D31" s="516">
        <f t="shared" si="0"/>
        <v>6.8612061964986095</v>
      </c>
      <c r="F31" s="174" t="s">
        <v>560</v>
      </c>
      <c r="G31" s="175">
        <v>25488678.84</v>
      </c>
      <c r="H31" s="175">
        <v>24999017</v>
      </c>
      <c r="I31" s="176">
        <v>1.9587243770425047</v>
      </c>
    </row>
    <row r="32" spans="1:9" ht="13.9" customHeight="1" thickBot="1" x14ac:dyDescent="0.25">
      <c r="A32" s="374"/>
      <c r="B32" s="516"/>
      <c r="C32" s="516"/>
      <c r="D32" s="516"/>
      <c r="F32" s="174"/>
      <c r="G32" s="175"/>
      <c r="H32" s="175"/>
      <c r="I32" s="176"/>
    </row>
    <row r="33" spans="1:9" ht="13.9" customHeight="1" thickBot="1" x14ac:dyDescent="0.25">
      <c r="A33" s="374" t="s">
        <v>561</v>
      </c>
      <c r="B33" s="516">
        <v>587922</v>
      </c>
      <c r="C33" s="516">
        <v>270751</v>
      </c>
      <c r="D33" s="516">
        <f t="shared" si="0"/>
        <v>117.14490435861732</v>
      </c>
      <c r="F33" s="174" t="s">
        <v>561</v>
      </c>
      <c r="G33" s="175">
        <v>-919534</v>
      </c>
      <c r="H33" s="175">
        <v>329364</v>
      </c>
      <c r="I33" s="176">
        <v>-379.18473178610896</v>
      </c>
    </row>
    <row r="34" spans="1:9" ht="13.9" customHeight="1" thickBot="1" x14ac:dyDescent="0.25">
      <c r="A34" s="374"/>
      <c r="B34" s="516"/>
      <c r="C34" s="516"/>
      <c r="D34" s="516"/>
      <c r="F34" s="174"/>
      <c r="G34" s="175"/>
      <c r="H34" s="175"/>
      <c r="I34" s="176"/>
    </row>
    <row r="35" spans="1:9" ht="13.9" customHeight="1" thickBot="1" x14ac:dyDescent="0.25">
      <c r="A35" s="374" t="s">
        <v>562</v>
      </c>
      <c r="B35" s="516">
        <v>33057280.181533329</v>
      </c>
      <c r="C35" s="516">
        <v>31214203.530333329</v>
      </c>
      <c r="D35" s="516">
        <f t="shared" si="0"/>
        <v>5.9046089367903809</v>
      </c>
      <c r="F35" s="174" t="s">
        <v>562</v>
      </c>
      <c r="G35" s="175">
        <v>24569144.84</v>
      </c>
      <c r="H35" s="175">
        <v>25328381</v>
      </c>
      <c r="I35" s="176">
        <v>-2.9975708277603692</v>
      </c>
    </row>
    <row r="36" spans="1:9" ht="13.9" customHeight="1" x14ac:dyDescent="0.2">
      <c r="A36" s="472"/>
      <c r="B36" s="84"/>
      <c r="C36" s="84"/>
      <c r="D36" s="84"/>
      <c r="F36" s="179"/>
      <c r="G36" s="180"/>
      <c r="H36" s="180"/>
      <c r="I36" s="180"/>
    </row>
    <row r="37" spans="1:9" ht="13.9" customHeight="1" x14ac:dyDescent="0.2">
      <c r="A37" s="500" t="s">
        <v>452</v>
      </c>
      <c r="B37" s="84"/>
      <c r="C37" s="84"/>
      <c r="D37" s="84"/>
      <c r="F37" s="182" t="s">
        <v>452</v>
      </c>
      <c r="G37" s="183"/>
      <c r="H37" s="183"/>
      <c r="I37" s="183"/>
    </row>
    <row r="38" spans="1:9" ht="13.9" customHeight="1" x14ac:dyDescent="0.2">
      <c r="A38" s="500" t="s">
        <v>844</v>
      </c>
      <c r="B38" s="84"/>
      <c r="C38" s="84"/>
      <c r="D38" s="84"/>
      <c r="F38" s="182" t="s">
        <v>739</v>
      </c>
      <c r="G38" s="183"/>
      <c r="H38" s="183"/>
      <c r="I38" s="183"/>
    </row>
    <row r="39" spans="1:9" ht="25.5" customHeight="1" x14ac:dyDescent="0.2">
      <c r="A39" s="184"/>
      <c r="B39" s="181"/>
      <c r="C39" s="181"/>
      <c r="D39" s="181"/>
      <c r="F39" s="185" t="s">
        <v>740</v>
      </c>
      <c r="G39" s="183"/>
      <c r="H39" s="183"/>
      <c r="I39" s="183"/>
    </row>
  </sheetData>
  <mergeCells count="10">
    <mergeCell ref="B4:D4"/>
    <mergeCell ref="G4:I4"/>
    <mergeCell ref="D5:D6"/>
    <mergeCell ref="I5:I6"/>
    <mergeCell ref="F1:I1"/>
    <mergeCell ref="B2:D2"/>
    <mergeCell ref="G2:I2"/>
    <mergeCell ref="B3:D3"/>
    <mergeCell ref="G3:I3"/>
    <mergeCell ref="A1:D1"/>
  </mergeCells>
  <hyperlinks>
    <hyperlink ref="E1" r:id="rId1" location="TOC!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showGridLines="0" view="pageBreakPreview" zoomScaleNormal="100" zoomScaleSheetLayoutView="100" workbookViewId="0">
      <selection activeCell="F12" sqref="F12"/>
    </sheetView>
  </sheetViews>
  <sheetFormatPr defaultColWidth="9.140625" defaultRowHeight="15" x14ac:dyDescent="0.25"/>
  <cols>
    <col min="1" max="1" width="103.5703125" style="6" customWidth="1"/>
    <col min="2" max="16384" width="9.140625" style="6"/>
  </cols>
  <sheetData>
    <row r="1" spans="1:2" s="20" customFormat="1" ht="21.75" customHeight="1" x14ac:dyDescent="0.25">
      <c r="A1" s="18" t="s">
        <v>286</v>
      </c>
      <c r="B1" s="19" t="s">
        <v>317</v>
      </c>
    </row>
    <row r="2" spans="1:2" ht="73.5" customHeight="1" x14ac:dyDescent="0.25">
      <c r="A2" s="22" t="s">
        <v>350</v>
      </c>
    </row>
    <row r="3" spans="1:2" ht="60.75" customHeight="1" x14ac:dyDescent="0.25">
      <c r="A3" s="22" t="s">
        <v>351</v>
      </c>
    </row>
    <row r="4" spans="1:2" ht="42" customHeight="1" x14ac:dyDescent="0.25">
      <c r="A4" s="22" t="s">
        <v>674</v>
      </c>
    </row>
    <row r="5" spans="1:2" ht="47.25" customHeight="1" x14ac:dyDescent="0.25">
      <c r="A5" s="22" t="s">
        <v>352</v>
      </c>
    </row>
    <row r="6" spans="1:2" ht="1.5" customHeight="1" x14ac:dyDescent="0.25">
      <c r="A6" s="21"/>
    </row>
  </sheetData>
  <hyperlinks>
    <hyperlink ref="B1" r:id="rId1" location="TOC!A1"/>
  </hyperlinks>
  <pageMargins left="0.7" right="0.7" top="0.75" bottom="0.75" header="0.3" footer="0.3"/>
  <pageSetup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39997558519241921"/>
  </sheetPr>
  <dimension ref="A1:I46"/>
  <sheetViews>
    <sheetView zoomScale="90" zoomScaleNormal="90" workbookViewId="0">
      <pane ySplit="8" topLeftCell="A23" activePane="bottomLeft" state="frozen"/>
      <selection activeCell="B19" sqref="B19"/>
      <selection pane="bottomLeft" activeCell="L17" sqref="L17"/>
    </sheetView>
  </sheetViews>
  <sheetFormatPr defaultColWidth="8.85546875" defaultRowHeight="12.75" x14ac:dyDescent="0.2"/>
  <cols>
    <col min="1" max="1" width="54.7109375" style="83" customWidth="1"/>
    <col min="2" max="4" width="22.7109375" style="83" customWidth="1"/>
    <col min="5" max="5" width="8.85546875" style="83"/>
    <col min="6" max="9" width="17.140625" style="83" hidden="1" customWidth="1"/>
    <col min="10" max="16384" width="8.85546875" style="83"/>
  </cols>
  <sheetData>
    <row r="1" spans="1:9" ht="24" customHeight="1" x14ac:dyDescent="0.25">
      <c r="A1" s="746" t="s">
        <v>659</v>
      </c>
      <c r="B1" s="747"/>
      <c r="C1" s="747"/>
      <c r="D1" s="748"/>
      <c r="E1" s="1" t="s">
        <v>317</v>
      </c>
      <c r="F1" s="735" t="s">
        <v>659</v>
      </c>
      <c r="G1" s="736"/>
      <c r="H1" s="736"/>
      <c r="I1" s="737"/>
    </row>
    <row r="2" spans="1:9" ht="14.1" customHeight="1" thickBot="1" x14ac:dyDescent="0.25">
      <c r="A2" s="682"/>
      <c r="B2" s="683"/>
      <c r="C2" s="683"/>
      <c r="D2" s="684"/>
      <c r="F2" s="749"/>
      <c r="G2" s="750"/>
      <c r="H2" s="750"/>
      <c r="I2" s="751"/>
    </row>
    <row r="3" spans="1:9" ht="30" customHeight="1" thickBot="1" x14ac:dyDescent="0.25">
      <c r="A3" s="367" t="s">
        <v>506</v>
      </c>
      <c r="B3" s="634" t="s">
        <v>660</v>
      </c>
      <c r="C3" s="635"/>
      <c r="D3" s="636"/>
      <c r="F3" s="186" t="s">
        <v>506</v>
      </c>
      <c r="G3" s="730" t="s">
        <v>660</v>
      </c>
      <c r="H3" s="731"/>
      <c r="I3" s="732"/>
    </row>
    <row r="4" spans="1:9" ht="30" customHeight="1" thickBot="1" x14ac:dyDescent="0.25">
      <c r="A4" s="395" t="s">
        <v>817</v>
      </c>
      <c r="B4" s="634">
        <v>15</v>
      </c>
      <c r="C4" s="635"/>
      <c r="D4" s="636"/>
      <c r="F4" s="186" t="s">
        <v>741</v>
      </c>
      <c r="G4" s="730">
        <v>13</v>
      </c>
      <c r="H4" s="731"/>
      <c r="I4" s="732"/>
    </row>
    <row r="5" spans="1:9" ht="30" customHeight="1" thickBot="1" x14ac:dyDescent="0.25">
      <c r="A5" s="367" t="s">
        <v>818</v>
      </c>
      <c r="B5" s="634">
        <v>8</v>
      </c>
      <c r="C5" s="635"/>
      <c r="D5" s="636"/>
      <c r="F5" s="186" t="s">
        <v>742</v>
      </c>
      <c r="G5" s="730">
        <v>5</v>
      </c>
      <c r="H5" s="731"/>
      <c r="I5" s="732"/>
    </row>
    <row r="6" spans="1:9" ht="13.9" customHeight="1" x14ac:dyDescent="0.2">
      <c r="A6" s="637"/>
      <c r="B6" s="639" t="s">
        <v>826</v>
      </c>
      <c r="C6" s="639" t="s">
        <v>827</v>
      </c>
      <c r="D6" s="639" t="s">
        <v>661</v>
      </c>
      <c r="F6" s="742"/>
      <c r="G6" s="733" t="s">
        <v>743</v>
      </c>
      <c r="H6" s="733" t="s">
        <v>744</v>
      </c>
      <c r="I6" s="733" t="s">
        <v>661</v>
      </c>
    </row>
    <row r="7" spans="1:9" ht="13.9" customHeight="1" thickBot="1" x14ac:dyDescent="0.25">
      <c r="A7" s="741"/>
      <c r="B7" s="641"/>
      <c r="C7" s="641"/>
      <c r="D7" s="641"/>
      <c r="F7" s="743"/>
      <c r="G7" s="744"/>
      <c r="H7" s="744"/>
      <c r="I7" s="745"/>
    </row>
    <row r="8" spans="1:9" ht="18" customHeight="1" thickBot="1" x14ac:dyDescent="0.25">
      <c r="A8" s="370" t="s">
        <v>549</v>
      </c>
      <c r="B8" s="372" t="s">
        <v>256</v>
      </c>
      <c r="C8" s="373" t="s">
        <v>256</v>
      </c>
      <c r="D8" s="640"/>
      <c r="F8" s="187" t="s">
        <v>549</v>
      </c>
      <c r="G8" s="188" t="s">
        <v>256</v>
      </c>
      <c r="H8" s="189" t="s">
        <v>256</v>
      </c>
      <c r="I8" s="734"/>
    </row>
    <row r="9" spans="1:9" ht="13.9" customHeight="1" thickBot="1" x14ac:dyDescent="0.25">
      <c r="A9" s="436"/>
      <c r="B9" s="435"/>
      <c r="C9" s="436"/>
      <c r="D9" s="437"/>
      <c r="F9" s="190"/>
      <c r="G9" s="191"/>
      <c r="H9" s="190"/>
      <c r="I9" s="192"/>
    </row>
    <row r="10" spans="1:9" ht="13.9" customHeight="1" thickBot="1" x14ac:dyDescent="0.25">
      <c r="A10" s="374" t="s">
        <v>550</v>
      </c>
      <c r="B10" s="516">
        <v>17205529898.337399</v>
      </c>
      <c r="C10" s="516">
        <v>15609715919.2211</v>
      </c>
      <c r="D10" s="516">
        <f>IF(AND(B10=0,C10=0),"",((B10-C10)/ABS(C10))*100)</f>
        <v>10.223209617487564</v>
      </c>
      <c r="F10" s="193" t="s">
        <v>550</v>
      </c>
      <c r="G10" s="175">
        <v>9792159833.3500004</v>
      </c>
      <c r="H10" s="175">
        <v>6558292958</v>
      </c>
      <c r="I10" s="176">
        <v>49.309582479160738</v>
      </c>
    </row>
    <row r="11" spans="1:9" ht="13.9" customHeight="1" thickBot="1" x14ac:dyDescent="0.25">
      <c r="A11" s="377"/>
      <c r="B11" s="516"/>
      <c r="C11" s="516"/>
      <c r="D11" s="516" t="str">
        <f>IF(AND(B11=0,C11=0),"",((B11-C11)/ABS(C11))*100)</f>
        <v/>
      </c>
      <c r="F11" s="194"/>
      <c r="G11" s="195"/>
      <c r="H11" s="195"/>
      <c r="I11" s="176" t="s">
        <v>662</v>
      </c>
    </row>
    <row r="12" spans="1:9" ht="13.9" customHeight="1" thickBot="1" x14ac:dyDescent="0.25">
      <c r="A12" s="374" t="s">
        <v>551</v>
      </c>
      <c r="B12" s="516">
        <v>3428270843.0441999</v>
      </c>
      <c r="C12" s="516">
        <v>3559036563.6199999</v>
      </c>
      <c r="D12" s="516">
        <f t="shared" ref="D12:D38" si="0">IF(AND(B12=0,C12=0),"",((B12-C12)/ABS(C12))*100)</f>
        <v>-3.6741887372686701</v>
      </c>
      <c r="F12" s="193" t="s">
        <v>551</v>
      </c>
      <c r="G12" s="175">
        <v>2016341518.1099999</v>
      </c>
      <c r="H12" s="175">
        <v>2027969599</v>
      </c>
      <c r="I12" s="176">
        <v>-0.57338536513239446</v>
      </c>
    </row>
    <row r="13" spans="1:9" ht="13.9" customHeight="1" thickBot="1" x14ac:dyDescent="0.25">
      <c r="A13" s="377"/>
      <c r="B13" s="516"/>
      <c r="C13" s="516"/>
      <c r="D13" s="516" t="str">
        <f t="shared" si="0"/>
        <v/>
      </c>
      <c r="F13" s="194"/>
      <c r="G13" s="195"/>
      <c r="H13" s="195"/>
      <c r="I13" s="176" t="s">
        <v>662</v>
      </c>
    </row>
    <row r="14" spans="1:9" ht="13.9" customHeight="1" thickBot="1" x14ac:dyDescent="0.25">
      <c r="A14" s="374" t="s">
        <v>470</v>
      </c>
      <c r="B14" s="516">
        <v>20633800741.381603</v>
      </c>
      <c r="C14" s="516">
        <v>19168752482.841099</v>
      </c>
      <c r="D14" s="516">
        <f t="shared" si="0"/>
        <v>7.6428983046859305</v>
      </c>
      <c r="F14" s="196" t="s">
        <v>470</v>
      </c>
      <c r="G14" s="197">
        <v>11808501351.459999</v>
      </c>
      <c r="H14" s="197">
        <v>8586262557</v>
      </c>
      <c r="I14" s="198">
        <v>37.527839069317189</v>
      </c>
    </row>
    <row r="15" spans="1:9" ht="13.9" customHeight="1" thickBot="1" x14ac:dyDescent="0.25">
      <c r="A15" s="377"/>
      <c r="B15" s="516"/>
      <c r="C15" s="516"/>
      <c r="D15" s="516" t="str">
        <f t="shared" si="0"/>
        <v/>
      </c>
      <c r="F15" s="194"/>
      <c r="G15" s="195"/>
      <c r="H15" s="195"/>
      <c r="I15" s="176" t="s">
        <v>662</v>
      </c>
    </row>
    <row r="16" spans="1:9" ht="13.9" customHeight="1" thickBot="1" x14ac:dyDescent="0.25">
      <c r="A16" s="374" t="s">
        <v>552</v>
      </c>
      <c r="B16" s="516">
        <v>17205529898.337399</v>
      </c>
      <c r="C16" s="516">
        <v>15609715919.2211</v>
      </c>
      <c r="D16" s="516">
        <f t="shared" si="0"/>
        <v>10.223209617487564</v>
      </c>
      <c r="F16" s="193" t="s">
        <v>552</v>
      </c>
      <c r="G16" s="175">
        <v>9659058817</v>
      </c>
      <c r="H16" s="175">
        <v>6408734721</v>
      </c>
      <c r="I16" s="176">
        <v>50.717095300409454</v>
      </c>
    </row>
    <row r="17" spans="1:9" ht="13.9" customHeight="1" thickBot="1" x14ac:dyDescent="0.25">
      <c r="A17" s="377"/>
      <c r="B17" s="516"/>
      <c r="C17" s="516"/>
      <c r="D17" s="516" t="str">
        <f t="shared" si="0"/>
        <v/>
      </c>
      <c r="F17" s="194"/>
      <c r="G17" s="195"/>
      <c r="H17" s="195"/>
      <c r="I17" s="176" t="s">
        <v>662</v>
      </c>
    </row>
    <row r="18" spans="1:9" ht="13.9" customHeight="1" thickBot="1" x14ac:dyDescent="0.25">
      <c r="A18" s="374" t="s">
        <v>553</v>
      </c>
      <c r="B18" s="516">
        <v>1945784312.0951002</v>
      </c>
      <c r="C18" s="516">
        <v>1897989387.3400002</v>
      </c>
      <c r="D18" s="516">
        <f t="shared" si="0"/>
        <v>2.5181871444541524</v>
      </c>
      <c r="F18" s="193" t="s">
        <v>553</v>
      </c>
      <c r="G18" s="177">
        <v>1456895708</v>
      </c>
      <c r="H18" s="177">
        <v>1478391834</v>
      </c>
      <c r="I18" s="176">
        <v>-1.4540208830725996</v>
      </c>
    </row>
    <row r="19" spans="1:9" ht="13.9" customHeight="1" thickBot="1" x14ac:dyDescent="0.25">
      <c r="A19" s="377"/>
      <c r="B19" s="520"/>
      <c r="C19" s="520"/>
      <c r="D19" s="516" t="str">
        <f t="shared" si="0"/>
        <v/>
      </c>
      <c r="F19" s="194"/>
      <c r="G19" s="199"/>
      <c r="H19" s="199"/>
      <c r="I19" s="176" t="s">
        <v>662</v>
      </c>
    </row>
    <row r="20" spans="1:9" ht="13.9" customHeight="1" thickBot="1" x14ac:dyDescent="0.25">
      <c r="A20" s="374" t="s">
        <v>554</v>
      </c>
      <c r="B20" s="516">
        <v>19576065726.794003</v>
      </c>
      <c r="C20" s="516">
        <v>18181091270.8895</v>
      </c>
      <c r="D20" s="516">
        <f t="shared" si="0"/>
        <v>7.6726662614474321</v>
      </c>
      <c r="F20" s="196" t="s">
        <v>554</v>
      </c>
      <c r="G20" s="200">
        <v>11115954525</v>
      </c>
      <c r="H20" s="200">
        <v>7887126555</v>
      </c>
      <c r="I20" s="198">
        <v>40.937950563923721</v>
      </c>
    </row>
    <row r="21" spans="1:9" ht="13.9" customHeight="1" thickBot="1" x14ac:dyDescent="0.25">
      <c r="A21" s="377"/>
      <c r="B21" s="521"/>
      <c r="C21" s="521"/>
      <c r="D21" s="516" t="str">
        <f t="shared" si="0"/>
        <v/>
      </c>
      <c r="F21" s="194"/>
      <c r="G21" s="201"/>
      <c r="H21" s="201"/>
      <c r="I21" s="176" t="s">
        <v>662</v>
      </c>
    </row>
    <row r="22" spans="1:9" ht="13.9" customHeight="1" thickBot="1" x14ac:dyDescent="0.25">
      <c r="A22" s="374" t="s">
        <v>555</v>
      </c>
      <c r="B22" s="516">
        <v>1057735014.5876</v>
      </c>
      <c r="C22" s="516">
        <v>987661211.95160007</v>
      </c>
      <c r="D22" s="516">
        <f t="shared" si="0"/>
        <v>7.094923014900564</v>
      </c>
      <c r="F22" s="196" t="s">
        <v>555</v>
      </c>
      <c r="G22" s="200">
        <v>692546828.12999988</v>
      </c>
      <c r="H22" s="200">
        <v>699136006</v>
      </c>
      <c r="I22" s="198">
        <v>-0.94247439889401496</v>
      </c>
    </row>
    <row r="23" spans="1:9" ht="13.9" customHeight="1" thickBot="1" x14ac:dyDescent="0.25">
      <c r="A23" s="377"/>
      <c r="B23" s="521"/>
      <c r="C23" s="521"/>
      <c r="D23" s="516" t="str">
        <f t="shared" si="0"/>
        <v/>
      </c>
      <c r="F23" s="194"/>
      <c r="G23" s="201"/>
      <c r="H23" s="201"/>
      <c r="I23" s="176" t="s">
        <v>662</v>
      </c>
    </row>
    <row r="24" spans="1:9" ht="13.9" customHeight="1" thickBot="1" x14ac:dyDescent="0.25">
      <c r="A24" s="374" t="s">
        <v>556</v>
      </c>
      <c r="B24" s="516">
        <v>20633800741.381603</v>
      </c>
      <c r="C24" s="516">
        <v>19168752482.841099</v>
      </c>
      <c r="D24" s="516">
        <f t="shared" si="0"/>
        <v>7.6428983046859305</v>
      </c>
      <c r="F24" s="196" t="s">
        <v>556</v>
      </c>
      <c r="G24" s="200">
        <v>11808501353.129999</v>
      </c>
      <c r="H24" s="200">
        <v>8586262561</v>
      </c>
      <c r="I24" s="198">
        <v>37.527839024698082</v>
      </c>
    </row>
    <row r="25" spans="1:9" ht="13.9" customHeight="1" thickBot="1" x14ac:dyDescent="0.25">
      <c r="A25" s="377"/>
      <c r="B25" s="520"/>
      <c r="C25" s="520"/>
      <c r="D25" s="516" t="str">
        <f t="shared" si="0"/>
        <v/>
      </c>
      <c r="F25" s="194"/>
      <c r="G25" s="199"/>
      <c r="H25" s="199"/>
      <c r="I25" s="176" t="s">
        <v>662</v>
      </c>
    </row>
    <row r="26" spans="1:9" ht="13.9" customHeight="1" thickBot="1" x14ac:dyDescent="0.25">
      <c r="A26" s="374" t="s">
        <v>557</v>
      </c>
      <c r="B26" s="516">
        <v>769063249.28767931</v>
      </c>
      <c r="C26" s="516">
        <v>443593965.42193663</v>
      </c>
      <c r="D26" s="516">
        <f t="shared" si="0"/>
        <v>73.370989967404896</v>
      </c>
      <c r="F26" s="196" t="s">
        <v>557</v>
      </c>
      <c r="G26" s="200">
        <v>380060998.33999997</v>
      </c>
      <c r="H26" s="200">
        <v>353397513.37</v>
      </c>
      <c r="I26" s="198">
        <v>7.5448988635310075</v>
      </c>
    </row>
    <row r="27" spans="1:9" ht="13.9" customHeight="1" thickBot="1" x14ac:dyDescent="0.25">
      <c r="A27" s="377"/>
      <c r="B27" s="516"/>
      <c r="C27" s="516"/>
      <c r="D27" s="516" t="str">
        <f t="shared" si="0"/>
        <v/>
      </c>
      <c r="F27" s="194"/>
      <c r="G27" s="195"/>
      <c r="H27" s="195"/>
      <c r="I27" s="176" t="s">
        <v>662</v>
      </c>
    </row>
    <row r="28" spans="1:9" ht="13.9" customHeight="1" thickBot="1" x14ac:dyDescent="0.25">
      <c r="A28" s="378" t="s">
        <v>558</v>
      </c>
      <c r="B28" s="516">
        <v>196843133.84134203</v>
      </c>
      <c r="C28" s="516">
        <v>201227272.72678119</v>
      </c>
      <c r="D28" s="516">
        <f t="shared" si="0"/>
        <v>-2.1787001463721949</v>
      </c>
      <c r="F28" s="202" t="s">
        <v>558</v>
      </c>
      <c r="G28" s="175">
        <v>147135234.31</v>
      </c>
      <c r="H28" s="175">
        <v>159553111.59999996</v>
      </c>
      <c r="I28" s="176">
        <v>-7.7829113863549155</v>
      </c>
    </row>
    <row r="29" spans="1:9" ht="13.9" customHeight="1" thickBot="1" x14ac:dyDescent="0.25">
      <c r="A29" s="379"/>
      <c r="B29" s="516"/>
      <c r="C29" s="516"/>
      <c r="D29" s="516" t="str">
        <f t="shared" si="0"/>
        <v/>
      </c>
      <c r="F29" s="203"/>
      <c r="G29" s="175"/>
      <c r="H29" s="175"/>
      <c r="I29" s="176" t="s">
        <v>662</v>
      </c>
    </row>
    <row r="30" spans="1:9" ht="13.9" customHeight="1" thickBot="1" x14ac:dyDescent="0.25">
      <c r="A30" s="378" t="s">
        <v>575</v>
      </c>
      <c r="B30" s="516">
        <v>548419237.28584933</v>
      </c>
      <c r="C30" s="516">
        <v>254486363.91646636</v>
      </c>
      <c r="D30" s="516">
        <f t="shared" si="0"/>
        <v>115.5004412990335</v>
      </c>
      <c r="F30" s="202" t="s">
        <v>575</v>
      </c>
      <c r="G30" s="175">
        <v>206651972.68000001</v>
      </c>
      <c r="H30" s="175">
        <v>132776226</v>
      </c>
      <c r="I30" s="176">
        <v>55.639287924933193</v>
      </c>
    </row>
    <row r="31" spans="1:9" ht="13.9" customHeight="1" thickBot="1" x14ac:dyDescent="0.25">
      <c r="A31" s="377"/>
      <c r="B31" s="516"/>
      <c r="C31" s="516"/>
      <c r="D31" s="516" t="str">
        <f t="shared" si="0"/>
        <v/>
      </c>
      <c r="F31" s="194"/>
      <c r="G31" s="175"/>
      <c r="H31" s="175"/>
      <c r="I31" s="176" t="s">
        <v>662</v>
      </c>
    </row>
    <row r="32" spans="1:9" ht="13.9" customHeight="1" thickBot="1" x14ac:dyDescent="0.25">
      <c r="A32" s="374" t="s">
        <v>559</v>
      </c>
      <c r="B32" s="516">
        <v>745262371.12719107</v>
      </c>
      <c r="C32" s="516">
        <v>455713636.64324754</v>
      </c>
      <c r="D32" s="516">
        <f t="shared" si="0"/>
        <v>63.537430351379818</v>
      </c>
      <c r="F32" s="196" t="s">
        <v>559</v>
      </c>
      <c r="G32" s="197">
        <v>353787206.99000001</v>
      </c>
      <c r="H32" s="197">
        <v>292329337.59999996</v>
      </c>
      <c r="I32" s="198">
        <v>21.023503796972324</v>
      </c>
    </row>
    <row r="33" spans="1:9" ht="13.9" customHeight="1" thickBot="1" x14ac:dyDescent="0.25">
      <c r="A33" s="377"/>
      <c r="B33" s="516"/>
      <c r="C33" s="516"/>
      <c r="D33" s="516" t="str">
        <f t="shared" si="0"/>
        <v/>
      </c>
      <c r="F33" s="194"/>
      <c r="G33" s="175"/>
      <c r="H33" s="175"/>
      <c r="I33" s="176" t="s">
        <v>662</v>
      </c>
    </row>
    <row r="34" spans="1:9" ht="13.9" customHeight="1" thickBot="1" x14ac:dyDescent="0.25">
      <c r="A34" s="374" t="s">
        <v>560</v>
      </c>
      <c r="B34" s="516">
        <v>23800878.160487838</v>
      </c>
      <c r="C34" s="516">
        <v>-12119671.2213108</v>
      </c>
      <c r="D34" s="516">
        <f t="shared" si="0"/>
        <v>296.38220976355547</v>
      </c>
      <c r="F34" s="196" t="s">
        <v>560</v>
      </c>
      <c r="G34" s="197">
        <v>26273791.350000001</v>
      </c>
      <c r="H34" s="197">
        <v>61068175.770000003</v>
      </c>
      <c r="I34" s="198">
        <v>-56.976295724053529</v>
      </c>
    </row>
    <row r="35" spans="1:9" ht="13.9" customHeight="1" thickBot="1" x14ac:dyDescent="0.25">
      <c r="A35" s="377"/>
      <c r="B35" s="516"/>
      <c r="C35" s="516"/>
      <c r="D35" s="516" t="str">
        <f t="shared" si="0"/>
        <v/>
      </c>
      <c r="F35" s="194"/>
      <c r="G35" s="175"/>
      <c r="H35" s="175"/>
      <c r="I35" s="176" t="s">
        <v>662</v>
      </c>
    </row>
    <row r="36" spans="1:9" ht="13.9" customHeight="1" thickBot="1" x14ac:dyDescent="0.25">
      <c r="A36" s="374" t="s">
        <v>561</v>
      </c>
      <c r="B36" s="516">
        <v>156040</v>
      </c>
      <c r="C36" s="516">
        <v>990190</v>
      </c>
      <c r="D36" s="516">
        <f t="shared" si="0"/>
        <v>-84.241408214585078</v>
      </c>
      <c r="F36" s="193" t="s">
        <v>561</v>
      </c>
      <c r="G36" s="175">
        <v>1139310</v>
      </c>
      <c r="H36" s="175">
        <v>5159800</v>
      </c>
      <c r="I36" s="176">
        <v>-77.919493003604785</v>
      </c>
    </row>
    <row r="37" spans="1:9" ht="13.9" customHeight="1" thickBot="1" x14ac:dyDescent="0.25">
      <c r="A37" s="377"/>
      <c r="B37" s="516"/>
      <c r="C37" s="516"/>
      <c r="D37" s="516" t="str">
        <f t="shared" si="0"/>
        <v/>
      </c>
      <c r="F37" s="194"/>
      <c r="G37" s="175"/>
      <c r="H37" s="175"/>
      <c r="I37" s="176" t="s">
        <v>662</v>
      </c>
    </row>
    <row r="38" spans="1:9" ht="13.9" customHeight="1" thickBot="1" x14ac:dyDescent="0.25">
      <c r="A38" s="374" t="s">
        <v>562</v>
      </c>
      <c r="B38" s="516">
        <v>23644838.160487838</v>
      </c>
      <c r="C38" s="516">
        <v>-13109861.2213108</v>
      </c>
      <c r="D38" s="516">
        <f t="shared" si="0"/>
        <v>280.35917971467046</v>
      </c>
      <c r="F38" s="196" t="s">
        <v>562</v>
      </c>
      <c r="G38" s="197">
        <v>27413101.350000001</v>
      </c>
      <c r="H38" s="197">
        <v>66227975.770000003</v>
      </c>
      <c r="I38" s="198">
        <v>-58.607973396013705</v>
      </c>
    </row>
    <row r="39" spans="1:9" ht="13.9" customHeight="1" x14ac:dyDescent="0.2">
      <c r="A39" s="84"/>
      <c r="B39" s="84"/>
      <c r="C39" s="84"/>
      <c r="D39" s="84"/>
      <c r="F39" s="180"/>
      <c r="G39" s="180"/>
      <c r="H39" s="180"/>
      <c r="I39" s="180"/>
    </row>
    <row r="40" spans="1:9" ht="13.9" customHeight="1" x14ac:dyDescent="0.2">
      <c r="A40" s="84"/>
      <c r="B40" s="84"/>
      <c r="C40" s="84"/>
      <c r="D40" s="84"/>
      <c r="F40" s="180" t="s">
        <v>452</v>
      </c>
      <c r="G40" s="180"/>
      <c r="H40" s="180"/>
      <c r="I40" s="180"/>
    </row>
    <row r="41" spans="1:9" ht="13.9" customHeight="1" x14ac:dyDescent="0.2">
      <c r="A41" s="492" t="s">
        <v>452</v>
      </c>
      <c r="B41" s="84"/>
      <c r="C41" s="84"/>
      <c r="D41" s="84"/>
      <c r="F41" s="180" t="s">
        <v>739</v>
      </c>
      <c r="G41" s="180"/>
      <c r="H41" s="180"/>
      <c r="I41" s="180"/>
    </row>
    <row r="42" spans="1:9" ht="13.9" customHeight="1" x14ac:dyDescent="0.2">
      <c r="A42" s="492" t="s">
        <v>848</v>
      </c>
      <c r="B42" s="84"/>
      <c r="C42" s="84"/>
      <c r="D42" s="84"/>
      <c r="F42" s="180" t="s">
        <v>745</v>
      </c>
      <c r="G42" s="180"/>
      <c r="H42" s="180"/>
      <c r="I42" s="180"/>
    </row>
    <row r="43" spans="1:9" ht="13.9" customHeight="1" x14ac:dyDescent="0.2">
      <c r="A43" s="492" t="s">
        <v>857</v>
      </c>
      <c r="B43" s="84"/>
      <c r="C43" s="84"/>
      <c r="D43" s="84"/>
      <c r="F43" s="180"/>
      <c r="G43" s="180"/>
      <c r="H43" s="180"/>
      <c r="I43" s="180"/>
    </row>
    <row r="44" spans="1:9" ht="14.1" customHeight="1" x14ac:dyDescent="0.2"/>
    <row r="45" spans="1:9" ht="14.1" customHeight="1" x14ac:dyDescent="0.2"/>
    <row r="46" spans="1:9" ht="14.1" customHeight="1" x14ac:dyDescent="0.2"/>
  </sheetData>
  <mergeCells count="16">
    <mergeCell ref="A1:D2"/>
    <mergeCell ref="F1:I2"/>
    <mergeCell ref="B3:D3"/>
    <mergeCell ref="G3:I3"/>
    <mergeCell ref="B4:D4"/>
    <mergeCell ref="G4:I4"/>
    <mergeCell ref="B5:D5"/>
    <mergeCell ref="G5:I5"/>
    <mergeCell ref="A6:A7"/>
    <mergeCell ref="B6:B7"/>
    <mergeCell ref="C6:C7"/>
    <mergeCell ref="D6:D8"/>
    <mergeCell ref="F6:F7"/>
    <mergeCell ref="G6:G7"/>
    <mergeCell ref="H6:H7"/>
    <mergeCell ref="I6:I8"/>
  </mergeCells>
  <hyperlinks>
    <hyperlink ref="E1" r:id="rId1" location="TOC!A1"/>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39997558519241921"/>
  </sheetPr>
  <dimension ref="A1:I34"/>
  <sheetViews>
    <sheetView workbookViewId="0">
      <pane ySplit="6" topLeftCell="A18" activePane="bottomLeft" state="frozen"/>
      <selection activeCell="B19" sqref="B19"/>
      <selection pane="bottomLeft" activeCell="O21" sqref="O21"/>
    </sheetView>
  </sheetViews>
  <sheetFormatPr defaultColWidth="9.140625" defaultRowHeight="12.75" x14ac:dyDescent="0.2"/>
  <cols>
    <col min="1" max="1" width="54.7109375" style="96" customWidth="1"/>
    <col min="2" max="4" width="22.7109375" style="96" customWidth="1"/>
    <col min="5" max="5" width="11" style="96" customWidth="1"/>
    <col min="6" max="6" width="38.28515625" style="96" hidden="1" customWidth="1"/>
    <col min="7" max="8" width="14" style="96" hidden="1" customWidth="1"/>
    <col min="9" max="9" width="14.140625" style="96" hidden="1" customWidth="1"/>
    <col min="10" max="16384" width="9.140625" style="96"/>
  </cols>
  <sheetData>
    <row r="1" spans="1:9" ht="24" customHeight="1" thickBot="1" x14ac:dyDescent="0.3">
      <c r="A1" s="746" t="s">
        <v>663</v>
      </c>
      <c r="B1" s="747"/>
      <c r="C1" s="747"/>
      <c r="D1" s="748"/>
      <c r="E1" s="1" t="s">
        <v>317</v>
      </c>
      <c r="F1" s="735" t="s">
        <v>663</v>
      </c>
      <c r="G1" s="736"/>
      <c r="H1" s="736"/>
      <c r="I1" s="737"/>
    </row>
    <row r="2" spans="1:9" ht="30" customHeight="1" thickBot="1" x14ac:dyDescent="0.25">
      <c r="A2" s="368" t="s">
        <v>506</v>
      </c>
      <c r="B2" s="631" t="s">
        <v>38</v>
      </c>
      <c r="C2" s="632"/>
      <c r="D2" s="633"/>
      <c r="F2" s="204" t="s">
        <v>506</v>
      </c>
      <c r="G2" s="760" t="s">
        <v>38</v>
      </c>
      <c r="H2" s="761"/>
      <c r="I2" s="762"/>
    </row>
    <row r="3" spans="1:9" ht="30" customHeight="1" thickBot="1" x14ac:dyDescent="0.25">
      <c r="A3" s="456" t="s">
        <v>819</v>
      </c>
      <c r="B3" s="634">
        <v>10</v>
      </c>
      <c r="C3" s="635"/>
      <c r="D3" s="636"/>
      <c r="F3" s="205" t="s">
        <v>746</v>
      </c>
      <c r="G3" s="730">
        <v>11</v>
      </c>
      <c r="H3" s="731"/>
      <c r="I3" s="732"/>
    </row>
    <row r="4" spans="1:9" ht="30" customHeight="1" thickBot="1" x14ac:dyDescent="0.25">
      <c r="A4" s="371" t="s">
        <v>837</v>
      </c>
      <c r="B4" s="752">
        <v>10</v>
      </c>
      <c r="C4" s="753"/>
      <c r="D4" s="754"/>
      <c r="F4" s="187" t="s">
        <v>747</v>
      </c>
      <c r="G4" s="755">
        <v>10</v>
      </c>
      <c r="H4" s="756"/>
      <c r="I4" s="757"/>
    </row>
    <row r="5" spans="1:9" ht="30" customHeight="1" x14ac:dyDescent="0.2">
      <c r="A5" s="454"/>
      <c r="B5" s="446" t="s">
        <v>826</v>
      </c>
      <c r="C5" s="446" t="s">
        <v>827</v>
      </c>
      <c r="D5" s="639" t="s">
        <v>508</v>
      </c>
      <c r="F5" s="204"/>
      <c r="G5" s="170" t="s">
        <v>743</v>
      </c>
      <c r="H5" s="170" t="s">
        <v>744</v>
      </c>
      <c r="I5" s="733" t="s">
        <v>508</v>
      </c>
    </row>
    <row r="6" spans="1:9" ht="13.9" customHeight="1" thickBot="1" x14ac:dyDescent="0.25">
      <c r="A6" s="371" t="s">
        <v>549</v>
      </c>
      <c r="B6" s="372" t="s">
        <v>256</v>
      </c>
      <c r="C6" s="421" t="s">
        <v>256</v>
      </c>
      <c r="D6" s="758"/>
      <c r="F6" s="206" t="s">
        <v>549</v>
      </c>
      <c r="G6" s="207" t="s">
        <v>256</v>
      </c>
      <c r="H6" s="208" t="s">
        <v>256</v>
      </c>
      <c r="I6" s="759"/>
    </row>
    <row r="7" spans="1:9" ht="13.9" customHeight="1" thickBot="1" x14ac:dyDescent="0.25">
      <c r="A7" s="374"/>
      <c r="B7" s="374"/>
      <c r="C7" s="374"/>
      <c r="D7" s="457"/>
      <c r="F7" s="209"/>
      <c r="G7" s="188"/>
      <c r="H7" s="210"/>
      <c r="I7" s="211"/>
    </row>
    <row r="8" spans="1:9" ht="13.9" customHeight="1" thickBot="1" x14ac:dyDescent="0.25">
      <c r="A8" s="374" t="s">
        <v>664</v>
      </c>
      <c r="B8" s="516">
        <v>15484949900.68</v>
      </c>
      <c r="C8" s="516">
        <v>11976528014.360001</v>
      </c>
      <c r="D8" s="516">
        <f t="shared" ref="D8:D24" si="0">IF(AND(B8=0,C8=0),"",((B8-C8)/ABS(C8))*100)</f>
        <v>29.294148371826623</v>
      </c>
      <c r="F8" s="174" t="s">
        <v>664</v>
      </c>
      <c r="G8" s="175">
        <v>11794625513</v>
      </c>
      <c r="H8" s="175">
        <v>11750969479</v>
      </c>
      <c r="I8" s="212">
        <v>0.37151006202524067</v>
      </c>
    </row>
    <row r="9" spans="1:9" ht="13.9" customHeight="1" thickBot="1" x14ac:dyDescent="0.25">
      <c r="A9" s="374"/>
      <c r="B9" s="519"/>
      <c r="C9" s="519"/>
      <c r="D9" s="516"/>
      <c r="F9" s="174"/>
      <c r="G9" s="213"/>
      <c r="H9" s="213"/>
      <c r="I9" s="212"/>
    </row>
    <row r="10" spans="1:9" ht="13.9" customHeight="1" thickBot="1" x14ac:dyDescent="0.25">
      <c r="A10" s="374" t="s">
        <v>665</v>
      </c>
      <c r="B10" s="516">
        <v>3737666377.8900003</v>
      </c>
      <c r="C10" s="516">
        <v>2960895067.2799997</v>
      </c>
      <c r="D10" s="516">
        <f t="shared" si="0"/>
        <v>26.234341067803353</v>
      </c>
      <c r="F10" s="174" t="s">
        <v>665</v>
      </c>
      <c r="G10" s="175">
        <v>967668083.79999995</v>
      </c>
      <c r="H10" s="175">
        <v>1223350436</v>
      </c>
      <c r="I10" s="212">
        <v>-20.900172565107912</v>
      </c>
    </row>
    <row r="11" spans="1:9" ht="13.9" customHeight="1" thickBot="1" x14ac:dyDescent="0.25">
      <c r="A11" s="374"/>
      <c r="B11" s="516"/>
      <c r="C11" s="516"/>
      <c r="D11" s="516"/>
      <c r="F11" s="174"/>
      <c r="G11" s="175"/>
      <c r="H11" s="175"/>
      <c r="I11" s="212"/>
    </row>
    <row r="12" spans="1:9" ht="13.9" customHeight="1" thickBot="1" x14ac:dyDescent="0.25">
      <c r="A12" s="374" t="s">
        <v>470</v>
      </c>
      <c r="B12" s="516">
        <v>41201801078.770004</v>
      </c>
      <c r="C12" s="516">
        <v>35391655982.980003</v>
      </c>
      <c r="D12" s="516">
        <f t="shared" si="0"/>
        <v>16.416708781821693</v>
      </c>
      <c r="F12" s="174" t="s">
        <v>470</v>
      </c>
      <c r="G12" s="175">
        <v>32685833732.130001</v>
      </c>
      <c r="H12" s="175">
        <v>31410198679</v>
      </c>
      <c r="I12" s="212">
        <v>4.0612129396776329</v>
      </c>
    </row>
    <row r="13" spans="1:9" ht="13.9" customHeight="1" thickBot="1" x14ac:dyDescent="0.25">
      <c r="A13" s="374"/>
      <c r="B13" s="516"/>
      <c r="C13" s="516"/>
      <c r="D13" s="516"/>
      <c r="F13" s="174"/>
      <c r="G13" s="175"/>
      <c r="H13" s="175"/>
      <c r="I13" s="212"/>
    </row>
    <row r="14" spans="1:9" ht="13.9" customHeight="1" thickBot="1" x14ac:dyDescent="0.25">
      <c r="A14" s="374" t="s">
        <v>666</v>
      </c>
      <c r="B14" s="516">
        <v>9082892730</v>
      </c>
      <c r="C14" s="516">
        <v>8095360217</v>
      </c>
      <c r="D14" s="516">
        <f t="shared" si="0"/>
        <v>12.198747017164388</v>
      </c>
      <c r="F14" s="174" t="s">
        <v>666</v>
      </c>
      <c r="G14" s="175">
        <v>9305203772.5</v>
      </c>
      <c r="H14" s="175">
        <v>10196580367</v>
      </c>
      <c r="I14" s="212">
        <v>-8.7419170194041982</v>
      </c>
    </row>
    <row r="15" spans="1:9" ht="13.9" customHeight="1" thickBot="1" x14ac:dyDescent="0.25">
      <c r="A15" s="374"/>
      <c r="B15" s="516"/>
      <c r="C15" s="516"/>
      <c r="D15" s="516"/>
      <c r="F15" s="174"/>
      <c r="G15" s="175"/>
      <c r="H15" s="175"/>
      <c r="I15" s="212"/>
    </row>
    <row r="16" spans="1:9" ht="13.9" customHeight="1" thickBot="1" x14ac:dyDescent="0.25">
      <c r="A16" s="374" t="s">
        <v>554</v>
      </c>
      <c r="B16" s="516">
        <v>31937571751.269997</v>
      </c>
      <c r="C16" s="516">
        <v>26815198566.27</v>
      </c>
      <c r="D16" s="516">
        <f t="shared" si="0"/>
        <v>19.1024995483094</v>
      </c>
      <c r="F16" s="174" t="s">
        <v>554</v>
      </c>
      <c r="G16" s="177">
        <v>25551005819.200001</v>
      </c>
      <c r="H16" s="177">
        <v>27233925423</v>
      </c>
      <c r="I16" s="212">
        <v>-6.1794969974424436</v>
      </c>
    </row>
    <row r="17" spans="1:9" ht="13.9" customHeight="1" thickBot="1" x14ac:dyDescent="0.25">
      <c r="A17" s="374"/>
      <c r="B17" s="516"/>
      <c r="C17" s="516"/>
      <c r="D17" s="516"/>
      <c r="F17" s="174"/>
      <c r="G17" s="177"/>
      <c r="H17" s="177"/>
      <c r="I17" s="212"/>
    </row>
    <row r="18" spans="1:9" ht="13.9" customHeight="1" thickBot="1" x14ac:dyDescent="0.25">
      <c r="A18" s="374" t="s">
        <v>555</v>
      </c>
      <c r="B18" s="516">
        <v>9264229327.4700012</v>
      </c>
      <c r="C18" s="516">
        <v>8576457416.71</v>
      </c>
      <c r="D18" s="516">
        <f t="shared" si="0"/>
        <v>8.0193007129024636</v>
      </c>
      <c r="F18" s="174" t="s">
        <v>555</v>
      </c>
      <c r="G18" s="177">
        <v>7134827912.9300003</v>
      </c>
      <c r="H18" s="177">
        <v>4176273256</v>
      </c>
      <c r="I18" s="212">
        <v>70.841979812491473</v>
      </c>
    </row>
    <row r="19" spans="1:9" ht="13.9" customHeight="1" thickBot="1" x14ac:dyDescent="0.25">
      <c r="A19" s="374"/>
      <c r="B19" s="516"/>
      <c r="C19" s="516"/>
      <c r="D19" s="516"/>
      <c r="F19" s="174"/>
      <c r="G19" s="177"/>
      <c r="H19" s="177"/>
      <c r="I19" s="212"/>
    </row>
    <row r="20" spans="1:9" ht="13.9" customHeight="1" thickBot="1" x14ac:dyDescent="0.25">
      <c r="A20" s="374" t="s">
        <v>556</v>
      </c>
      <c r="B20" s="516">
        <v>41201801078.739998</v>
      </c>
      <c r="C20" s="516">
        <v>35391655982.980003</v>
      </c>
      <c r="D20" s="516">
        <f t="shared" si="0"/>
        <v>16.416708781736912</v>
      </c>
      <c r="F20" s="174" t="s">
        <v>556</v>
      </c>
      <c r="G20" s="177">
        <v>32685833732.130001</v>
      </c>
      <c r="H20" s="177">
        <v>31410198679</v>
      </c>
      <c r="I20" s="212">
        <v>4.0612129396776329</v>
      </c>
    </row>
    <row r="21" spans="1:9" ht="13.9" customHeight="1" thickBot="1" x14ac:dyDescent="0.25">
      <c r="A21" s="374"/>
      <c r="B21" s="516"/>
      <c r="C21" s="516"/>
      <c r="D21" s="516"/>
      <c r="F21" s="174"/>
      <c r="G21" s="177"/>
      <c r="H21" s="177"/>
      <c r="I21" s="212"/>
    </row>
    <row r="22" spans="1:9" ht="13.9" customHeight="1" thickBot="1" x14ac:dyDescent="0.25">
      <c r="A22" s="374" t="s">
        <v>557</v>
      </c>
      <c r="B22" s="516">
        <v>5154015897.4099998</v>
      </c>
      <c r="C22" s="516">
        <v>4417308807.2399998</v>
      </c>
      <c r="D22" s="516">
        <f t="shared" si="0"/>
        <v>16.67773575083843</v>
      </c>
      <c r="F22" s="174" t="s">
        <v>557</v>
      </c>
      <c r="G22" s="177">
        <v>4213753072.00424</v>
      </c>
      <c r="H22" s="177">
        <v>3713449904</v>
      </c>
      <c r="I22" s="212">
        <v>13.472732390043305</v>
      </c>
    </row>
    <row r="23" spans="1:9" ht="13.9" customHeight="1" thickBot="1" x14ac:dyDescent="0.25">
      <c r="A23" s="374"/>
      <c r="B23" s="516"/>
      <c r="C23" s="516"/>
      <c r="D23" s="516"/>
      <c r="F23" s="174"/>
      <c r="G23" s="177"/>
      <c r="H23" s="177"/>
      <c r="I23" s="212"/>
    </row>
    <row r="24" spans="1:9" ht="13.9" customHeight="1" thickBot="1" x14ac:dyDescent="0.25">
      <c r="A24" s="374" t="s">
        <v>559</v>
      </c>
      <c r="B24" s="516">
        <v>4048164139.4299998</v>
      </c>
      <c r="C24" s="516">
        <v>3674339765.1386666</v>
      </c>
      <c r="D24" s="516">
        <f t="shared" si="0"/>
        <v>10.173919620555976</v>
      </c>
      <c r="F24" s="174" t="s">
        <v>559</v>
      </c>
      <c r="G24" s="175">
        <v>3608243841.4636011</v>
      </c>
      <c r="H24" s="175">
        <v>3577655072</v>
      </c>
      <c r="I24" s="212">
        <v>0.85499492958389678</v>
      </c>
    </row>
    <row r="25" spans="1:9" ht="13.9" customHeight="1" thickBot="1" x14ac:dyDescent="0.25">
      <c r="A25" s="374"/>
      <c r="B25" s="516"/>
      <c r="C25" s="516"/>
      <c r="D25" s="516"/>
      <c r="F25" s="174"/>
      <c r="G25" s="175"/>
      <c r="H25" s="175"/>
      <c r="I25" s="212"/>
    </row>
    <row r="26" spans="1:9" ht="13.9" customHeight="1" thickBot="1" x14ac:dyDescent="0.25">
      <c r="A26" s="374" t="s">
        <v>560</v>
      </c>
      <c r="B26" s="516">
        <v>1105851757.98</v>
      </c>
      <c r="C26" s="516">
        <v>742969042.10133338</v>
      </c>
      <c r="D26" s="516">
        <f>IF(AND(B26=0,C26=0),"",((B26-C26)/ABS(C26))*100)</f>
        <v>48.842239086076638</v>
      </c>
      <c r="F26" s="174" t="s">
        <v>560</v>
      </c>
      <c r="G26" s="175">
        <v>589808012.54063916</v>
      </c>
      <c r="H26" s="175">
        <v>114161590</v>
      </c>
      <c r="I26" s="212">
        <v>416.64313061918563</v>
      </c>
    </row>
    <row r="27" spans="1:9" ht="13.9" customHeight="1" thickBot="1" x14ac:dyDescent="0.25">
      <c r="A27" s="374"/>
      <c r="B27" s="516"/>
      <c r="C27" s="516"/>
      <c r="D27" s="516"/>
      <c r="F27" s="174"/>
      <c r="G27" s="175"/>
      <c r="H27" s="175"/>
      <c r="I27" s="212"/>
    </row>
    <row r="28" spans="1:9" ht="13.9" customHeight="1" thickBot="1" x14ac:dyDescent="0.25">
      <c r="A28" s="374" t="s">
        <v>561</v>
      </c>
      <c r="B28" s="516">
        <v>0</v>
      </c>
      <c r="C28" s="516">
        <v>0</v>
      </c>
      <c r="D28" s="516" t="str">
        <f>IF(AND(B28=0,C28=0),"",((B28-C28)/ABS(C28))*100)</f>
        <v/>
      </c>
      <c r="F28" s="174" t="s">
        <v>561</v>
      </c>
      <c r="G28" s="175" t="s">
        <v>711</v>
      </c>
      <c r="H28" s="175" t="s">
        <v>711</v>
      </c>
      <c r="I28" s="212"/>
    </row>
    <row r="29" spans="1:9" ht="13.9" customHeight="1" thickBot="1" x14ac:dyDescent="0.25">
      <c r="A29" s="374"/>
      <c r="B29" s="516"/>
      <c r="C29" s="516"/>
      <c r="D29" s="516"/>
      <c r="F29" s="174"/>
      <c r="G29" s="175"/>
      <c r="H29" s="175"/>
      <c r="I29" s="212"/>
    </row>
    <row r="30" spans="1:9" ht="13.9" customHeight="1" thickBot="1" x14ac:dyDescent="0.25">
      <c r="A30" s="374" t="s">
        <v>562</v>
      </c>
      <c r="B30" s="516">
        <v>1105851757.98</v>
      </c>
      <c r="C30" s="516">
        <v>742969042.10133338</v>
      </c>
      <c r="D30" s="516">
        <f>IF(AND(B30=0,C30=0),"",((B30-C30)/ABS(C30))*100)</f>
        <v>48.842239086076638</v>
      </c>
      <c r="F30" s="174" t="s">
        <v>562</v>
      </c>
      <c r="G30" s="175">
        <v>589808012.54063916</v>
      </c>
      <c r="H30" s="175">
        <v>114161590</v>
      </c>
      <c r="I30" s="212">
        <v>416.64313061918563</v>
      </c>
    </row>
    <row r="31" spans="1:9" ht="13.9" customHeight="1" x14ac:dyDescent="0.2">
      <c r="A31" s="266"/>
      <c r="B31" s="266"/>
      <c r="C31" s="266"/>
      <c r="D31" s="266"/>
      <c r="F31" s="214"/>
      <c r="G31" s="214"/>
      <c r="H31" s="214"/>
      <c r="I31" s="214"/>
    </row>
    <row r="32" spans="1:9" ht="13.9" customHeight="1" x14ac:dyDescent="0.2">
      <c r="A32" s="491" t="s">
        <v>452</v>
      </c>
      <c r="B32" s="266"/>
      <c r="C32" s="266"/>
      <c r="D32" s="266"/>
      <c r="F32" s="215" t="s">
        <v>452</v>
      </c>
      <c r="G32" s="214"/>
      <c r="H32" s="214"/>
      <c r="I32" s="214"/>
    </row>
    <row r="33" spans="1:9" ht="13.9" customHeight="1" x14ac:dyDescent="0.2">
      <c r="A33" s="491" t="s">
        <v>844</v>
      </c>
      <c r="B33" s="266"/>
      <c r="C33" s="266"/>
      <c r="D33" s="266"/>
      <c r="F33" s="215" t="s">
        <v>739</v>
      </c>
      <c r="G33" s="214"/>
      <c r="H33" s="214"/>
      <c r="I33" s="214"/>
    </row>
    <row r="34" spans="1:9" x14ac:dyDescent="0.2">
      <c r="A34" s="266"/>
      <c r="B34" s="266"/>
      <c r="C34" s="266"/>
      <c r="D34" s="266"/>
      <c r="F34" s="215" t="s">
        <v>748</v>
      </c>
      <c r="G34" s="214"/>
      <c r="H34" s="214"/>
      <c r="I34" s="214"/>
    </row>
  </sheetData>
  <mergeCells count="10">
    <mergeCell ref="B4:D4"/>
    <mergeCell ref="G4:I4"/>
    <mergeCell ref="D5:D6"/>
    <mergeCell ref="I5:I6"/>
    <mergeCell ref="A1:D1"/>
    <mergeCell ref="F1:I1"/>
    <mergeCell ref="B2:D2"/>
    <mergeCell ref="G2:I2"/>
    <mergeCell ref="B3:D3"/>
    <mergeCell ref="G3:I3"/>
  </mergeCells>
  <hyperlinks>
    <hyperlink ref="E1" r:id="rId1" location="TOC!A1"/>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39997558519241921"/>
  </sheetPr>
  <dimension ref="A1:I41"/>
  <sheetViews>
    <sheetView workbookViewId="0">
      <pane ySplit="6" topLeftCell="A24" activePane="bottomLeft" state="frozen"/>
      <selection activeCell="B19" sqref="B19"/>
      <selection pane="bottomLeft" activeCell="K16" sqref="K16"/>
    </sheetView>
  </sheetViews>
  <sheetFormatPr defaultColWidth="9.140625" defaultRowHeight="12.75" x14ac:dyDescent="0.2"/>
  <cols>
    <col min="1" max="1" width="54.7109375" style="82" customWidth="1"/>
    <col min="2" max="4" width="22.7109375" style="82" customWidth="1"/>
    <col min="5" max="5" width="12.7109375" style="82" customWidth="1"/>
    <col min="6" max="6" width="34.85546875" style="82" hidden="1" customWidth="1"/>
    <col min="7" max="8" width="12.85546875" style="82" hidden="1" customWidth="1"/>
    <col min="9" max="9" width="14.140625" style="82" hidden="1" customWidth="1"/>
    <col min="10" max="16384" width="9.140625" style="82"/>
  </cols>
  <sheetData>
    <row r="1" spans="1:9" ht="24" customHeight="1" thickBot="1" x14ac:dyDescent="0.3">
      <c r="A1" s="627" t="s">
        <v>667</v>
      </c>
      <c r="B1" s="628"/>
      <c r="C1" s="628"/>
      <c r="D1" s="629"/>
      <c r="E1" s="1" t="s">
        <v>317</v>
      </c>
      <c r="F1" s="735" t="s">
        <v>667</v>
      </c>
      <c r="G1" s="736"/>
      <c r="H1" s="736"/>
      <c r="I1" s="737"/>
    </row>
    <row r="2" spans="1:9" ht="30" customHeight="1" thickBot="1" x14ac:dyDescent="0.25">
      <c r="A2" s="445" t="s">
        <v>506</v>
      </c>
      <c r="B2" s="631" t="s">
        <v>14</v>
      </c>
      <c r="C2" s="632"/>
      <c r="D2" s="633"/>
      <c r="F2" s="216" t="s">
        <v>506</v>
      </c>
      <c r="G2" s="738" t="s">
        <v>14</v>
      </c>
      <c r="H2" s="739"/>
      <c r="I2" s="740"/>
    </row>
    <row r="3" spans="1:9" ht="30" customHeight="1" thickBot="1" x14ac:dyDescent="0.25">
      <c r="A3" s="462" t="s">
        <v>820</v>
      </c>
      <c r="B3" s="634">
        <v>9</v>
      </c>
      <c r="C3" s="635"/>
      <c r="D3" s="636"/>
      <c r="F3" s="216" t="s">
        <v>749</v>
      </c>
      <c r="G3" s="730">
        <v>7</v>
      </c>
      <c r="H3" s="731"/>
      <c r="I3" s="732"/>
    </row>
    <row r="4" spans="1:9" ht="30" customHeight="1" thickBot="1" x14ac:dyDescent="0.25">
      <c r="A4" s="445" t="s">
        <v>838</v>
      </c>
      <c r="B4" s="634">
        <v>7</v>
      </c>
      <c r="C4" s="635"/>
      <c r="D4" s="636"/>
      <c r="F4" s="216" t="s">
        <v>668</v>
      </c>
      <c r="G4" s="730">
        <v>7</v>
      </c>
      <c r="H4" s="731"/>
      <c r="I4" s="732"/>
    </row>
    <row r="5" spans="1:9" ht="27" customHeight="1" thickBot="1" x14ac:dyDescent="0.25">
      <c r="A5" s="467"/>
      <c r="B5" s="446" t="s">
        <v>826</v>
      </c>
      <c r="C5" s="446" t="s">
        <v>827</v>
      </c>
      <c r="D5" s="728" t="s">
        <v>661</v>
      </c>
      <c r="F5" s="175"/>
      <c r="G5" s="217" t="s">
        <v>743</v>
      </c>
      <c r="H5" s="217" t="s">
        <v>744</v>
      </c>
      <c r="I5" s="217" t="s">
        <v>661</v>
      </c>
    </row>
    <row r="6" spans="1:9" ht="13.9" customHeight="1" thickBot="1" x14ac:dyDescent="0.25">
      <c r="A6" s="468" t="s">
        <v>669</v>
      </c>
      <c r="B6" s="447" t="s">
        <v>256</v>
      </c>
      <c r="C6" s="447" t="s">
        <v>256</v>
      </c>
      <c r="D6" s="729"/>
      <c r="F6" s="175" t="s">
        <v>549</v>
      </c>
      <c r="G6" s="175" t="s">
        <v>256</v>
      </c>
      <c r="H6" s="175" t="s">
        <v>256</v>
      </c>
      <c r="I6" s="175"/>
    </row>
    <row r="7" spans="1:9" ht="13.9" customHeight="1" thickBot="1" x14ac:dyDescent="0.25">
      <c r="A7" s="375"/>
      <c r="B7" s="516"/>
      <c r="C7" s="516"/>
      <c r="D7" s="516"/>
      <c r="F7" s="175"/>
      <c r="G7" s="175"/>
      <c r="H7" s="175"/>
      <c r="I7" s="175"/>
    </row>
    <row r="8" spans="1:9" ht="13.9" customHeight="1" thickBot="1" x14ac:dyDescent="0.25">
      <c r="A8" s="394" t="s">
        <v>550</v>
      </c>
      <c r="B8" s="516">
        <v>3230781589.2930279</v>
      </c>
      <c r="C8" s="516">
        <v>3271486942.788228</v>
      </c>
      <c r="D8" s="516">
        <f>IF(AND(B8=0,C8=0),"",((B8-C8)/ABS(C8))*100)</f>
        <v>-1.2442462466473343</v>
      </c>
      <c r="F8" s="193" t="s">
        <v>550</v>
      </c>
      <c r="G8" s="175">
        <v>2980851215.5250001</v>
      </c>
      <c r="H8" s="175">
        <v>2501621196.3249998</v>
      </c>
      <c r="I8" s="176">
        <v>19.156778008757357</v>
      </c>
    </row>
    <row r="9" spans="1:9" ht="13.9" customHeight="1" thickBot="1" x14ac:dyDescent="0.25">
      <c r="A9" s="394"/>
      <c r="B9" s="516"/>
      <c r="C9" s="516"/>
      <c r="D9" s="516"/>
      <c r="F9" s="193"/>
      <c r="G9" s="175"/>
      <c r="H9" s="175"/>
      <c r="I9" s="176"/>
    </row>
    <row r="10" spans="1:9" ht="13.9" customHeight="1" thickBot="1" x14ac:dyDescent="0.25">
      <c r="A10" s="394" t="s">
        <v>551</v>
      </c>
      <c r="B10" s="516">
        <v>1772921519.0719056</v>
      </c>
      <c r="C10" s="516">
        <v>2053494925.6494722</v>
      </c>
      <c r="D10" s="516">
        <f t="shared" ref="D10:D22" si="0">IF(AND(B10=0,C10=0),"",((B10-C10)/ABS(C10))*100)</f>
        <v>-13.663214019816866</v>
      </c>
      <c r="F10" s="193" t="s">
        <v>551</v>
      </c>
      <c r="G10" s="175">
        <v>1502493723.04</v>
      </c>
      <c r="H10" s="175">
        <v>1650777955.46</v>
      </c>
      <c r="I10" s="176">
        <v>-8.9826879459799738</v>
      </c>
    </row>
    <row r="11" spans="1:9" ht="13.9" customHeight="1" thickBot="1" x14ac:dyDescent="0.25">
      <c r="A11" s="448"/>
      <c r="B11" s="516"/>
      <c r="C11" s="516"/>
      <c r="D11" s="516"/>
      <c r="F11" s="218"/>
      <c r="G11" s="175"/>
      <c r="H11" s="175"/>
      <c r="I11" s="176"/>
    </row>
    <row r="12" spans="1:9" ht="13.9" customHeight="1" thickBot="1" x14ac:dyDescent="0.25">
      <c r="A12" s="368" t="s">
        <v>470</v>
      </c>
      <c r="B12" s="516">
        <v>5003703108.364933</v>
      </c>
      <c r="C12" s="516">
        <v>5324981868.4377003</v>
      </c>
      <c r="D12" s="516">
        <f t="shared" si="0"/>
        <v>-6.0334244887678352</v>
      </c>
      <c r="F12" s="204" t="s">
        <v>470</v>
      </c>
      <c r="G12" s="175">
        <v>4483344938.5649996</v>
      </c>
      <c r="H12" s="175">
        <v>4152399151.7849998</v>
      </c>
      <c r="I12" s="175">
        <v>7.9699897500878611</v>
      </c>
    </row>
    <row r="13" spans="1:9" ht="13.9" customHeight="1" thickBot="1" x14ac:dyDescent="0.25">
      <c r="A13" s="458"/>
      <c r="B13" s="516"/>
      <c r="C13" s="516"/>
      <c r="D13" s="516"/>
      <c r="F13" s="219"/>
      <c r="G13" s="175"/>
      <c r="H13" s="175"/>
      <c r="I13" s="175"/>
    </row>
    <row r="14" spans="1:9" ht="13.9" customHeight="1" thickBot="1" x14ac:dyDescent="0.25">
      <c r="A14" s="394" t="s">
        <v>552</v>
      </c>
      <c r="B14" s="516">
        <v>3230048603.5999999</v>
      </c>
      <c r="C14" s="516">
        <v>3269280089</v>
      </c>
      <c r="D14" s="516">
        <f t="shared" si="0"/>
        <v>-1.2000038030391007</v>
      </c>
      <c r="F14" s="193" t="s">
        <v>552</v>
      </c>
      <c r="G14" s="175">
        <v>2981876682.5599999</v>
      </c>
      <c r="H14" s="175">
        <v>2503216851</v>
      </c>
      <c r="I14" s="175">
        <v>19.121788484636561</v>
      </c>
    </row>
    <row r="15" spans="1:9" ht="13.9" customHeight="1" thickBot="1" x14ac:dyDescent="0.25">
      <c r="A15" s="394"/>
      <c r="B15" s="516"/>
      <c r="C15" s="516"/>
      <c r="D15" s="516"/>
      <c r="F15" s="193"/>
      <c r="G15" s="175"/>
      <c r="H15" s="175"/>
      <c r="I15" s="175"/>
    </row>
    <row r="16" spans="1:9" ht="13.9" customHeight="1" thickBot="1" x14ac:dyDescent="0.25">
      <c r="A16" s="394" t="s">
        <v>553</v>
      </c>
      <c r="B16" s="516">
        <v>1581869733.385</v>
      </c>
      <c r="C16" s="516">
        <v>1904406194.0718999</v>
      </c>
      <c r="D16" s="516">
        <f t="shared" si="0"/>
        <v>-16.936327013160444</v>
      </c>
      <c r="F16" s="193" t="s">
        <v>553</v>
      </c>
      <c r="G16" s="175">
        <v>1389753533.2704997</v>
      </c>
      <c r="H16" s="175">
        <v>1562351912.0482893</v>
      </c>
      <c r="I16" s="175">
        <v>-11.04734326797783</v>
      </c>
    </row>
    <row r="17" spans="1:9" ht="13.9" customHeight="1" thickBot="1" x14ac:dyDescent="0.25">
      <c r="A17" s="394"/>
      <c r="B17" s="516"/>
      <c r="C17" s="516"/>
      <c r="D17" s="516"/>
      <c r="F17" s="193"/>
      <c r="G17" s="175"/>
      <c r="H17" s="175"/>
      <c r="I17" s="175"/>
    </row>
    <row r="18" spans="1:9" ht="13.9" customHeight="1" thickBot="1" x14ac:dyDescent="0.25">
      <c r="A18" s="394" t="s">
        <v>554</v>
      </c>
      <c r="B18" s="516">
        <v>4811918336.9849997</v>
      </c>
      <c r="C18" s="516">
        <v>5173686283.0719004</v>
      </c>
      <c r="D18" s="516">
        <f t="shared" si="0"/>
        <v>-6.9924600428632733</v>
      </c>
      <c r="F18" s="193" t="s">
        <v>554</v>
      </c>
      <c r="G18" s="175">
        <v>4371630215.8304996</v>
      </c>
      <c r="H18" s="175">
        <v>4065568763.0482893</v>
      </c>
      <c r="I18" s="175">
        <v>7.5281337156066472</v>
      </c>
    </row>
    <row r="19" spans="1:9" ht="13.9" customHeight="1" thickBot="1" x14ac:dyDescent="0.25">
      <c r="A19" s="394"/>
      <c r="B19" s="516"/>
      <c r="C19" s="516"/>
      <c r="D19" s="516"/>
      <c r="F19" s="193"/>
      <c r="G19" s="175"/>
      <c r="H19" s="175"/>
      <c r="I19" s="175"/>
    </row>
    <row r="20" spans="1:9" ht="13.9" customHeight="1" thickBot="1" x14ac:dyDescent="0.25">
      <c r="A20" s="394" t="s">
        <v>555</v>
      </c>
      <c r="B20" s="516">
        <v>191784771.37993333</v>
      </c>
      <c r="C20" s="516">
        <v>151295585.36579999</v>
      </c>
      <c r="D20" s="516">
        <f t="shared" si="0"/>
        <v>26.76164404681025</v>
      </c>
      <c r="F20" s="193" t="s">
        <v>555</v>
      </c>
      <c r="G20" s="175">
        <v>111714722.73150447</v>
      </c>
      <c r="H20" s="175">
        <v>86830388.736710817</v>
      </c>
      <c r="I20" s="175">
        <v>28.658554173065522</v>
      </c>
    </row>
    <row r="21" spans="1:9" ht="13.9" customHeight="1" thickBot="1" x14ac:dyDescent="0.25">
      <c r="A21" s="394"/>
      <c r="B21" s="516"/>
      <c r="C21" s="516"/>
      <c r="D21" s="516"/>
      <c r="F21" s="193"/>
      <c r="G21" s="175"/>
      <c r="H21" s="175"/>
      <c r="I21" s="175"/>
    </row>
    <row r="22" spans="1:9" ht="13.9" customHeight="1" thickBot="1" x14ac:dyDescent="0.25">
      <c r="A22" s="394" t="s">
        <v>556</v>
      </c>
      <c r="B22" s="516">
        <v>5003703108.364933</v>
      </c>
      <c r="C22" s="516">
        <v>5324981868.4377003</v>
      </c>
      <c r="D22" s="516">
        <f t="shared" si="0"/>
        <v>-6.0334244887678352</v>
      </c>
      <c r="F22" s="193" t="s">
        <v>556</v>
      </c>
      <c r="G22" s="175">
        <v>4483344938.5620041</v>
      </c>
      <c r="H22" s="175">
        <v>4152399151.7849998</v>
      </c>
      <c r="I22" s="175">
        <v>7.9699897500157215</v>
      </c>
    </row>
    <row r="23" spans="1:9" ht="13.9" customHeight="1" thickBot="1" x14ac:dyDescent="0.25">
      <c r="A23" s="394"/>
      <c r="B23" s="517"/>
      <c r="C23" s="517"/>
      <c r="D23" s="517"/>
      <c r="F23" s="193"/>
      <c r="G23" s="193"/>
      <c r="H23" s="193"/>
      <c r="I23" s="193"/>
    </row>
    <row r="24" spans="1:9" ht="13.9" customHeight="1" thickBot="1" x14ac:dyDescent="0.25">
      <c r="A24" s="394" t="s">
        <v>557</v>
      </c>
      <c r="B24" s="516">
        <v>580737286.78180003</v>
      </c>
      <c r="C24" s="516">
        <v>431588154.83399993</v>
      </c>
      <c r="D24" s="516">
        <f>IF(AND(B24=0,C24=0),"",((B24-C24)/ABS(C24))*100)</f>
        <v>34.558207929772017</v>
      </c>
      <c r="F24" s="193" t="s">
        <v>557</v>
      </c>
      <c r="G24" s="175">
        <v>295982357.40759999</v>
      </c>
      <c r="H24" s="175">
        <v>250528799.891</v>
      </c>
      <c r="I24" s="175">
        <v>18.143046841870436</v>
      </c>
    </row>
    <row r="25" spans="1:9" ht="13.9" customHeight="1" thickBot="1" x14ac:dyDescent="0.25">
      <c r="A25" s="394"/>
      <c r="B25" s="517"/>
      <c r="C25" s="517"/>
      <c r="D25" s="517"/>
      <c r="F25" s="193"/>
      <c r="G25" s="193"/>
      <c r="H25" s="193"/>
      <c r="I25" s="193"/>
    </row>
    <row r="26" spans="1:9" ht="13.9" customHeight="1" thickBot="1" x14ac:dyDescent="0.25">
      <c r="A26" s="394" t="s">
        <v>558</v>
      </c>
      <c r="B26" s="516">
        <v>140358573.15448669</v>
      </c>
      <c r="C26" s="516">
        <v>123383130.97499999</v>
      </c>
      <c r="D26" s="516">
        <f>IF(AND(B26=0,C26=0),"",((B26-C26)/ABS(C26))*100)</f>
        <v>13.758316915240441</v>
      </c>
      <c r="F26" s="193" t="s">
        <v>558</v>
      </c>
      <c r="G26" s="175">
        <v>105361125.17309633</v>
      </c>
      <c r="H26" s="175">
        <v>105949114.177</v>
      </c>
      <c r="I26" s="175">
        <v>-0.55497302499515933</v>
      </c>
    </row>
    <row r="27" spans="1:9" ht="13.9" customHeight="1" thickBot="1" x14ac:dyDescent="0.25">
      <c r="A27" s="394"/>
      <c r="B27" s="517"/>
      <c r="C27" s="517"/>
      <c r="D27" s="517"/>
      <c r="F27" s="193"/>
      <c r="G27" s="193"/>
      <c r="H27" s="193"/>
      <c r="I27" s="193"/>
    </row>
    <row r="28" spans="1:9" ht="13.9" customHeight="1" thickBot="1" x14ac:dyDescent="0.25">
      <c r="A28" s="394" t="s">
        <v>575</v>
      </c>
      <c r="B28" s="516">
        <v>316516349.90829998</v>
      </c>
      <c r="C28" s="516">
        <v>181850543.98462024</v>
      </c>
      <c r="D28" s="516">
        <f>IF(AND(B28=0,C28=0),"",((B28-C28)/ABS(C28))*100)</f>
        <v>74.053012420501148</v>
      </c>
      <c r="F28" s="193" t="s">
        <v>575</v>
      </c>
      <c r="G28" s="175">
        <v>141894654.47752726</v>
      </c>
      <c r="H28" s="175">
        <v>121458083.684</v>
      </c>
      <c r="I28" s="175">
        <v>16.826027690917229</v>
      </c>
    </row>
    <row r="29" spans="1:9" ht="13.9" customHeight="1" thickBot="1" x14ac:dyDescent="0.25">
      <c r="A29" s="394"/>
      <c r="B29" s="517"/>
      <c r="C29" s="517"/>
      <c r="D29" s="517"/>
      <c r="F29" s="193"/>
      <c r="G29" s="193"/>
      <c r="H29" s="193"/>
      <c r="I29" s="193"/>
    </row>
    <row r="30" spans="1:9" ht="13.9" customHeight="1" thickBot="1" x14ac:dyDescent="0.25">
      <c r="A30" s="394" t="s">
        <v>559</v>
      </c>
      <c r="B30" s="516">
        <v>456874923.0627867</v>
      </c>
      <c r="C30" s="516">
        <v>305233674.95962024</v>
      </c>
      <c r="D30" s="516">
        <f>IF(AND(B30=0,C30=0),"",((B30-C30)/ABS(C30))*100)</f>
        <v>49.680379507021065</v>
      </c>
      <c r="F30" s="193" t="s">
        <v>559</v>
      </c>
      <c r="G30" s="175">
        <v>247255779.65062359</v>
      </c>
      <c r="H30" s="175">
        <v>227407197.861</v>
      </c>
      <c r="I30" s="175">
        <v>8.7282117612459231</v>
      </c>
    </row>
    <row r="31" spans="1:9" ht="13.9" customHeight="1" thickBot="1" x14ac:dyDescent="0.25">
      <c r="A31" s="394"/>
      <c r="B31" s="517"/>
      <c r="C31" s="517"/>
      <c r="D31" s="517"/>
      <c r="F31" s="193"/>
      <c r="G31" s="193"/>
      <c r="H31" s="193"/>
      <c r="I31" s="193"/>
    </row>
    <row r="32" spans="1:9" ht="13.9" customHeight="1" thickBot="1" x14ac:dyDescent="0.25">
      <c r="A32" s="394" t="s">
        <v>560</v>
      </c>
      <c r="B32" s="516">
        <v>123862363.71901327</v>
      </c>
      <c r="C32" s="516">
        <v>126354479.87437974</v>
      </c>
      <c r="D32" s="516">
        <f>IF(AND(B32=0,C32=0),"",((B32-C32)/ABS(C32))*100)</f>
        <v>-1.9723211696523149</v>
      </c>
      <c r="F32" s="193" t="s">
        <v>560</v>
      </c>
      <c r="G32" s="175">
        <v>50786185.756976411</v>
      </c>
      <c r="H32" s="175">
        <v>23020929.030000001</v>
      </c>
      <c r="I32" s="175">
        <v>120.60875862478781</v>
      </c>
    </row>
    <row r="33" spans="1:9" ht="13.9" customHeight="1" thickBot="1" x14ac:dyDescent="0.25">
      <c r="A33" s="459"/>
      <c r="B33" s="516"/>
      <c r="C33" s="516"/>
      <c r="D33" s="516"/>
      <c r="F33" s="180"/>
      <c r="G33" s="180"/>
      <c r="H33" s="180"/>
      <c r="I33" s="180"/>
    </row>
    <row r="34" spans="1:9" ht="13.9" customHeight="1" thickBot="1" x14ac:dyDescent="0.25">
      <c r="A34" s="394" t="s">
        <v>561</v>
      </c>
      <c r="B34" s="516">
        <v>1503397</v>
      </c>
      <c r="C34" s="516">
        <v>938292</v>
      </c>
      <c r="D34" s="516">
        <f>(B34/C34-1)*100</f>
        <v>60.22698690812669</v>
      </c>
      <c r="F34" s="180"/>
      <c r="G34" s="180"/>
      <c r="H34" s="180"/>
      <c r="I34" s="180"/>
    </row>
    <row r="35" spans="1:9" ht="13.9" customHeight="1" thickBot="1" x14ac:dyDescent="0.25">
      <c r="A35" s="450"/>
      <c r="B35" s="516"/>
      <c r="C35" s="516"/>
      <c r="D35" s="516"/>
      <c r="F35" s="183" t="s">
        <v>452</v>
      </c>
      <c r="G35" s="180"/>
      <c r="H35" s="180"/>
      <c r="I35" s="180"/>
    </row>
    <row r="36" spans="1:9" ht="13.9" customHeight="1" thickBot="1" x14ac:dyDescent="0.25">
      <c r="A36" s="460" t="s">
        <v>562</v>
      </c>
      <c r="B36" s="518">
        <v>122358966.71901327</v>
      </c>
      <c r="C36" s="518">
        <v>125416187.87437974</v>
      </c>
      <c r="D36" s="516">
        <f>(B36/C36-1)*100</f>
        <v>-2.4376607256063831</v>
      </c>
      <c r="F36" s="183" t="s">
        <v>739</v>
      </c>
      <c r="G36" s="180"/>
      <c r="H36" s="180"/>
      <c r="I36" s="180"/>
    </row>
    <row r="37" spans="1:9" ht="14.1" customHeight="1" x14ac:dyDescent="0.2">
      <c r="A37" s="471"/>
      <c r="B37" s="84"/>
      <c r="C37" s="84"/>
      <c r="D37" s="84"/>
    </row>
    <row r="38" spans="1:9" ht="14.1" customHeight="1" x14ac:dyDescent="0.2">
      <c r="A38" s="492" t="s">
        <v>452</v>
      </c>
      <c r="B38" s="84"/>
      <c r="C38" s="84"/>
      <c r="D38" s="84"/>
    </row>
    <row r="39" spans="1:9" ht="14.1" customHeight="1" x14ac:dyDescent="0.2">
      <c r="A39" s="492" t="s">
        <v>848</v>
      </c>
      <c r="B39" s="84"/>
      <c r="C39" s="84"/>
      <c r="D39" s="84"/>
    </row>
    <row r="40" spans="1:9" ht="14.1" customHeight="1" x14ac:dyDescent="0.2">
      <c r="A40" s="492" t="s">
        <v>839</v>
      </c>
      <c r="B40" s="84"/>
      <c r="C40" s="84"/>
      <c r="D40" s="84"/>
    </row>
    <row r="41" spans="1:9" ht="14.1" customHeight="1" x14ac:dyDescent="0.2"/>
  </sheetData>
  <mergeCells count="9">
    <mergeCell ref="B4:D4"/>
    <mergeCell ref="G4:I4"/>
    <mergeCell ref="D5:D6"/>
    <mergeCell ref="F1:I1"/>
    <mergeCell ref="B2:D2"/>
    <mergeCell ref="G2:I2"/>
    <mergeCell ref="B3:D3"/>
    <mergeCell ref="G3:I3"/>
    <mergeCell ref="A1:D1"/>
  </mergeCells>
  <hyperlinks>
    <hyperlink ref="E1" r:id="rId1" location="TOC!A1"/>
  </hyperlink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68"/>
  <sheetViews>
    <sheetView zoomScaleNormal="100" workbookViewId="0">
      <pane ySplit="7" topLeftCell="A8" activePane="bottomLeft" state="frozen"/>
      <selection activeCell="B19" sqref="B19"/>
      <selection pane="bottomLeft" activeCell="F18" sqref="F18"/>
    </sheetView>
  </sheetViews>
  <sheetFormatPr defaultColWidth="8.85546875" defaultRowHeight="12.75" x14ac:dyDescent="0.2"/>
  <cols>
    <col min="1" max="1" width="54.7109375" style="83" customWidth="1"/>
    <col min="2" max="4" width="22.7109375" style="83" customWidth="1"/>
    <col min="5" max="16384" width="8.85546875" style="83"/>
  </cols>
  <sheetData>
    <row r="1" spans="1:7" ht="24" customHeight="1" thickBot="1" x14ac:dyDescent="0.3">
      <c r="A1" s="746" t="s">
        <v>824</v>
      </c>
      <c r="B1" s="747"/>
      <c r="C1" s="747"/>
      <c r="D1" s="748"/>
      <c r="E1" s="1" t="s">
        <v>317</v>
      </c>
    </row>
    <row r="2" spans="1:7" ht="30" customHeight="1" thickBot="1" x14ac:dyDescent="0.25">
      <c r="A2" s="461" t="s">
        <v>506</v>
      </c>
      <c r="B2" s="631" t="s">
        <v>52</v>
      </c>
      <c r="C2" s="632"/>
      <c r="D2" s="633"/>
    </row>
    <row r="3" spans="1:7" ht="30" customHeight="1" thickBot="1" x14ac:dyDescent="0.25">
      <c r="A3" s="461" t="s">
        <v>821</v>
      </c>
      <c r="B3" s="631">
        <v>178</v>
      </c>
      <c r="C3" s="632"/>
      <c r="D3" s="633"/>
    </row>
    <row r="4" spans="1:7" ht="30" customHeight="1" thickBot="1" x14ac:dyDescent="0.25">
      <c r="A4" s="461" t="s">
        <v>840</v>
      </c>
      <c r="B4" s="631">
        <v>159</v>
      </c>
      <c r="C4" s="632"/>
      <c r="D4" s="633"/>
      <c r="G4" s="241"/>
    </row>
    <row r="5" spans="1:7" ht="14.1" customHeight="1" x14ac:dyDescent="0.2">
      <c r="A5" s="637"/>
      <c r="B5" s="639" t="s">
        <v>828</v>
      </c>
      <c r="C5" s="639" t="s">
        <v>825</v>
      </c>
      <c r="D5" s="639" t="s">
        <v>548</v>
      </c>
    </row>
    <row r="6" spans="1:7" ht="14.1" customHeight="1" x14ac:dyDescent="0.2">
      <c r="A6" s="741"/>
      <c r="B6" s="641"/>
      <c r="C6" s="641"/>
      <c r="D6" s="641"/>
    </row>
    <row r="7" spans="1:7" ht="14.1" customHeight="1" thickBot="1" x14ac:dyDescent="0.25">
      <c r="A7" s="371" t="s">
        <v>669</v>
      </c>
      <c r="B7" s="421" t="s">
        <v>670</v>
      </c>
      <c r="C7" s="372" t="s">
        <v>670</v>
      </c>
      <c r="D7" s="640"/>
    </row>
    <row r="8" spans="1:7" ht="14.1" customHeight="1" thickBot="1" x14ac:dyDescent="0.25">
      <c r="A8" s="375"/>
      <c r="B8" s="375"/>
      <c r="C8" s="375"/>
      <c r="D8" s="375"/>
    </row>
    <row r="9" spans="1:7" ht="14.1" customHeight="1" thickBot="1" x14ac:dyDescent="0.25">
      <c r="A9" s="394" t="s">
        <v>671</v>
      </c>
      <c r="B9" s="516">
        <v>99093.673656007682</v>
      </c>
      <c r="C9" s="516">
        <v>92490.93179695135</v>
      </c>
      <c r="D9" s="516">
        <f>IF(AND(B9=0,C9=0),"",(B9-C9)/ABS(C9)*100)</f>
        <v>7.1387991566044198</v>
      </c>
    </row>
    <row r="10" spans="1:7" ht="14.1" customHeight="1" thickBot="1" x14ac:dyDescent="0.25">
      <c r="A10" s="394"/>
      <c r="B10" s="516"/>
      <c r="C10" s="516"/>
      <c r="D10" s="516"/>
    </row>
    <row r="11" spans="1:7" ht="14.1" customHeight="1" thickBot="1" x14ac:dyDescent="0.25">
      <c r="A11" s="394" t="s">
        <v>551</v>
      </c>
      <c r="B11" s="516">
        <v>317279.10835597239</v>
      </c>
      <c r="C11" s="516">
        <v>277262.46763029019</v>
      </c>
      <c r="D11" s="516">
        <f>IF(AND(B11=0,C11=0),"",(B11-C11)/ABS(C11)*100)</f>
        <v>14.432765122411572</v>
      </c>
    </row>
    <row r="12" spans="1:7" ht="14.1" customHeight="1" thickBot="1" x14ac:dyDescent="0.25">
      <c r="A12" s="448"/>
      <c r="B12" s="516"/>
      <c r="C12" s="516"/>
      <c r="D12" s="516"/>
    </row>
    <row r="13" spans="1:7" ht="14.1" customHeight="1" thickBot="1" x14ac:dyDescent="0.25">
      <c r="A13" s="368" t="s">
        <v>470</v>
      </c>
      <c r="B13" s="516">
        <v>416372.78201198031</v>
      </c>
      <c r="C13" s="516">
        <v>369753.39942724141</v>
      </c>
      <c r="D13" s="516">
        <f>IF(AND(B13=0,C13=0),"",(B13-C13)/ABS(C13)*100)</f>
        <v>12.608236369686837</v>
      </c>
    </row>
    <row r="14" spans="1:7" ht="14.1" customHeight="1" thickBot="1" x14ac:dyDescent="0.25">
      <c r="A14" s="458"/>
      <c r="B14" s="516"/>
      <c r="C14" s="516"/>
      <c r="D14" s="516"/>
    </row>
    <row r="15" spans="1:7" ht="14.1" customHeight="1" thickBot="1" x14ac:dyDescent="0.25">
      <c r="A15" s="394" t="s">
        <v>552</v>
      </c>
      <c r="B15" s="516">
        <v>29141.461700752985</v>
      </c>
      <c r="C15" s="516">
        <v>29214.393090284677</v>
      </c>
      <c r="D15" s="516">
        <f>IF(AND(B15=0,C15=0),"",(B15-C15)/ABS(C15)*100)</f>
        <v>-0.24964198060286025</v>
      </c>
    </row>
    <row r="16" spans="1:7" ht="14.1" customHeight="1" thickBot="1" x14ac:dyDescent="0.25">
      <c r="A16" s="394"/>
      <c r="B16" s="516"/>
      <c r="C16" s="516"/>
      <c r="D16" s="516"/>
    </row>
    <row r="17" spans="1:4" ht="14.1" customHeight="1" thickBot="1" x14ac:dyDescent="0.25">
      <c r="A17" s="394" t="s">
        <v>553</v>
      </c>
      <c r="B17" s="516">
        <v>183295.01189350884</v>
      </c>
      <c r="C17" s="516">
        <v>153050.19080760726</v>
      </c>
      <c r="D17" s="516">
        <f>IF(AND(B17=0,C17=0),"",(B17-C17)/ABS(C17)*100)</f>
        <v>19.761374308850769</v>
      </c>
    </row>
    <row r="18" spans="1:4" ht="14.1" customHeight="1" thickBot="1" x14ac:dyDescent="0.25">
      <c r="A18" s="394"/>
      <c r="B18" s="516"/>
      <c r="C18" s="516"/>
      <c r="D18" s="516"/>
    </row>
    <row r="19" spans="1:4" ht="14.1" customHeight="1" thickBot="1" x14ac:dyDescent="0.25">
      <c r="A19" s="394" t="s">
        <v>554</v>
      </c>
      <c r="B19" s="516">
        <v>212436.47359426189</v>
      </c>
      <c r="C19" s="516">
        <v>182264.58389789186</v>
      </c>
      <c r="D19" s="516">
        <f>IF(AND(B19=0,C19=0),"",(B19-C19)/ABS(C19)*100)</f>
        <v>16.55389601814958</v>
      </c>
    </row>
    <row r="20" spans="1:4" ht="14.1" customHeight="1" thickBot="1" x14ac:dyDescent="0.25">
      <c r="A20" s="394"/>
      <c r="B20" s="516"/>
      <c r="C20" s="516"/>
      <c r="D20" s="516"/>
    </row>
    <row r="21" spans="1:4" ht="14.1" customHeight="1" thickBot="1" x14ac:dyDescent="0.25">
      <c r="A21" s="394" t="s">
        <v>555</v>
      </c>
      <c r="B21" s="516">
        <v>203936.30943954343</v>
      </c>
      <c r="C21" s="516">
        <v>187488.8155076039</v>
      </c>
      <c r="D21" s="516">
        <f>IF(AND(B21=0,C21=0),"",(B21-C21)/ABS(C21)*100)</f>
        <v>8.7725200500146538</v>
      </c>
    </row>
    <row r="22" spans="1:4" ht="14.1" customHeight="1" thickBot="1" x14ac:dyDescent="0.25">
      <c r="A22" s="394"/>
      <c r="B22" s="516"/>
      <c r="C22" s="516"/>
      <c r="D22" s="516"/>
    </row>
    <row r="23" spans="1:4" ht="14.1" customHeight="1" thickBot="1" x14ac:dyDescent="0.25">
      <c r="A23" s="394" t="s">
        <v>672</v>
      </c>
      <c r="B23" s="516">
        <v>416372.78303380514</v>
      </c>
      <c r="C23" s="516">
        <v>369753.39940549585</v>
      </c>
      <c r="D23" s="516">
        <f>IF(AND(B23=0,C23=0),"",(B23-C23)/ABS(C23)*100)</f>
        <v>12.608236652662502</v>
      </c>
    </row>
    <row r="24" spans="1:4" ht="14.1" customHeight="1" thickBot="1" x14ac:dyDescent="0.25">
      <c r="A24" s="394"/>
      <c r="B24" s="517"/>
      <c r="C24" s="517"/>
      <c r="D24" s="517"/>
    </row>
    <row r="25" spans="1:4" ht="14.1" customHeight="1" thickBot="1" x14ac:dyDescent="0.25">
      <c r="A25" s="394" t="s">
        <v>557</v>
      </c>
      <c r="B25" s="516">
        <v>341824.14826279692</v>
      </c>
      <c r="C25" s="516">
        <v>311856.17455433687</v>
      </c>
      <c r="D25" s="516">
        <f>IF(AND(B25=0,C25=0),"",(B25-C25)/ABS(C25)*100)</f>
        <v>9.6095495788359067</v>
      </c>
    </row>
    <row r="26" spans="1:4" ht="14.1" customHeight="1" thickBot="1" x14ac:dyDescent="0.25">
      <c r="A26" s="394"/>
      <c r="B26" s="517"/>
      <c r="C26" s="517"/>
      <c r="D26" s="517"/>
    </row>
    <row r="27" spans="1:4" ht="14.1" customHeight="1" thickBot="1" x14ac:dyDescent="0.25">
      <c r="A27" s="394" t="s">
        <v>559</v>
      </c>
      <c r="B27" s="516">
        <v>262537.74315163901</v>
      </c>
      <c r="C27" s="516">
        <v>233916.10021940153</v>
      </c>
      <c r="D27" s="516">
        <f>IF(AND(B27=0,C27=0),"",(B27-C27)/ABS(C27)*100)</f>
        <v>12.235858457537475</v>
      </c>
    </row>
    <row r="28" spans="1:4" ht="14.1" customHeight="1" thickBot="1" x14ac:dyDescent="0.25">
      <c r="A28" s="394"/>
      <c r="B28" s="517"/>
      <c r="C28" s="517"/>
      <c r="D28" s="517"/>
    </row>
    <row r="29" spans="1:4" ht="14.1" customHeight="1" thickBot="1" x14ac:dyDescent="0.25">
      <c r="A29" s="394" t="s">
        <v>560</v>
      </c>
      <c r="B29" s="516">
        <v>67988.451255581705</v>
      </c>
      <c r="C29" s="516">
        <v>66029.273778955016</v>
      </c>
      <c r="D29" s="516">
        <f>IF(AND(B29=0,C29=0),"",(B29-C29)/ABS(C29)*100)</f>
        <v>2.9671346730018451</v>
      </c>
    </row>
    <row r="30" spans="1:4" x14ac:dyDescent="0.2">
      <c r="A30" s="84"/>
      <c r="B30" s="470"/>
      <c r="C30" s="84"/>
      <c r="D30" s="84"/>
    </row>
    <row r="31" spans="1:4" x14ac:dyDescent="0.2">
      <c r="A31" s="492" t="s">
        <v>452</v>
      </c>
      <c r="B31" s="501"/>
      <c r="C31" s="501"/>
      <c r="D31" s="501"/>
    </row>
    <row r="32" spans="1:4" x14ac:dyDescent="0.2">
      <c r="A32" s="492" t="s">
        <v>844</v>
      </c>
      <c r="B32" s="501"/>
      <c r="C32" s="501"/>
      <c r="D32" s="501"/>
    </row>
    <row r="33" spans="1:4" ht="30" customHeight="1" x14ac:dyDescent="0.2">
      <c r="A33" s="763" t="s">
        <v>858</v>
      </c>
      <c r="B33" s="763"/>
      <c r="C33" s="763"/>
      <c r="D33" s="763"/>
    </row>
    <row r="46" spans="1:4" x14ac:dyDescent="0.2">
      <c r="A46" s="242" t="s">
        <v>756</v>
      </c>
      <c r="B46" s="83" t="s">
        <v>757</v>
      </c>
    </row>
    <row r="47" spans="1:4" x14ac:dyDescent="0.2">
      <c r="A47" s="242" t="s">
        <v>758</v>
      </c>
      <c r="B47" s="83" t="s">
        <v>759</v>
      </c>
    </row>
    <row r="48" spans="1:4" x14ac:dyDescent="0.2">
      <c r="A48" s="242" t="s">
        <v>760</v>
      </c>
      <c r="B48" s="83" t="s">
        <v>759</v>
      </c>
    </row>
    <row r="49" spans="1:3" x14ac:dyDescent="0.2">
      <c r="A49" s="242" t="s">
        <v>761</v>
      </c>
      <c r="B49" s="83" t="s">
        <v>762</v>
      </c>
    </row>
    <row r="50" spans="1:3" x14ac:dyDescent="0.2">
      <c r="A50" s="242" t="s">
        <v>763</v>
      </c>
      <c r="B50" s="83" t="s">
        <v>762</v>
      </c>
    </row>
    <row r="51" spans="1:3" x14ac:dyDescent="0.2">
      <c r="A51" s="242" t="s">
        <v>764</v>
      </c>
      <c r="B51" s="83" t="s">
        <v>762</v>
      </c>
    </row>
    <row r="52" spans="1:3" x14ac:dyDescent="0.2">
      <c r="A52" s="242" t="s">
        <v>765</v>
      </c>
      <c r="B52" s="83" t="s">
        <v>766</v>
      </c>
    </row>
    <row r="53" spans="1:3" x14ac:dyDescent="0.2">
      <c r="A53" s="242" t="s">
        <v>767</v>
      </c>
      <c r="B53" s="83" t="s">
        <v>762</v>
      </c>
    </row>
    <row r="54" spans="1:3" x14ac:dyDescent="0.2">
      <c r="A54" s="242" t="s">
        <v>768</v>
      </c>
      <c r="B54" s="83" t="s">
        <v>762</v>
      </c>
    </row>
    <row r="55" spans="1:3" x14ac:dyDescent="0.2">
      <c r="A55" s="242" t="s">
        <v>769</v>
      </c>
      <c r="B55" s="83" t="s">
        <v>762</v>
      </c>
    </row>
    <row r="56" spans="1:3" x14ac:dyDescent="0.2">
      <c r="A56" s="242" t="s">
        <v>770</v>
      </c>
      <c r="B56" s="83" t="s">
        <v>759</v>
      </c>
    </row>
    <row r="57" spans="1:3" x14ac:dyDescent="0.2">
      <c r="A57" s="242" t="s">
        <v>771</v>
      </c>
      <c r="B57" s="83" t="s">
        <v>759</v>
      </c>
    </row>
    <row r="58" spans="1:3" x14ac:dyDescent="0.2">
      <c r="A58" s="242" t="s">
        <v>772</v>
      </c>
      <c r="B58" s="83" t="s">
        <v>759</v>
      </c>
    </row>
    <row r="59" spans="1:3" x14ac:dyDescent="0.2">
      <c r="A59" s="242" t="s">
        <v>773</v>
      </c>
      <c r="B59" s="83" t="s">
        <v>759</v>
      </c>
      <c r="C59" s="83" t="s">
        <v>774</v>
      </c>
    </row>
    <row r="60" spans="1:3" x14ac:dyDescent="0.2">
      <c r="A60" s="242" t="s">
        <v>775</v>
      </c>
      <c r="B60" s="83" t="s">
        <v>759</v>
      </c>
    </row>
    <row r="62" spans="1:3" x14ac:dyDescent="0.2">
      <c r="A62" s="96" t="s">
        <v>776</v>
      </c>
      <c r="B62" s="83" t="s">
        <v>757</v>
      </c>
      <c r="C62" s="243">
        <v>45225</v>
      </c>
    </row>
    <row r="63" spans="1:3" x14ac:dyDescent="0.2">
      <c r="A63" s="96" t="s">
        <v>777</v>
      </c>
      <c r="B63" s="83" t="s">
        <v>757</v>
      </c>
      <c r="C63" s="243">
        <v>45273</v>
      </c>
    </row>
    <row r="64" spans="1:3" x14ac:dyDescent="0.2">
      <c r="A64" s="96" t="s">
        <v>778</v>
      </c>
      <c r="B64" s="83" t="s">
        <v>757</v>
      </c>
      <c r="C64" s="243">
        <v>45166</v>
      </c>
    </row>
    <row r="65" spans="1:3" x14ac:dyDescent="0.2">
      <c r="A65" s="96" t="s">
        <v>779</v>
      </c>
      <c r="B65" s="83" t="s">
        <v>757</v>
      </c>
      <c r="C65" s="243">
        <v>45211</v>
      </c>
    </row>
    <row r="66" spans="1:3" x14ac:dyDescent="0.2">
      <c r="A66" s="96" t="s">
        <v>780</v>
      </c>
      <c r="B66" s="83" t="s">
        <v>757</v>
      </c>
      <c r="C66" s="243">
        <v>45236</v>
      </c>
    </row>
    <row r="67" spans="1:3" x14ac:dyDescent="0.2">
      <c r="A67" s="96" t="s">
        <v>781</v>
      </c>
      <c r="B67" s="83" t="s">
        <v>757</v>
      </c>
      <c r="C67" s="243">
        <v>45229</v>
      </c>
    </row>
    <row r="68" spans="1:3" x14ac:dyDescent="0.2">
      <c r="A68" s="96" t="s">
        <v>782</v>
      </c>
      <c r="B68" s="83" t="s">
        <v>757</v>
      </c>
      <c r="C68" s="243">
        <v>45217</v>
      </c>
    </row>
  </sheetData>
  <mergeCells count="9">
    <mergeCell ref="A33:D33"/>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34"/>
  <sheetViews>
    <sheetView topLeftCell="A8" zoomScaleNormal="100" workbookViewId="0">
      <selection activeCell="G12" sqref="G12"/>
    </sheetView>
  </sheetViews>
  <sheetFormatPr defaultColWidth="9.140625" defaultRowHeight="12.75" x14ac:dyDescent="0.2"/>
  <cols>
    <col min="1" max="1" width="54.7109375" style="96" customWidth="1"/>
    <col min="2" max="4" width="22.7109375" style="96" customWidth="1"/>
    <col min="5" max="5" width="9.140625" style="96"/>
    <col min="6" max="6" width="0" style="96" hidden="1" customWidth="1"/>
    <col min="7" max="16384" width="9.140625" style="96"/>
  </cols>
  <sheetData>
    <row r="1" spans="1:6" ht="24" customHeight="1" thickBot="1" x14ac:dyDescent="0.3">
      <c r="A1" s="764" t="s">
        <v>673</v>
      </c>
      <c r="B1" s="765"/>
      <c r="C1" s="765"/>
      <c r="D1" s="766"/>
      <c r="E1" s="1" t="s">
        <v>317</v>
      </c>
    </row>
    <row r="2" spans="1:6" ht="30" customHeight="1" thickBot="1" x14ac:dyDescent="0.25">
      <c r="A2" s="445" t="s">
        <v>506</v>
      </c>
      <c r="B2" s="631" t="s">
        <v>55</v>
      </c>
      <c r="C2" s="632"/>
      <c r="D2" s="633"/>
    </row>
    <row r="3" spans="1:6" ht="30" customHeight="1" thickBot="1" x14ac:dyDescent="0.25">
      <c r="A3" s="462" t="s">
        <v>822</v>
      </c>
      <c r="B3" s="631">
        <v>28</v>
      </c>
      <c r="C3" s="632"/>
      <c r="D3" s="633"/>
    </row>
    <row r="4" spans="1:6" ht="30" customHeight="1" thickBot="1" x14ac:dyDescent="0.25">
      <c r="A4" s="462" t="s">
        <v>823</v>
      </c>
      <c r="B4" s="631">
        <v>23</v>
      </c>
      <c r="C4" s="632"/>
      <c r="D4" s="633"/>
    </row>
    <row r="5" spans="1:6" ht="13.9" customHeight="1" x14ac:dyDescent="0.2">
      <c r="A5" s="637"/>
      <c r="B5" s="639" t="s">
        <v>828</v>
      </c>
      <c r="C5" s="639" t="s">
        <v>825</v>
      </c>
      <c r="D5" s="639" t="s">
        <v>548</v>
      </c>
    </row>
    <row r="6" spans="1:6" ht="13.9" customHeight="1" x14ac:dyDescent="0.2">
      <c r="A6" s="741"/>
      <c r="B6" s="641"/>
      <c r="C6" s="641"/>
      <c r="D6" s="641"/>
    </row>
    <row r="7" spans="1:6" ht="13.9" customHeight="1" thickBot="1" x14ac:dyDescent="0.25">
      <c r="A7" s="371" t="s">
        <v>549</v>
      </c>
      <c r="B7" s="421" t="s">
        <v>670</v>
      </c>
      <c r="C7" s="372" t="s">
        <v>670</v>
      </c>
      <c r="D7" s="640"/>
    </row>
    <row r="8" spans="1:6" ht="13.9" customHeight="1" thickBot="1" x14ac:dyDescent="0.25">
      <c r="A8" s="375"/>
      <c r="B8" s="375"/>
      <c r="C8" s="375"/>
      <c r="D8" s="375"/>
    </row>
    <row r="9" spans="1:6" ht="13.9" customHeight="1" thickBot="1" x14ac:dyDescent="0.25">
      <c r="A9" s="394" t="s">
        <v>550</v>
      </c>
      <c r="B9" s="516">
        <v>8.5108609327975238</v>
      </c>
      <c r="C9" s="516">
        <v>14.187385747927186</v>
      </c>
      <c r="D9" s="516">
        <f>IF(AND(B9=0,C9=0),"",((B9-C9)/ABS(C9))*100)</f>
        <v>-40.011069805154328</v>
      </c>
    </row>
    <row r="10" spans="1:6" ht="13.9" customHeight="1" thickBot="1" x14ac:dyDescent="0.25">
      <c r="A10" s="394"/>
      <c r="B10" s="516"/>
      <c r="C10" s="516"/>
      <c r="D10" s="516" t="str">
        <f t="shared" ref="D10:D29" si="0">IF(AND(B10=0,C10=0),"",((B10-C10)/ABS(C10))*100)</f>
        <v/>
      </c>
    </row>
    <row r="11" spans="1:6" ht="13.9" customHeight="1" thickBot="1" x14ac:dyDescent="0.25">
      <c r="A11" s="394" t="s">
        <v>551</v>
      </c>
      <c r="B11" s="516">
        <v>23577.854490904916</v>
      </c>
      <c r="C11" s="516">
        <v>22471.541998175438</v>
      </c>
      <c r="D11" s="516">
        <f t="shared" si="0"/>
        <v>4.9231712395139766</v>
      </c>
    </row>
    <row r="12" spans="1:6" ht="13.9" customHeight="1" thickBot="1" x14ac:dyDescent="0.25">
      <c r="A12" s="448"/>
      <c r="B12" s="516"/>
      <c r="C12" s="516"/>
      <c r="D12" s="516" t="str">
        <f t="shared" si="0"/>
        <v/>
      </c>
    </row>
    <row r="13" spans="1:6" ht="13.9" customHeight="1" thickBot="1" x14ac:dyDescent="0.25">
      <c r="A13" s="368" t="s">
        <v>470</v>
      </c>
      <c r="B13" s="516">
        <v>23577.854490904916</v>
      </c>
      <c r="C13" s="516">
        <v>22485.729383923364</v>
      </c>
      <c r="D13" s="516">
        <f t="shared" si="0"/>
        <v>4.8569698955924858</v>
      </c>
    </row>
    <row r="14" spans="1:6" ht="13.9" customHeight="1" thickBot="1" x14ac:dyDescent="0.25">
      <c r="A14" s="458"/>
      <c r="B14" s="516"/>
      <c r="C14" s="516"/>
      <c r="D14" s="516" t="str">
        <f t="shared" si="0"/>
        <v/>
      </c>
    </row>
    <row r="15" spans="1:6" ht="13.9" customHeight="1" thickBot="1" x14ac:dyDescent="0.25">
      <c r="A15" s="394" t="s">
        <v>552</v>
      </c>
      <c r="B15" s="516">
        <v>32.66792808402127</v>
      </c>
      <c r="C15" s="516">
        <v>1.6449199964836592</v>
      </c>
      <c r="D15" s="516">
        <f t="shared" si="0"/>
        <v>1885.9888720336191</v>
      </c>
      <c r="F15" s="96" t="s">
        <v>783</v>
      </c>
    </row>
    <row r="16" spans="1:6" ht="13.9" customHeight="1" thickBot="1" x14ac:dyDescent="0.25">
      <c r="A16" s="394"/>
      <c r="B16" s="516"/>
      <c r="C16" s="516"/>
      <c r="D16" s="516" t="str">
        <f t="shared" si="0"/>
        <v/>
      </c>
    </row>
    <row r="17" spans="1:4" ht="13.9" customHeight="1" thickBot="1" x14ac:dyDescent="0.25">
      <c r="A17" s="394" t="s">
        <v>553</v>
      </c>
      <c r="B17" s="516">
        <v>3428.0754694658817</v>
      </c>
      <c r="C17" s="516">
        <v>3918.8981882279068</v>
      </c>
      <c r="D17" s="516">
        <f t="shared" si="0"/>
        <v>-12.524508042500869</v>
      </c>
    </row>
    <row r="18" spans="1:4" ht="13.9" customHeight="1" thickBot="1" x14ac:dyDescent="0.25">
      <c r="A18" s="394"/>
      <c r="B18" s="516"/>
      <c r="C18" s="516"/>
      <c r="D18" s="516" t="str">
        <f t="shared" si="0"/>
        <v/>
      </c>
    </row>
    <row r="19" spans="1:4" ht="13.9" customHeight="1" thickBot="1" x14ac:dyDescent="0.25">
      <c r="A19" s="394" t="s">
        <v>554</v>
      </c>
      <c r="B19" s="516">
        <v>3460.7433975499034</v>
      </c>
      <c r="C19" s="516">
        <v>3920.5431082243904</v>
      </c>
      <c r="D19" s="516">
        <f t="shared" si="0"/>
        <v>-11.727959570446599</v>
      </c>
    </row>
    <row r="20" spans="1:4" ht="13.9" customHeight="1" thickBot="1" x14ac:dyDescent="0.25">
      <c r="A20" s="394"/>
      <c r="B20" s="516"/>
      <c r="C20" s="516"/>
      <c r="D20" s="516" t="str">
        <f t="shared" si="0"/>
        <v/>
      </c>
    </row>
    <row r="21" spans="1:4" ht="13.9" customHeight="1" thickBot="1" x14ac:dyDescent="0.25">
      <c r="A21" s="394" t="s">
        <v>555</v>
      </c>
      <c r="B21" s="516">
        <v>20117.111093355015</v>
      </c>
      <c r="C21" s="516">
        <v>18565.186275698972</v>
      </c>
      <c r="D21" s="516">
        <f t="shared" si="0"/>
        <v>8.3593280164791341</v>
      </c>
    </row>
    <row r="22" spans="1:4" ht="13.9" customHeight="1" thickBot="1" x14ac:dyDescent="0.25">
      <c r="A22" s="394"/>
      <c r="B22" s="516"/>
      <c r="C22" s="516"/>
      <c r="D22" s="516" t="str">
        <f t="shared" si="0"/>
        <v/>
      </c>
    </row>
    <row r="23" spans="1:4" ht="13.9" customHeight="1" thickBot="1" x14ac:dyDescent="0.25">
      <c r="A23" s="394" t="s">
        <v>556</v>
      </c>
      <c r="B23" s="516">
        <v>23577.854490904916</v>
      </c>
      <c r="C23" s="516">
        <v>22485.729383923364</v>
      </c>
      <c r="D23" s="516">
        <f t="shared" si="0"/>
        <v>4.8569698955924858</v>
      </c>
    </row>
    <row r="24" spans="1:4" ht="13.9" customHeight="1" thickBot="1" x14ac:dyDescent="0.25">
      <c r="A24" s="394"/>
      <c r="B24" s="517"/>
      <c r="C24" s="517"/>
      <c r="D24" s="517" t="str">
        <f t="shared" si="0"/>
        <v/>
      </c>
    </row>
    <row r="25" spans="1:4" ht="13.9" customHeight="1" thickBot="1" x14ac:dyDescent="0.25">
      <c r="A25" s="394" t="s">
        <v>557</v>
      </c>
      <c r="B25" s="516">
        <v>6165.3838914211592</v>
      </c>
      <c r="C25" s="516">
        <v>5669.910441502765</v>
      </c>
      <c r="D25" s="516">
        <f t="shared" si="0"/>
        <v>8.7386468451355803</v>
      </c>
    </row>
    <row r="26" spans="1:4" ht="13.9" customHeight="1" thickBot="1" x14ac:dyDescent="0.25">
      <c r="A26" s="394"/>
      <c r="B26" s="517"/>
      <c r="C26" s="517"/>
      <c r="D26" s="517" t="str">
        <f t="shared" si="0"/>
        <v/>
      </c>
    </row>
    <row r="27" spans="1:4" ht="13.9" customHeight="1" thickBot="1" x14ac:dyDescent="0.25">
      <c r="A27" s="394" t="s">
        <v>559</v>
      </c>
      <c r="B27" s="516">
        <v>3789.7950383284942</v>
      </c>
      <c r="C27" s="516">
        <v>3648.0437273661719</v>
      </c>
      <c r="D27" s="516">
        <f t="shared" si="0"/>
        <v>3.8856801495815536</v>
      </c>
    </row>
    <row r="28" spans="1:4" ht="13.9" customHeight="1" thickBot="1" x14ac:dyDescent="0.25">
      <c r="A28" s="394"/>
      <c r="B28" s="517"/>
      <c r="C28" s="517"/>
      <c r="D28" s="517" t="str">
        <f t="shared" si="0"/>
        <v/>
      </c>
    </row>
    <row r="29" spans="1:4" ht="13.9" customHeight="1" thickBot="1" x14ac:dyDescent="0.25">
      <c r="A29" s="394" t="s">
        <v>560</v>
      </c>
      <c r="B29" s="516">
        <v>1911.3121713486867</v>
      </c>
      <c r="C29" s="516">
        <v>1635.3217720081673</v>
      </c>
      <c r="D29" s="516">
        <f t="shared" si="0"/>
        <v>16.876825348053952</v>
      </c>
    </row>
    <row r="30" spans="1:4" ht="13.9" customHeight="1" x14ac:dyDescent="0.2">
      <c r="A30" s="58"/>
      <c r="B30" s="84"/>
      <c r="C30" s="84"/>
      <c r="D30" s="84"/>
    </row>
    <row r="31" spans="1:4" ht="13.9" customHeight="1" x14ac:dyDescent="0.2">
      <c r="A31" s="492" t="s">
        <v>452</v>
      </c>
      <c r="B31" s="58"/>
      <c r="C31" s="58"/>
      <c r="D31" s="58"/>
    </row>
    <row r="32" spans="1:4" ht="13.9" customHeight="1" x14ac:dyDescent="0.2">
      <c r="A32" s="502" t="s">
        <v>859</v>
      </c>
      <c r="B32" s="58"/>
      <c r="C32" s="58"/>
      <c r="D32" s="58"/>
    </row>
    <row r="33" spans="1:4" ht="13.9" customHeight="1" x14ac:dyDescent="0.2">
      <c r="A33" s="492" t="s">
        <v>849</v>
      </c>
      <c r="B33" s="244"/>
      <c r="C33" s="58"/>
      <c r="D33" s="58"/>
    </row>
    <row r="34" spans="1:4" ht="14.1" customHeight="1" x14ac:dyDescent="0.2">
      <c r="A34" s="469"/>
      <c r="B34" s="469"/>
      <c r="C34" s="469"/>
      <c r="D34" s="469"/>
    </row>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39997558519241921"/>
    <pageSetUpPr fitToPage="1"/>
  </sheetPr>
  <dimension ref="A1:D414"/>
  <sheetViews>
    <sheetView zoomScaleNormal="100" zoomScaleSheetLayoutView="100" workbookViewId="0">
      <selection sqref="A1:C1"/>
    </sheetView>
  </sheetViews>
  <sheetFormatPr defaultRowHeight="15" x14ac:dyDescent="0.25"/>
  <cols>
    <col min="1" max="1" width="10.28515625" style="3" customWidth="1"/>
    <col min="2" max="2" width="59.7109375" style="3" bestFit="1" customWidth="1"/>
    <col min="3" max="3" width="46.7109375" style="3" bestFit="1" customWidth="1"/>
  </cols>
  <sheetData>
    <row r="1" spans="1:4" ht="24" customHeight="1" thickBot="1" x14ac:dyDescent="0.3">
      <c r="A1" s="544" t="s">
        <v>861</v>
      </c>
      <c r="B1" s="545"/>
      <c r="C1" s="546"/>
      <c r="D1" s="19" t="s">
        <v>317</v>
      </c>
    </row>
    <row r="2" spans="1:4" ht="15.75" thickBot="1" x14ac:dyDescent="0.3">
      <c r="B2" s="87"/>
      <c r="C2" s="87"/>
    </row>
    <row r="3" spans="1:4" ht="21" customHeight="1" x14ac:dyDescent="0.25">
      <c r="A3" s="547" t="s">
        <v>2</v>
      </c>
      <c r="B3" s="300" t="s">
        <v>3</v>
      </c>
      <c r="C3" s="548" t="s">
        <v>393</v>
      </c>
      <c r="D3" s="19"/>
    </row>
    <row r="4" spans="1:4" ht="15.75" customHeight="1" x14ac:dyDescent="0.25">
      <c r="A4" s="539"/>
      <c r="B4" s="13" t="s">
        <v>4</v>
      </c>
      <c r="C4" s="540"/>
    </row>
    <row r="5" spans="1:4" s="261" customFormat="1" ht="15" customHeight="1" x14ac:dyDescent="0.25">
      <c r="A5" s="274" t="s">
        <v>5</v>
      </c>
      <c r="B5" s="11" t="s">
        <v>6</v>
      </c>
      <c r="C5" s="549" t="s">
        <v>7</v>
      </c>
    </row>
    <row r="6" spans="1:4" s="261" customFormat="1" ht="15" customHeight="1" x14ac:dyDescent="0.25">
      <c r="A6" s="274" t="s">
        <v>8</v>
      </c>
      <c r="B6" s="11" t="s">
        <v>9</v>
      </c>
      <c r="C6" s="549"/>
    </row>
    <row r="7" spans="1:4" s="261" customFormat="1" ht="15" customHeight="1" x14ac:dyDescent="0.25">
      <c r="A7" s="274" t="s">
        <v>10</v>
      </c>
      <c r="B7" s="11" t="s">
        <v>11</v>
      </c>
      <c r="C7" s="549"/>
    </row>
    <row r="8" spans="1:4" s="261" customFormat="1" ht="15" customHeight="1" x14ac:dyDescent="0.25">
      <c r="A8" s="274" t="s">
        <v>12</v>
      </c>
      <c r="B8" s="11" t="s">
        <v>13</v>
      </c>
      <c r="C8" s="549"/>
    </row>
    <row r="9" spans="1:4" s="261" customFormat="1" ht="15" customHeight="1" x14ac:dyDescent="0.25">
      <c r="A9" s="274" t="s">
        <v>14</v>
      </c>
      <c r="B9" s="11" t="s">
        <v>15</v>
      </c>
      <c r="C9" s="549"/>
    </row>
    <row r="10" spans="1:4" s="261" customFormat="1" ht="15" customHeight="1" x14ac:dyDescent="0.25">
      <c r="A10" s="274" t="s">
        <v>16</v>
      </c>
      <c r="B10" s="11" t="s">
        <v>17</v>
      </c>
      <c r="C10" s="549"/>
    </row>
    <row r="11" spans="1:4" s="261" customFormat="1" ht="15" customHeight="1" x14ac:dyDescent="0.25">
      <c r="A11" s="274" t="s">
        <v>18</v>
      </c>
      <c r="B11" s="11" t="s">
        <v>19</v>
      </c>
      <c r="C11" s="549"/>
    </row>
    <row r="12" spans="1:4" s="261" customFormat="1" ht="15" customHeight="1" x14ac:dyDescent="0.25">
      <c r="A12" s="274" t="s">
        <v>20</v>
      </c>
      <c r="B12" s="11" t="s">
        <v>21</v>
      </c>
      <c r="C12" s="549"/>
    </row>
    <row r="13" spans="1:4" s="261" customFormat="1" ht="15" customHeight="1" x14ac:dyDescent="0.25">
      <c r="A13" s="274" t="s">
        <v>22</v>
      </c>
      <c r="B13" s="11" t="s">
        <v>23</v>
      </c>
      <c r="C13" s="301" t="s">
        <v>24</v>
      </c>
    </row>
    <row r="14" spans="1:4" s="261" customFormat="1" ht="15" customHeight="1" x14ac:dyDescent="0.25">
      <c r="A14" s="274" t="s">
        <v>25</v>
      </c>
      <c r="B14" s="11" t="s">
        <v>26</v>
      </c>
      <c r="C14" s="549" t="s">
        <v>7</v>
      </c>
    </row>
    <row r="15" spans="1:4" s="261" customFormat="1" ht="15" customHeight="1" x14ac:dyDescent="0.25">
      <c r="A15" s="274" t="s">
        <v>27</v>
      </c>
      <c r="B15" s="11" t="s">
        <v>28</v>
      </c>
      <c r="C15" s="549"/>
    </row>
    <row r="16" spans="1:4" s="261" customFormat="1" ht="15" customHeight="1" x14ac:dyDescent="0.25">
      <c r="A16" s="274" t="s">
        <v>29</v>
      </c>
      <c r="B16" s="11" t="s">
        <v>679</v>
      </c>
      <c r="C16" s="549"/>
    </row>
    <row r="17" spans="1:3" s="261" customFormat="1" ht="15" customHeight="1" x14ac:dyDescent="0.25">
      <c r="A17" s="274" t="s">
        <v>30</v>
      </c>
      <c r="B17" s="11" t="s">
        <v>680</v>
      </c>
      <c r="C17" s="549"/>
    </row>
    <row r="18" spans="1:3" s="261" customFormat="1" ht="15" customHeight="1" x14ac:dyDescent="0.25">
      <c r="A18" s="274" t="s">
        <v>31</v>
      </c>
      <c r="B18" s="11" t="s">
        <v>32</v>
      </c>
      <c r="C18" s="549"/>
    </row>
    <row r="19" spans="1:3" s="261" customFormat="1" ht="15" customHeight="1" x14ac:dyDescent="0.25">
      <c r="A19" s="274" t="s">
        <v>319</v>
      </c>
      <c r="B19" s="11" t="s">
        <v>320</v>
      </c>
      <c r="C19" s="549"/>
    </row>
    <row r="20" spans="1:3" s="261" customFormat="1" ht="15" customHeight="1" x14ac:dyDescent="0.25">
      <c r="A20" s="274" t="s">
        <v>321</v>
      </c>
      <c r="B20" s="11" t="s">
        <v>322</v>
      </c>
      <c r="C20" s="549"/>
    </row>
    <row r="21" spans="1:3" s="261" customFormat="1" ht="15" customHeight="1" x14ac:dyDescent="0.25">
      <c r="A21" s="274" t="s">
        <v>355</v>
      </c>
      <c r="B21" s="11" t="s">
        <v>356</v>
      </c>
      <c r="C21" s="302" t="s">
        <v>357</v>
      </c>
    </row>
    <row r="22" spans="1:3" s="261" customFormat="1" ht="15" customHeight="1" x14ac:dyDescent="0.25">
      <c r="A22" s="274" t="s">
        <v>681</v>
      </c>
      <c r="B22" s="11" t="s">
        <v>682</v>
      </c>
      <c r="C22" s="541" t="s">
        <v>7</v>
      </c>
    </row>
    <row r="23" spans="1:3" s="261" customFormat="1" ht="15" customHeight="1" x14ac:dyDescent="0.25">
      <c r="A23" s="274" t="s">
        <v>683</v>
      </c>
      <c r="B23" s="11" t="s">
        <v>684</v>
      </c>
      <c r="C23" s="541"/>
    </row>
    <row r="24" spans="1:3" s="261" customFormat="1" ht="15" customHeight="1" x14ac:dyDescent="0.25">
      <c r="A24" s="274" t="s">
        <v>685</v>
      </c>
      <c r="B24" s="11" t="s">
        <v>686</v>
      </c>
      <c r="C24" s="541"/>
    </row>
    <row r="25" spans="1:3" s="261" customFormat="1" ht="15" customHeight="1" x14ac:dyDescent="0.25">
      <c r="A25" s="274" t="s">
        <v>687</v>
      </c>
      <c r="B25" s="11" t="s">
        <v>688</v>
      </c>
      <c r="C25" s="541"/>
    </row>
    <row r="26" spans="1:3" s="261" customFormat="1" ht="15" customHeight="1" x14ac:dyDescent="0.25">
      <c r="A26" s="274" t="s">
        <v>689</v>
      </c>
      <c r="B26" s="11" t="s">
        <v>690</v>
      </c>
      <c r="C26" s="541"/>
    </row>
    <row r="27" spans="1:3" s="261" customFormat="1" ht="15" customHeight="1" x14ac:dyDescent="0.25">
      <c r="A27" s="274" t="s">
        <v>691</v>
      </c>
      <c r="B27" s="11" t="s">
        <v>692</v>
      </c>
      <c r="C27" s="541"/>
    </row>
    <row r="28" spans="1:3" ht="21" customHeight="1" x14ac:dyDescent="0.25">
      <c r="A28" s="539" t="s">
        <v>2</v>
      </c>
      <c r="B28" s="13" t="s">
        <v>33</v>
      </c>
      <c r="C28" s="540" t="s">
        <v>393</v>
      </c>
    </row>
    <row r="29" spans="1:3" ht="15.75" customHeight="1" x14ac:dyDescent="0.25">
      <c r="A29" s="539"/>
      <c r="B29" s="13" t="s">
        <v>4</v>
      </c>
      <c r="C29" s="540"/>
    </row>
    <row r="30" spans="1:3" s="2" customFormat="1" ht="15" customHeight="1" x14ac:dyDescent="0.25">
      <c r="A30" s="274" t="s">
        <v>34</v>
      </c>
      <c r="B30" s="11" t="s">
        <v>35</v>
      </c>
      <c r="C30" s="549" t="s">
        <v>7</v>
      </c>
    </row>
    <row r="31" spans="1:3" s="2" customFormat="1" ht="15" customHeight="1" x14ac:dyDescent="0.25">
      <c r="A31" s="274" t="s">
        <v>36</v>
      </c>
      <c r="B31" s="11" t="s">
        <v>37</v>
      </c>
      <c r="C31" s="549"/>
    </row>
    <row r="32" spans="1:3" s="2" customFormat="1" ht="15" customHeight="1" x14ac:dyDescent="0.25">
      <c r="A32" s="274" t="s">
        <v>38</v>
      </c>
      <c r="B32" s="11" t="s">
        <v>39</v>
      </c>
      <c r="C32" s="549"/>
    </row>
    <row r="33" spans="1:3" s="2" customFormat="1" ht="15" customHeight="1" x14ac:dyDescent="0.25">
      <c r="A33" s="274" t="s">
        <v>40</v>
      </c>
      <c r="B33" s="11" t="s">
        <v>41</v>
      </c>
      <c r="C33" s="549"/>
    </row>
    <row r="34" spans="1:3" s="2" customFormat="1" ht="15" customHeight="1" x14ac:dyDescent="0.25">
      <c r="A34" s="274" t="s">
        <v>42</v>
      </c>
      <c r="B34" s="11" t="s">
        <v>43</v>
      </c>
      <c r="C34" s="549"/>
    </row>
    <row r="35" spans="1:3" s="2" customFormat="1" ht="15" customHeight="1" x14ac:dyDescent="0.25">
      <c r="A35" s="274" t="s">
        <v>44</v>
      </c>
      <c r="B35" s="11" t="s">
        <v>45</v>
      </c>
      <c r="C35" s="549"/>
    </row>
    <row r="36" spans="1:3" s="2" customFormat="1" ht="30" customHeight="1" x14ac:dyDescent="0.25">
      <c r="A36" s="274" t="s">
        <v>46</v>
      </c>
      <c r="B36" s="11" t="s">
        <v>47</v>
      </c>
      <c r="C36" s="549"/>
    </row>
    <row r="37" spans="1:3" s="2" customFormat="1" ht="15" customHeight="1" x14ac:dyDescent="0.25">
      <c r="A37" s="274" t="s">
        <v>48</v>
      </c>
      <c r="B37" s="12" t="s">
        <v>49</v>
      </c>
      <c r="C37" s="549"/>
    </row>
    <row r="38" spans="1:3" ht="15" customHeight="1" x14ac:dyDescent="0.25">
      <c r="A38" s="539" t="s">
        <v>2</v>
      </c>
      <c r="B38" s="14" t="s">
        <v>50</v>
      </c>
      <c r="C38" s="540" t="s">
        <v>394</v>
      </c>
    </row>
    <row r="39" spans="1:3" ht="15.75" customHeight="1" x14ac:dyDescent="0.25">
      <c r="A39" s="539"/>
      <c r="B39" s="14" t="s">
        <v>51</v>
      </c>
      <c r="C39" s="540"/>
    </row>
    <row r="40" spans="1:3" s="2" customFormat="1" ht="15" customHeight="1" x14ac:dyDescent="0.25">
      <c r="A40" s="274" t="s">
        <v>52</v>
      </c>
      <c r="B40" s="11" t="s">
        <v>53</v>
      </c>
      <c r="C40" s="541" t="s">
        <v>54</v>
      </c>
    </row>
    <row r="41" spans="1:3" s="2" customFormat="1" ht="15" customHeight="1" x14ac:dyDescent="0.25">
      <c r="A41" s="274" t="s">
        <v>55</v>
      </c>
      <c r="B41" s="11" t="s">
        <v>56</v>
      </c>
      <c r="C41" s="541"/>
    </row>
    <row r="42" spans="1:3" s="2" customFormat="1" ht="15" customHeight="1" x14ac:dyDescent="0.25">
      <c r="A42" s="274" t="s">
        <v>57</v>
      </c>
      <c r="B42" s="11" t="s">
        <v>58</v>
      </c>
      <c r="C42" s="302" t="s">
        <v>59</v>
      </c>
    </row>
    <row r="43" spans="1:3" ht="21" customHeight="1" x14ac:dyDescent="0.25">
      <c r="A43" s="539" t="s">
        <v>2</v>
      </c>
      <c r="B43" s="13" t="s">
        <v>60</v>
      </c>
      <c r="C43" s="540" t="s">
        <v>395</v>
      </c>
    </row>
    <row r="44" spans="1:3" ht="15.75" customHeight="1" x14ac:dyDescent="0.25">
      <c r="A44" s="539"/>
      <c r="B44" s="13" t="s">
        <v>61</v>
      </c>
      <c r="C44" s="540"/>
    </row>
    <row r="45" spans="1:3" s="2" customFormat="1" ht="15" customHeight="1" x14ac:dyDescent="0.25">
      <c r="A45" s="274" t="s">
        <v>62</v>
      </c>
      <c r="B45" s="11" t="s">
        <v>63</v>
      </c>
      <c r="C45" s="302" t="s">
        <v>64</v>
      </c>
    </row>
    <row r="46" spans="1:3" s="2" customFormat="1" x14ac:dyDescent="0.25">
      <c r="A46" s="539" t="s">
        <v>2</v>
      </c>
      <c r="B46" s="13" t="s">
        <v>65</v>
      </c>
      <c r="C46" s="540" t="s">
        <v>393</v>
      </c>
    </row>
    <row r="47" spans="1:3" s="2" customFormat="1" x14ac:dyDescent="0.25">
      <c r="A47" s="539"/>
      <c r="B47" s="14" t="s">
        <v>4</v>
      </c>
      <c r="C47" s="540"/>
    </row>
    <row r="48" spans="1:3" s="2" customFormat="1" ht="15" customHeight="1" x14ac:dyDescent="0.25">
      <c r="A48" s="274" t="s">
        <v>66</v>
      </c>
      <c r="B48" s="11" t="s">
        <v>67</v>
      </c>
      <c r="C48" s="302" t="s">
        <v>396</v>
      </c>
    </row>
    <row r="49" spans="1:3" s="2" customFormat="1" x14ac:dyDescent="0.25">
      <c r="A49" s="539" t="s">
        <v>2</v>
      </c>
      <c r="B49" s="13" t="s">
        <v>397</v>
      </c>
      <c r="C49" s="540" t="s">
        <v>393</v>
      </c>
    </row>
    <row r="50" spans="1:3" s="2" customFormat="1" x14ac:dyDescent="0.25">
      <c r="A50" s="539"/>
      <c r="B50" s="14" t="s">
        <v>4</v>
      </c>
      <c r="C50" s="540"/>
    </row>
    <row r="51" spans="1:3" s="2" customFormat="1" ht="15" customHeight="1" x14ac:dyDescent="0.25">
      <c r="A51" s="274" t="s">
        <v>398</v>
      </c>
      <c r="B51" s="11" t="s">
        <v>399</v>
      </c>
      <c r="C51" s="302" t="s">
        <v>400</v>
      </c>
    </row>
    <row r="52" spans="1:3" ht="15.75" customHeight="1" x14ac:dyDescent="0.25">
      <c r="A52" s="539" t="s">
        <v>2</v>
      </c>
      <c r="B52" s="14" t="s">
        <v>68</v>
      </c>
      <c r="C52" s="540" t="s">
        <v>401</v>
      </c>
    </row>
    <row r="53" spans="1:3" ht="15.75" customHeight="1" x14ac:dyDescent="0.25">
      <c r="A53" s="539"/>
      <c r="B53" s="14" t="s">
        <v>4</v>
      </c>
      <c r="C53" s="540"/>
    </row>
    <row r="54" spans="1:3" s="2" customFormat="1" ht="15" customHeight="1" x14ac:dyDescent="0.25">
      <c r="A54" s="274" t="s">
        <v>69</v>
      </c>
      <c r="B54" s="11" t="s">
        <v>70</v>
      </c>
      <c r="C54" s="302" t="s">
        <v>71</v>
      </c>
    </row>
    <row r="55" spans="1:3" s="2" customFormat="1" ht="15" customHeight="1" x14ac:dyDescent="0.25">
      <c r="A55" s="274" t="s">
        <v>72</v>
      </c>
      <c r="B55" s="11" t="s">
        <v>73</v>
      </c>
      <c r="C55" s="302" t="s">
        <v>74</v>
      </c>
    </row>
    <row r="56" spans="1:3" s="2" customFormat="1" ht="15" customHeight="1" x14ac:dyDescent="0.25">
      <c r="A56" s="274" t="s">
        <v>75</v>
      </c>
      <c r="B56" s="11" t="s">
        <v>76</v>
      </c>
      <c r="C56" s="302" t="s">
        <v>77</v>
      </c>
    </row>
    <row r="57" spans="1:3" ht="15.75" customHeight="1" x14ac:dyDescent="0.25">
      <c r="A57" s="539" t="s">
        <v>2</v>
      </c>
      <c r="B57" s="14" t="s">
        <v>78</v>
      </c>
      <c r="C57" s="540" t="s">
        <v>79</v>
      </c>
    </row>
    <row r="58" spans="1:3" ht="15.75" customHeight="1" x14ac:dyDescent="0.25">
      <c r="A58" s="539"/>
      <c r="B58" s="14" t="s">
        <v>80</v>
      </c>
      <c r="C58" s="540"/>
    </row>
    <row r="59" spans="1:3" s="2" customFormat="1" ht="30" customHeight="1" x14ac:dyDescent="0.25">
      <c r="A59" s="274" t="s">
        <v>81</v>
      </c>
      <c r="B59" s="11" t="s">
        <v>78</v>
      </c>
      <c r="C59" s="302" t="s">
        <v>82</v>
      </c>
    </row>
    <row r="60" spans="1:3" ht="21" customHeight="1" x14ac:dyDescent="0.25">
      <c r="A60" s="539" t="s">
        <v>2</v>
      </c>
      <c r="B60" s="14" t="s">
        <v>83</v>
      </c>
      <c r="C60" s="540" t="s">
        <v>402</v>
      </c>
    </row>
    <row r="61" spans="1:3" ht="15.75" customHeight="1" x14ac:dyDescent="0.25">
      <c r="A61" s="539"/>
      <c r="B61" s="14" t="s">
        <v>4</v>
      </c>
      <c r="C61" s="540"/>
    </row>
    <row r="62" spans="1:3" s="2" customFormat="1" ht="15" customHeight="1" x14ac:dyDescent="0.25">
      <c r="A62" s="274" t="s">
        <v>84</v>
      </c>
      <c r="B62" s="11" t="s">
        <v>85</v>
      </c>
      <c r="C62" s="302" t="s">
        <v>86</v>
      </c>
    </row>
    <row r="63" spans="1:3" s="2" customFormat="1" ht="15" customHeight="1" x14ac:dyDescent="0.25">
      <c r="A63" s="274" t="s">
        <v>87</v>
      </c>
      <c r="B63" s="11" t="s">
        <v>88</v>
      </c>
      <c r="C63" s="302" t="s">
        <v>89</v>
      </c>
    </row>
    <row r="64" spans="1:3" s="2" customFormat="1" ht="15" customHeight="1" x14ac:dyDescent="0.25">
      <c r="A64" s="274" t="s">
        <v>90</v>
      </c>
      <c r="B64" s="11" t="s">
        <v>373</v>
      </c>
      <c r="C64" s="302" t="s">
        <v>89</v>
      </c>
    </row>
    <row r="65" spans="1:3" s="2" customFormat="1" ht="15" customHeight="1" x14ac:dyDescent="0.25">
      <c r="A65" s="274" t="s">
        <v>91</v>
      </c>
      <c r="B65" s="11" t="s">
        <v>92</v>
      </c>
      <c r="C65" s="302" t="s">
        <v>89</v>
      </c>
    </row>
    <row r="66" spans="1:3" s="2" customFormat="1" ht="15" customHeight="1" x14ac:dyDescent="0.25">
      <c r="A66" s="274" t="s">
        <v>93</v>
      </c>
      <c r="B66" s="11" t="s">
        <v>94</v>
      </c>
      <c r="C66" s="302" t="s">
        <v>89</v>
      </c>
    </row>
    <row r="67" spans="1:3" s="2" customFormat="1" ht="15" customHeight="1" x14ac:dyDescent="0.25">
      <c r="A67" s="274" t="s">
        <v>95</v>
      </c>
      <c r="B67" s="11" t="s">
        <v>96</v>
      </c>
      <c r="C67" s="302" t="s">
        <v>97</v>
      </c>
    </row>
    <row r="68" spans="1:3" s="2" customFormat="1" ht="15" customHeight="1" x14ac:dyDescent="0.25">
      <c r="A68" s="274" t="s">
        <v>98</v>
      </c>
      <c r="B68" s="11" t="s">
        <v>99</v>
      </c>
      <c r="C68" s="302" t="s">
        <v>97</v>
      </c>
    </row>
    <row r="69" spans="1:3" s="2" customFormat="1" ht="15" customHeight="1" x14ac:dyDescent="0.25">
      <c r="A69" s="274" t="s">
        <v>100</v>
      </c>
      <c r="B69" s="11" t="s">
        <v>101</v>
      </c>
      <c r="C69" s="302" t="s">
        <v>374</v>
      </c>
    </row>
    <row r="70" spans="1:3" s="2" customFormat="1" ht="15" customHeight="1" x14ac:dyDescent="0.25">
      <c r="A70" s="274" t="s">
        <v>102</v>
      </c>
      <c r="B70" s="11" t="s">
        <v>103</v>
      </c>
      <c r="C70" s="302" t="s">
        <v>89</v>
      </c>
    </row>
    <row r="71" spans="1:3" s="2" customFormat="1" ht="15" customHeight="1" x14ac:dyDescent="0.25">
      <c r="A71" s="274" t="s">
        <v>104</v>
      </c>
      <c r="B71" s="11" t="s">
        <v>105</v>
      </c>
      <c r="C71" s="302" t="s">
        <v>89</v>
      </c>
    </row>
    <row r="72" spans="1:3" s="2" customFormat="1" ht="15" customHeight="1" x14ac:dyDescent="0.25">
      <c r="A72" s="274" t="s">
        <v>106</v>
      </c>
      <c r="B72" s="11" t="s">
        <v>107</v>
      </c>
      <c r="C72" s="302" t="s">
        <v>89</v>
      </c>
    </row>
    <row r="73" spans="1:3" s="2" customFormat="1" ht="15" customHeight="1" x14ac:dyDescent="0.25">
      <c r="A73" s="274" t="s">
        <v>108</v>
      </c>
      <c r="B73" s="11" t="s">
        <v>109</v>
      </c>
      <c r="C73" s="302" t="s">
        <v>89</v>
      </c>
    </row>
    <row r="74" spans="1:3" s="2" customFormat="1" ht="15" customHeight="1" x14ac:dyDescent="0.25">
      <c r="A74" s="274" t="s">
        <v>110</v>
      </c>
      <c r="B74" s="11" t="s">
        <v>111</v>
      </c>
      <c r="C74" s="302" t="s">
        <v>89</v>
      </c>
    </row>
    <row r="75" spans="1:3" s="2" customFormat="1" ht="15" customHeight="1" x14ac:dyDescent="0.25">
      <c r="A75" s="274" t="s">
        <v>112</v>
      </c>
      <c r="B75" s="11" t="s">
        <v>113</v>
      </c>
      <c r="C75" s="302" t="s">
        <v>89</v>
      </c>
    </row>
    <row r="76" spans="1:3" s="2" customFormat="1" ht="15" customHeight="1" x14ac:dyDescent="0.25">
      <c r="A76" s="274" t="s">
        <v>114</v>
      </c>
      <c r="B76" s="11" t="s">
        <v>115</v>
      </c>
      <c r="C76" s="541" t="s">
        <v>97</v>
      </c>
    </row>
    <row r="77" spans="1:3" s="2" customFormat="1" ht="15" customHeight="1" x14ac:dyDescent="0.25">
      <c r="A77" s="274" t="s">
        <v>116</v>
      </c>
      <c r="B77" s="11" t="s">
        <v>117</v>
      </c>
      <c r="C77" s="541"/>
    </row>
    <row r="78" spans="1:3" s="2" customFormat="1" ht="15" customHeight="1" x14ac:dyDescent="0.25">
      <c r="A78" s="274" t="s">
        <v>118</v>
      </c>
      <c r="B78" s="11" t="s">
        <v>119</v>
      </c>
      <c r="C78" s="541"/>
    </row>
    <row r="79" spans="1:3" s="2" customFormat="1" ht="15" customHeight="1" x14ac:dyDescent="0.25">
      <c r="A79" s="274" t="s">
        <v>120</v>
      </c>
      <c r="B79" s="11" t="s">
        <v>121</v>
      </c>
      <c r="C79" s="302" t="s">
        <v>89</v>
      </c>
    </row>
    <row r="80" spans="1:3" s="2" customFormat="1" ht="27.75" customHeight="1" x14ac:dyDescent="0.25">
      <c r="A80" s="539" t="s">
        <v>2</v>
      </c>
      <c r="B80" s="14" t="s">
        <v>122</v>
      </c>
      <c r="C80" s="540" t="s">
        <v>402</v>
      </c>
    </row>
    <row r="81" spans="1:3" s="2" customFormat="1" ht="21.75" customHeight="1" x14ac:dyDescent="0.25">
      <c r="A81" s="539"/>
      <c r="B81" s="14" t="s">
        <v>4</v>
      </c>
      <c r="C81" s="540"/>
    </row>
    <row r="82" spans="1:3" s="2" customFormat="1" ht="34.5" customHeight="1" x14ac:dyDescent="0.25">
      <c r="A82" s="274" t="s">
        <v>123</v>
      </c>
      <c r="B82" s="11" t="s">
        <v>124</v>
      </c>
      <c r="C82" s="302" t="s">
        <v>89</v>
      </c>
    </row>
    <row r="83" spans="1:3" s="2" customFormat="1" ht="21" customHeight="1" x14ac:dyDescent="0.25">
      <c r="A83" s="539" t="s">
        <v>2</v>
      </c>
      <c r="B83" s="14" t="s">
        <v>125</v>
      </c>
      <c r="C83" s="540" t="s">
        <v>402</v>
      </c>
    </row>
    <row r="84" spans="1:3" s="2" customFormat="1" ht="21" customHeight="1" x14ac:dyDescent="0.25">
      <c r="A84" s="539"/>
      <c r="B84" s="14" t="s">
        <v>127</v>
      </c>
      <c r="C84" s="540"/>
    </row>
    <row r="85" spans="1:3" s="2" customFormat="1" ht="22.5" customHeight="1" x14ac:dyDescent="0.25">
      <c r="A85" s="539"/>
      <c r="B85" s="14" t="s">
        <v>126</v>
      </c>
      <c r="C85" s="540"/>
    </row>
    <row r="86" spans="1:3" s="2" customFormat="1" ht="15" customHeight="1" x14ac:dyDescent="0.25">
      <c r="A86" s="274" t="s">
        <v>128</v>
      </c>
      <c r="B86" s="11" t="s">
        <v>129</v>
      </c>
      <c r="C86" s="541" t="s">
        <v>130</v>
      </c>
    </row>
    <row r="87" spans="1:3" s="2" customFormat="1" ht="15" customHeight="1" x14ac:dyDescent="0.25">
      <c r="A87" s="274" t="s">
        <v>131</v>
      </c>
      <c r="B87" s="11" t="s">
        <v>132</v>
      </c>
      <c r="C87" s="541"/>
    </row>
    <row r="88" spans="1:3" s="2" customFormat="1" ht="15" customHeight="1" x14ac:dyDescent="0.25">
      <c r="A88" s="274" t="s">
        <v>133</v>
      </c>
      <c r="B88" s="11" t="s">
        <v>134</v>
      </c>
      <c r="C88" s="541"/>
    </row>
    <row r="89" spans="1:3" s="2" customFormat="1" ht="15" customHeight="1" x14ac:dyDescent="0.25">
      <c r="A89" s="274" t="s">
        <v>693</v>
      </c>
      <c r="B89" s="11" t="s">
        <v>694</v>
      </c>
      <c r="C89" s="541"/>
    </row>
    <row r="90" spans="1:3" ht="15.75" customHeight="1" x14ac:dyDescent="0.25">
      <c r="A90" s="539" t="s">
        <v>2</v>
      </c>
      <c r="B90" s="14" t="s">
        <v>135</v>
      </c>
      <c r="C90" s="540" t="s">
        <v>402</v>
      </c>
    </row>
    <row r="91" spans="1:3" ht="15.75" customHeight="1" x14ac:dyDescent="0.25">
      <c r="A91" s="539"/>
      <c r="B91" s="14" t="s">
        <v>126</v>
      </c>
      <c r="C91" s="540"/>
    </row>
    <row r="92" spans="1:3" s="2" customFormat="1" ht="15" customHeight="1" x14ac:dyDescent="0.25">
      <c r="A92" s="274" t="s">
        <v>136</v>
      </c>
      <c r="B92" s="11" t="s">
        <v>137</v>
      </c>
      <c r="C92" s="541" t="s">
        <v>130</v>
      </c>
    </row>
    <row r="93" spans="1:3" s="2" customFormat="1" ht="15" customHeight="1" x14ac:dyDescent="0.25">
      <c r="A93" s="274" t="s">
        <v>138</v>
      </c>
      <c r="B93" s="11" t="s">
        <v>139</v>
      </c>
      <c r="C93" s="541"/>
    </row>
    <row r="94" spans="1:3" s="2" customFormat="1" ht="15" customHeight="1" x14ac:dyDescent="0.25">
      <c r="A94" s="274" t="s">
        <v>140</v>
      </c>
      <c r="B94" s="11" t="s">
        <v>141</v>
      </c>
      <c r="C94" s="541"/>
    </row>
    <row r="95" spans="1:3" s="2" customFormat="1" ht="15" customHeight="1" x14ac:dyDescent="0.25">
      <c r="A95" s="274" t="s">
        <v>695</v>
      </c>
      <c r="B95" s="11" t="s">
        <v>696</v>
      </c>
      <c r="C95" s="541"/>
    </row>
    <row r="96" spans="1:3" ht="15.75" customHeight="1" x14ac:dyDescent="0.25">
      <c r="A96" s="539" t="s">
        <v>2</v>
      </c>
      <c r="B96" s="14" t="s">
        <v>142</v>
      </c>
      <c r="C96" s="540" t="s">
        <v>402</v>
      </c>
    </row>
    <row r="97" spans="1:3" ht="15.75" customHeight="1" x14ac:dyDescent="0.25">
      <c r="A97" s="539"/>
      <c r="B97" s="14" t="s">
        <v>126</v>
      </c>
      <c r="C97" s="540"/>
    </row>
    <row r="98" spans="1:3" s="2" customFormat="1" ht="15" customHeight="1" x14ac:dyDescent="0.25">
      <c r="A98" s="274" t="s">
        <v>143</v>
      </c>
      <c r="B98" s="11" t="s">
        <v>144</v>
      </c>
      <c r="C98" s="541" t="s">
        <v>145</v>
      </c>
    </row>
    <row r="99" spans="1:3" ht="15" customHeight="1" x14ac:dyDescent="0.25">
      <c r="A99" s="542" t="s">
        <v>146</v>
      </c>
      <c r="B99" s="11" t="s">
        <v>378</v>
      </c>
      <c r="C99" s="541"/>
    </row>
    <row r="100" spans="1:3" ht="15" customHeight="1" x14ac:dyDescent="0.25">
      <c r="A100" s="542"/>
      <c r="B100" s="543" t="s">
        <v>379</v>
      </c>
      <c r="C100" s="541"/>
    </row>
    <row r="101" spans="1:3" ht="15" customHeight="1" x14ac:dyDescent="0.25">
      <c r="A101" s="542"/>
      <c r="B101" s="543"/>
      <c r="C101" s="541"/>
    </row>
    <row r="102" spans="1:3" ht="15" customHeight="1" x14ac:dyDescent="0.25">
      <c r="A102" s="542"/>
      <c r="B102" s="11" t="s">
        <v>323</v>
      </c>
      <c r="C102" s="541"/>
    </row>
    <row r="103" spans="1:3" ht="15" customHeight="1" x14ac:dyDescent="0.25">
      <c r="A103" s="542"/>
      <c r="B103" s="11" t="s">
        <v>324</v>
      </c>
      <c r="C103" s="541"/>
    </row>
    <row r="104" spans="1:3" ht="21" customHeight="1" x14ac:dyDescent="0.25">
      <c r="A104" s="539" t="s">
        <v>2</v>
      </c>
      <c r="B104" s="14" t="s">
        <v>147</v>
      </c>
      <c r="C104" s="540" t="s">
        <v>402</v>
      </c>
    </row>
    <row r="105" spans="1:3" x14ac:dyDescent="0.25">
      <c r="A105" s="539"/>
      <c r="B105" s="14" t="s">
        <v>51</v>
      </c>
      <c r="C105" s="540"/>
    </row>
    <row r="106" spans="1:3" s="2" customFormat="1" ht="15" customHeight="1" x14ac:dyDescent="0.25">
      <c r="A106" s="274" t="s">
        <v>148</v>
      </c>
      <c r="B106" s="11" t="s">
        <v>149</v>
      </c>
      <c r="C106" s="302" t="s">
        <v>150</v>
      </c>
    </row>
    <row r="107" spans="1:3" s="2" customFormat="1" ht="15" customHeight="1" x14ac:dyDescent="0.25">
      <c r="A107" s="274" t="s">
        <v>151</v>
      </c>
      <c r="B107" s="11" t="s">
        <v>152</v>
      </c>
      <c r="C107" s="302" t="s">
        <v>153</v>
      </c>
    </row>
    <row r="108" spans="1:3" s="2" customFormat="1" ht="15" customHeight="1" x14ac:dyDescent="0.25">
      <c r="A108" s="274" t="s">
        <v>154</v>
      </c>
      <c r="B108" s="11" t="s">
        <v>155</v>
      </c>
      <c r="C108" s="302" t="s">
        <v>156</v>
      </c>
    </row>
    <row r="109" spans="1:3" s="2" customFormat="1" ht="21" customHeight="1" x14ac:dyDescent="0.25">
      <c r="A109" s="539" t="s">
        <v>2</v>
      </c>
      <c r="B109" s="14" t="s">
        <v>403</v>
      </c>
      <c r="C109" s="540" t="s">
        <v>402</v>
      </c>
    </row>
    <row r="110" spans="1:3" s="2" customFormat="1" x14ac:dyDescent="0.25">
      <c r="A110" s="539"/>
      <c r="B110" s="14" t="s">
        <v>157</v>
      </c>
      <c r="C110" s="540"/>
    </row>
    <row r="111" spans="1:3" s="2" customFormat="1" ht="15" customHeight="1" x14ac:dyDescent="0.25">
      <c r="A111" s="274" t="s">
        <v>158</v>
      </c>
      <c r="B111" s="11" t="s">
        <v>381</v>
      </c>
      <c r="C111" s="541" t="s">
        <v>159</v>
      </c>
    </row>
    <row r="112" spans="1:3" s="2" customFormat="1" ht="15" customHeight="1" x14ac:dyDescent="0.25">
      <c r="A112" s="274" t="s">
        <v>160</v>
      </c>
      <c r="B112" s="11" t="s">
        <v>382</v>
      </c>
      <c r="C112" s="541"/>
    </row>
    <row r="113" spans="1:3" s="2" customFormat="1" ht="15" customHeight="1" x14ac:dyDescent="0.25">
      <c r="A113" s="274" t="s">
        <v>161</v>
      </c>
      <c r="B113" s="11" t="s">
        <v>162</v>
      </c>
      <c r="C113" s="541"/>
    </row>
    <row r="114" spans="1:3" s="2" customFormat="1" ht="15" customHeight="1" x14ac:dyDescent="0.25">
      <c r="A114" s="274" t="s">
        <v>163</v>
      </c>
      <c r="B114" s="11" t="s">
        <v>164</v>
      </c>
      <c r="C114" s="541"/>
    </row>
    <row r="115" spans="1:3" s="2" customFormat="1" ht="15" customHeight="1" x14ac:dyDescent="0.25">
      <c r="A115" s="274" t="s">
        <v>165</v>
      </c>
      <c r="B115" s="11" t="s">
        <v>166</v>
      </c>
      <c r="C115" s="541"/>
    </row>
    <row r="116" spans="1:3" s="2" customFormat="1" ht="24" x14ac:dyDescent="0.25">
      <c r="A116" s="539" t="s">
        <v>2</v>
      </c>
      <c r="B116" s="14" t="s">
        <v>167</v>
      </c>
      <c r="C116" s="540" t="s">
        <v>402</v>
      </c>
    </row>
    <row r="117" spans="1:3" s="2" customFormat="1" x14ac:dyDescent="0.25">
      <c r="A117" s="539"/>
      <c r="B117" s="14" t="s">
        <v>168</v>
      </c>
      <c r="C117" s="540"/>
    </row>
    <row r="118" spans="1:3" s="2" customFormat="1" ht="15" customHeight="1" x14ac:dyDescent="0.25">
      <c r="A118" s="274" t="s">
        <v>169</v>
      </c>
      <c r="B118" s="11" t="s">
        <v>170</v>
      </c>
      <c r="C118" s="302" t="s">
        <v>325</v>
      </c>
    </row>
    <row r="119" spans="1:3" ht="21" customHeight="1" x14ac:dyDescent="0.25">
      <c r="A119" s="539" t="s">
        <v>2</v>
      </c>
      <c r="B119" s="14" t="s">
        <v>171</v>
      </c>
      <c r="C119" s="540" t="s">
        <v>404</v>
      </c>
    </row>
    <row r="120" spans="1:3" ht="15.75" customHeight="1" x14ac:dyDescent="0.25">
      <c r="A120" s="539"/>
      <c r="B120" s="14" t="s">
        <v>4</v>
      </c>
      <c r="C120" s="540"/>
    </row>
    <row r="121" spans="1:3" s="2" customFormat="1" ht="15" customHeight="1" x14ac:dyDescent="0.25">
      <c r="A121" s="274" t="s">
        <v>172</v>
      </c>
      <c r="B121" s="11" t="s">
        <v>173</v>
      </c>
      <c r="C121" s="541" t="s">
        <v>77</v>
      </c>
    </row>
    <row r="122" spans="1:3" s="2" customFormat="1" ht="15" customHeight="1" x14ac:dyDescent="0.25">
      <c r="A122" s="303" t="s">
        <v>174</v>
      </c>
      <c r="B122" s="11" t="s">
        <v>175</v>
      </c>
      <c r="C122" s="541"/>
    </row>
    <row r="123" spans="1:3" s="2" customFormat="1" ht="15" customHeight="1" x14ac:dyDescent="0.25">
      <c r="A123" s="303" t="s">
        <v>176</v>
      </c>
      <c r="B123" s="11" t="s">
        <v>177</v>
      </c>
      <c r="C123" s="541"/>
    </row>
    <row r="124" spans="1:3" s="2" customFormat="1" ht="15" customHeight="1" x14ac:dyDescent="0.25">
      <c r="A124" s="303" t="s">
        <v>178</v>
      </c>
      <c r="B124" s="11" t="s">
        <v>179</v>
      </c>
      <c r="C124" s="541"/>
    </row>
    <row r="125" spans="1:3" s="2" customFormat="1" ht="15" customHeight="1" x14ac:dyDescent="0.25">
      <c r="A125" s="303" t="s">
        <v>180</v>
      </c>
      <c r="B125" s="11" t="s">
        <v>181</v>
      </c>
      <c r="C125" s="541"/>
    </row>
    <row r="126" spans="1:3" s="2" customFormat="1" ht="15" customHeight="1" x14ac:dyDescent="0.25">
      <c r="A126" s="303" t="s">
        <v>182</v>
      </c>
      <c r="B126" s="11" t="s">
        <v>183</v>
      </c>
      <c r="C126" s="541"/>
    </row>
    <row r="127" spans="1:3" s="2" customFormat="1" ht="15" customHeight="1" x14ac:dyDescent="0.25">
      <c r="A127" s="303" t="s">
        <v>184</v>
      </c>
      <c r="B127" s="11" t="s">
        <v>185</v>
      </c>
      <c r="C127" s="541"/>
    </row>
    <row r="128" spans="1:3" s="2" customFormat="1" ht="15" customHeight="1" x14ac:dyDescent="0.25">
      <c r="A128" s="303" t="s">
        <v>186</v>
      </c>
      <c r="B128" s="11" t="s">
        <v>187</v>
      </c>
      <c r="C128" s="541"/>
    </row>
    <row r="129" spans="1:3" ht="21" customHeight="1" x14ac:dyDescent="0.25">
      <c r="A129" s="539" t="s">
        <v>2</v>
      </c>
      <c r="B129" s="14" t="s">
        <v>188</v>
      </c>
      <c r="C129" s="540" t="s">
        <v>404</v>
      </c>
    </row>
    <row r="130" spans="1:3" ht="15.75" customHeight="1" x14ac:dyDescent="0.25">
      <c r="A130" s="539"/>
      <c r="B130" s="14" t="s">
        <v>4</v>
      </c>
      <c r="C130" s="540"/>
    </row>
    <row r="131" spans="1:3" s="2" customFormat="1" ht="15" customHeight="1" x14ac:dyDescent="0.25">
      <c r="A131" s="274" t="s">
        <v>189</v>
      </c>
      <c r="B131" s="11" t="s">
        <v>190</v>
      </c>
      <c r="C131" s="541" t="s">
        <v>191</v>
      </c>
    </row>
    <row r="132" spans="1:3" s="2" customFormat="1" ht="15" customHeight="1" x14ac:dyDescent="0.25">
      <c r="A132" s="274" t="s">
        <v>192</v>
      </c>
      <c r="B132" s="11" t="s">
        <v>193</v>
      </c>
      <c r="C132" s="541"/>
    </row>
    <row r="133" spans="1:3" s="2" customFormat="1" ht="15" customHeight="1" x14ac:dyDescent="0.25">
      <c r="A133" s="274" t="s">
        <v>194</v>
      </c>
      <c r="B133" s="11" t="s">
        <v>195</v>
      </c>
      <c r="C133" s="541"/>
    </row>
    <row r="134" spans="1:3" s="2" customFormat="1" ht="15" customHeight="1" x14ac:dyDescent="0.25">
      <c r="A134" s="274" t="s">
        <v>196</v>
      </c>
      <c r="B134" s="11" t="s">
        <v>197</v>
      </c>
      <c r="C134" s="541"/>
    </row>
    <row r="135" spans="1:3" s="2" customFormat="1" ht="15" customHeight="1" x14ac:dyDescent="0.25">
      <c r="A135" s="274" t="s">
        <v>198</v>
      </c>
      <c r="B135" s="11" t="s">
        <v>199</v>
      </c>
      <c r="C135" s="302" t="s">
        <v>200</v>
      </c>
    </row>
    <row r="136" spans="1:3" s="2" customFormat="1" ht="15" customHeight="1" x14ac:dyDescent="0.25">
      <c r="A136" s="274" t="s">
        <v>201</v>
      </c>
      <c r="B136" s="11" t="s">
        <v>202</v>
      </c>
      <c r="C136" s="302" t="s">
        <v>59</v>
      </c>
    </row>
    <row r="137" spans="1:3" s="2" customFormat="1" ht="15" customHeight="1" x14ac:dyDescent="0.25">
      <c r="A137" s="274" t="s">
        <v>405</v>
      </c>
      <c r="B137" s="11" t="s">
        <v>406</v>
      </c>
      <c r="C137" s="302" t="s">
        <v>407</v>
      </c>
    </row>
    <row r="138" spans="1:3" ht="15" customHeight="1" x14ac:dyDescent="0.25">
      <c r="A138" s="539" t="s">
        <v>2</v>
      </c>
      <c r="B138" s="14" t="s">
        <v>408</v>
      </c>
      <c r="C138" s="540" t="s">
        <v>409</v>
      </c>
    </row>
    <row r="139" spans="1:3" ht="15.75" customHeight="1" x14ac:dyDescent="0.25">
      <c r="A139" s="539"/>
      <c r="B139" s="14" t="s">
        <v>204</v>
      </c>
      <c r="C139" s="540"/>
    </row>
    <row r="140" spans="1:3" s="2" customFormat="1" ht="15" customHeight="1" x14ac:dyDescent="0.25">
      <c r="A140" s="274" t="s">
        <v>205</v>
      </c>
      <c r="B140" s="11" t="s">
        <v>206</v>
      </c>
      <c r="C140" s="302" t="s">
        <v>207</v>
      </c>
    </row>
    <row r="141" spans="1:3" s="2" customFormat="1" ht="15" customHeight="1" x14ac:dyDescent="0.25">
      <c r="A141" s="274" t="s">
        <v>208</v>
      </c>
      <c r="B141" s="11" t="s">
        <v>209</v>
      </c>
      <c r="C141" s="302" t="s">
        <v>210</v>
      </c>
    </row>
    <row r="142" spans="1:3" s="2" customFormat="1" ht="15" customHeight="1" x14ac:dyDescent="0.25">
      <c r="A142" s="274" t="s">
        <v>211</v>
      </c>
      <c r="B142" s="11" t="s">
        <v>212</v>
      </c>
      <c r="C142" s="302" t="s">
        <v>213</v>
      </c>
    </row>
    <row r="143" spans="1:3" ht="21" customHeight="1" x14ac:dyDescent="0.25">
      <c r="A143" s="539" t="s">
        <v>2</v>
      </c>
      <c r="B143" s="13" t="s">
        <v>214</v>
      </c>
      <c r="C143" s="540" t="s">
        <v>410</v>
      </c>
    </row>
    <row r="144" spans="1:3" ht="15.75" customHeight="1" x14ac:dyDescent="0.25">
      <c r="A144" s="539"/>
      <c r="B144" s="13" t="s">
        <v>215</v>
      </c>
      <c r="C144" s="540"/>
    </row>
    <row r="145" spans="1:3" s="2" customFormat="1" ht="15" customHeight="1" x14ac:dyDescent="0.25">
      <c r="A145" s="274" t="s">
        <v>216</v>
      </c>
      <c r="B145" s="11" t="s">
        <v>217</v>
      </c>
      <c r="C145" s="302" t="s">
        <v>71</v>
      </c>
    </row>
    <row r="146" spans="1:3" s="2" customFormat="1" ht="15" customHeight="1" x14ac:dyDescent="0.25">
      <c r="A146" s="274" t="s">
        <v>218</v>
      </c>
      <c r="B146" s="11" t="s">
        <v>219</v>
      </c>
      <c r="C146" s="302" t="s">
        <v>74</v>
      </c>
    </row>
    <row r="147" spans="1:3" s="2" customFormat="1" ht="15" customHeight="1" x14ac:dyDescent="0.25">
      <c r="A147" s="274" t="s">
        <v>220</v>
      </c>
      <c r="B147" s="11" t="s">
        <v>221</v>
      </c>
      <c r="C147" s="302" t="s">
        <v>222</v>
      </c>
    </row>
    <row r="148" spans="1:3" s="2" customFormat="1" ht="15" customHeight="1" x14ac:dyDescent="0.25">
      <c r="A148" s="274" t="s">
        <v>697</v>
      </c>
      <c r="B148" s="11" t="s">
        <v>698</v>
      </c>
      <c r="C148" s="302" t="s">
        <v>222</v>
      </c>
    </row>
    <row r="149" spans="1:3" s="2" customFormat="1" ht="21" customHeight="1" x14ac:dyDescent="0.25">
      <c r="A149" s="539" t="s">
        <v>2</v>
      </c>
      <c r="B149" s="13" t="s">
        <v>223</v>
      </c>
      <c r="C149" s="540" t="s">
        <v>410</v>
      </c>
    </row>
    <row r="150" spans="1:3" s="2" customFormat="1" x14ac:dyDescent="0.25">
      <c r="A150" s="539"/>
      <c r="B150" s="13" t="s">
        <v>157</v>
      </c>
      <c r="C150" s="540"/>
    </row>
    <row r="151" spans="1:3" s="2" customFormat="1" ht="15" customHeight="1" x14ac:dyDescent="0.25">
      <c r="A151" s="274" t="s">
        <v>224</v>
      </c>
      <c r="B151" s="11" t="s">
        <v>225</v>
      </c>
      <c r="C151" s="541" t="s">
        <v>226</v>
      </c>
    </row>
    <row r="152" spans="1:3" s="2" customFormat="1" ht="15" customHeight="1" x14ac:dyDescent="0.25">
      <c r="A152" s="274" t="s">
        <v>227</v>
      </c>
      <c r="B152" s="11" t="s">
        <v>228</v>
      </c>
      <c r="C152" s="541"/>
    </row>
    <row r="153" spans="1:3" ht="21" customHeight="1" x14ac:dyDescent="0.25">
      <c r="A153" s="539" t="s">
        <v>2</v>
      </c>
      <c r="B153" s="13" t="s">
        <v>326</v>
      </c>
      <c r="C153" s="540" t="s">
        <v>411</v>
      </c>
    </row>
    <row r="154" spans="1:3" ht="15.75" customHeight="1" x14ac:dyDescent="0.25">
      <c r="A154" s="539"/>
      <c r="B154" s="13" t="s">
        <v>229</v>
      </c>
      <c r="C154" s="540"/>
    </row>
    <row r="155" spans="1:3" s="2" customFormat="1" ht="15" customHeight="1" x14ac:dyDescent="0.25">
      <c r="A155" s="274" t="s">
        <v>699</v>
      </c>
      <c r="B155" s="15" t="s">
        <v>326</v>
      </c>
      <c r="C155" s="302" t="s">
        <v>412</v>
      </c>
    </row>
    <row r="156" spans="1:3" s="2" customFormat="1" ht="15" customHeight="1" x14ac:dyDescent="0.25">
      <c r="A156" s="274" t="s">
        <v>232</v>
      </c>
      <c r="B156" s="15" t="s">
        <v>233</v>
      </c>
      <c r="C156" s="302" t="s">
        <v>71</v>
      </c>
    </row>
    <row r="157" spans="1:3" s="2" customFormat="1" x14ac:dyDescent="0.25">
      <c r="A157" s="539" t="s">
        <v>2</v>
      </c>
      <c r="B157" s="13" t="s">
        <v>358</v>
      </c>
      <c r="C157" s="540" t="s">
        <v>359</v>
      </c>
    </row>
    <row r="158" spans="1:3" s="2" customFormat="1" x14ac:dyDescent="0.25">
      <c r="A158" s="539"/>
      <c r="B158" s="14" t="s">
        <v>360</v>
      </c>
      <c r="C158" s="540"/>
    </row>
    <row r="159" spans="1:3" s="2" customFormat="1" ht="15" customHeight="1" x14ac:dyDescent="0.25">
      <c r="A159" s="274" t="s">
        <v>361</v>
      </c>
      <c r="B159" s="11" t="s">
        <v>362</v>
      </c>
      <c r="C159" s="302" t="s">
        <v>412</v>
      </c>
    </row>
    <row r="160" spans="1:3" s="2" customFormat="1" ht="15" customHeight="1" x14ac:dyDescent="0.25">
      <c r="A160" s="274" t="s">
        <v>363</v>
      </c>
      <c r="B160" s="11" t="s">
        <v>364</v>
      </c>
      <c r="C160" s="302" t="s">
        <v>412</v>
      </c>
    </row>
    <row r="161" spans="1:3" s="2" customFormat="1" ht="15" customHeight="1" x14ac:dyDescent="0.25">
      <c r="A161" s="274" t="s">
        <v>365</v>
      </c>
      <c r="B161" s="11" t="s">
        <v>366</v>
      </c>
      <c r="C161" s="302" t="s">
        <v>412</v>
      </c>
    </row>
    <row r="162" spans="1:3" s="2" customFormat="1" ht="15" customHeight="1" x14ac:dyDescent="0.25">
      <c r="A162" s="274" t="s">
        <v>367</v>
      </c>
      <c r="B162" s="11" t="s">
        <v>368</v>
      </c>
      <c r="C162" s="302" t="s">
        <v>412</v>
      </c>
    </row>
    <row r="163" spans="1:3" s="2" customFormat="1" ht="15" customHeight="1" x14ac:dyDescent="0.25">
      <c r="A163" s="274" t="s">
        <v>369</v>
      </c>
      <c r="B163" s="11" t="s">
        <v>370</v>
      </c>
      <c r="C163" s="302" t="s">
        <v>412</v>
      </c>
    </row>
    <row r="164" spans="1:3" s="2" customFormat="1" ht="15" customHeight="1" x14ac:dyDescent="0.25">
      <c r="A164" s="274" t="s">
        <v>371</v>
      </c>
      <c r="B164" s="11" t="s">
        <v>372</v>
      </c>
      <c r="C164" s="302" t="s">
        <v>413</v>
      </c>
    </row>
    <row r="165" spans="1:3" s="2" customFormat="1" x14ac:dyDescent="0.25">
      <c r="A165" s="539" t="s">
        <v>2</v>
      </c>
      <c r="B165" s="14" t="s">
        <v>700</v>
      </c>
      <c r="C165" s="540" t="s">
        <v>701</v>
      </c>
    </row>
    <row r="166" spans="1:3" s="2" customFormat="1" x14ac:dyDescent="0.25">
      <c r="A166" s="539"/>
      <c r="B166" s="14" t="s">
        <v>157</v>
      </c>
      <c r="C166" s="540"/>
    </row>
    <row r="167" spans="1:3" s="2" customFormat="1" ht="15" customHeight="1" x14ac:dyDescent="0.25">
      <c r="A167" s="274" t="s">
        <v>376</v>
      </c>
      <c r="B167" s="11" t="s">
        <v>377</v>
      </c>
      <c r="C167" s="302" t="s">
        <v>412</v>
      </c>
    </row>
    <row r="168" spans="1:3" ht="21" customHeight="1" x14ac:dyDescent="0.25">
      <c r="A168" s="539" t="s">
        <v>2</v>
      </c>
      <c r="B168" s="13" t="s">
        <v>234</v>
      </c>
      <c r="C168" s="540" t="s">
        <v>393</v>
      </c>
    </row>
    <row r="169" spans="1:3" ht="15.75" customHeight="1" x14ac:dyDescent="0.25">
      <c r="A169" s="539"/>
      <c r="B169" s="13" t="s">
        <v>235</v>
      </c>
      <c r="C169" s="540"/>
    </row>
    <row r="170" spans="1:3" s="2" customFormat="1" ht="15" customHeight="1" x14ac:dyDescent="0.25">
      <c r="A170" s="274" t="s">
        <v>236</v>
      </c>
      <c r="B170" s="11" t="s">
        <v>383</v>
      </c>
      <c r="C170" s="302" t="s">
        <v>237</v>
      </c>
    </row>
    <row r="171" spans="1:3" s="2" customFormat="1" ht="15" customHeight="1" thickBot="1" x14ac:dyDescent="0.3">
      <c r="A171" s="277" t="s">
        <v>238</v>
      </c>
      <c r="B171" s="278" t="s">
        <v>239</v>
      </c>
      <c r="C171" s="304" t="s">
        <v>240</v>
      </c>
    </row>
    <row r="172" spans="1:3" ht="8.4499999999999993" customHeight="1" x14ac:dyDescent="0.25">
      <c r="A172" s="270"/>
      <c r="B172" s="270"/>
      <c r="C172" s="270"/>
    </row>
    <row r="178" spans="1:3" s="4" customFormat="1" ht="15.75" x14ac:dyDescent="0.25">
      <c r="A178" s="3"/>
      <c r="B178" s="3"/>
      <c r="C178" s="3"/>
    </row>
    <row r="179" spans="1:3" s="4" customFormat="1" ht="15.75" x14ac:dyDescent="0.25">
      <c r="A179" s="3"/>
      <c r="B179" s="3"/>
      <c r="C179" s="3"/>
    </row>
    <row r="180" spans="1:3" s="4" customFormat="1" ht="15.75" x14ac:dyDescent="0.25">
      <c r="A180" s="3"/>
      <c r="B180" s="3"/>
      <c r="C180" s="3"/>
    </row>
    <row r="181" spans="1:3" s="4" customFormat="1" ht="15.75" x14ac:dyDescent="0.25">
      <c r="A181" s="3"/>
      <c r="B181" s="3"/>
      <c r="C181" s="3"/>
    </row>
    <row r="182" spans="1:3" s="4" customFormat="1" ht="15.75" x14ac:dyDescent="0.25">
      <c r="A182" s="3"/>
      <c r="B182" s="3"/>
      <c r="C182" s="3"/>
    </row>
    <row r="183" spans="1:3" s="4" customFormat="1" ht="15.75" x14ac:dyDescent="0.25">
      <c r="A183" s="3"/>
      <c r="B183" s="3"/>
      <c r="C183" s="3"/>
    </row>
    <row r="184" spans="1:3" s="4" customFormat="1" ht="15.75" x14ac:dyDescent="0.25">
      <c r="A184" s="3"/>
      <c r="B184" s="3"/>
      <c r="C184" s="3"/>
    </row>
    <row r="185" spans="1:3" s="4" customFormat="1" ht="15.75" x14ac:dyDescent="0.25">
      <c r="A185" s="3"/>
      <c r="B185" s="3"/>
      <c r="C185" s="3"/>
    </row>
    <row r="186" spans="1:3" s="4" customFormat="1" ht="15.75" x14ac:dyDescent="0.25">
      <c r="A186" s="3"/>
      <c r="B186" s="3"/>
      <c r="C186" s="3"/>
    </row>
    <row r="187" spans="1:3" s="4" customFormat="1" ht="15.75" x14ac:dyDescent="0.25">
      <c r="A187" s="3"/>
      <c r="B187" s="3"/>
      <c r="C187" s="3"/>
    </row>
    <row r="188" spans="1:3" s="4" customFormat="1" ht="15.75" x14ac:dyDescent="0.25">
      <c r="A188" s="3"/>
      <c r="B188" s="3"/>
      <c r="C188" s="3"/>
    </row>
    <row r="189" spans="1:3" s="4" customFormat="1" ht="15.75" x14ac:dyDescent="0.25">
      <c r="A189" s="3"/>
      <c r="B189" s="3"/>
      <c r="C189" s="3"/>
    </row>
    <row r="190" spans="1:3" s="4" customFormat="1" ht="15.75" x14ac:dyDescent="0.25">
      <c r="A190" s="3"/>
      <c r="B190" s="3"/>
      <c r="C190" s="3"/>
    </row>
    <row r="191" spans="1:3" s="4" customFormat="1" ht="15.75" x14ac:dyDescent="0.25">
      <c r="A191" s="3"/>
      <c r="B191" s="3"/>
      <c r="C191" s="3"/>
    </row>
    <row r="192" spans="1:3" s="4" customFormat="1" ht="15.75" x14ac:dyDescent="0.25">
      <c r="A192" s="3"/>
      <c r="B192" s="3"/>
      <c r="C192" s="3"/>
    </row>
    <row r="193" spans="1:3" s="4" customFormat="1" ht="15.75" x14ac:dyDescent="0.25">
      <c r="A193" s="3"/>
      <c r="B193" s="3"/>
      <c r="C193" s="3"/>
    </row>
    <row r="194" spans="1:3" s="4" customFormat="1" ht="15.75" x14ac:dyDescent="0.25">
      <c r="A194" s="3"/>
      <c r="B194" s="3"/>
      <c r="C194" s="3"/>
    </row>
    <row r="195" spans="1:3" s="4" customFormat="1" ht="15.75" x14ac:dyDescent="0.25">
      <c r="A195" s="3"/>
      <c r="B195" s="3"/>
      <c r="C195" s="3"/>
    </row>
    <row r="196" spans="1:3" s="4" customFormat="1" ht="15.75" x14ac:dyDescent="0.25">
      <c r="A196" s="3"/>
      <c r="B196" s="3"/>
      <c r="C196" s="3"/>
    </row>
    <row r="197" spans="1:3" s="4" customFormat="1" ht="15.75" x14ac:dyDescent="0.25">
      <c r="A197" s="3"/>
      <c r="B197" s="3"/>
      <c r="C197" s="3"/>
    </row>
    <row r="198" spans="1:3" s="4" customFormat="1" ht="15.75" x14ac:dyDescent="0.25">
      <c r="A198" s="3"/>
      <c r="B198" s="3"/>
      <c r="C198" s="3"/>
    </row>
    <row r="199" spans="1:3" s="4" customFormat="1" ht="15.75" x14ac:dyDescent="0.25">
      <c r="A199" s="3"/>
      <c r="B199" s="3"/>
      <c r="C199" s="3"/>
    </row>
    <row r="200" spans="1:3" s="4" customFormat="1" ht="15.75" x14ac:dyDescent="0.25">
      <c r="A200" s="3"/>
      <c r="B200" s="3"/>
      <c r="C200" s="3"/>
    </row>
    <row r="201" spans="1:3" s="4" customFormat="1" ht="15.75" x14ac:dyDescent="0.25">
      <c r="A201" s="3"/>
      <c r="B201" s="3"/>
      <c r="C201" s="3"/>
    </row>
    <row r="202" spans="1:3" s="4" customFormat="1" ht="15.75" x14ac:dyDescent="0.25">
      <c r="A202" s="3"/>
      <c r="B202" s="3"/>
      <c r="C202" s="3"/>
    </row>
    <row r="203" spans="1:3" s="4" customFormat="1" ht="15.75" x14ac:dyDescent="0.25">
      <c r="A203" s="3"/>
      <c r="B203" s="3"/>
      <c r="C203" s="3"/>
    </row>
    <row r="204" spans="1:3" s="4" customFormat="1" ht="15.75" x14ac:dyDescent="0.25">
      <c r="A204" s="3"/>
      <c r="B204" s="3"/>
      <c r="C204" s="3"/>
    </row>
    <row r="205" spans="1:3" s="4" customFormat="1" ht="15.75" x14ac:dyDescent="0.25">
      <c r="A205" s="3"/>
      <c r="B205" s="3"/>
      <c r="C205" s="3"/>
    </row>
    <row r="206" spans="1:3" s="4" customFormat="1" ht="15.75" x14ac:dyDescent="0.25">
      <c r="A206" s="3"/>
      <c r="B206" s="3"/>
      <c r="C206" s="3"/>
    </row>
    <row r="207" spans="1:3" s="4" customFormat="1" ht="15.75" x14ac:dyDescent="0.25">
      <c r="A207" s="3"/>
      <c r="B207" s="3"/>
      <c r="C207" s="3"/>
    </row>
    <row r="208" spans="1:3" s="4" customFormat="1" ht="15.75" x14ac:dyDescent="0.25">
      <c r="A208" s="3"/>
      <c r="B208" s="3"/>
      <c r="C208" s="3"/>
    </row>
    <row r="209" spans="1:3" s="4" customFormat="1" ht="15.75" x14ac:dyDescent="0.25">
      <c r="A209" s="3"/>
      <c r="B209" s="3"/>
      <c r="C209" s="3"/>
    </row>
    <row r="210" spans="1:3" s="4" customFormat="1" ht="15.75" x14ac:dyDescent="0.25">
      <c r="A210" s="3"/>
      <c r="B210" s="3"/>
      <c r="C210" s="3"/>
    </row>
    <row r="211" spans="1:3" s="4" customFormat="1" ht="15.75" x14ac:dyDescent="0.25">
      <c r="A211" s="3"/>
      <c r="B211" s="3"/>
      <c r="C211" s="3"/>
    </row>
    <row r="212" spans="1:3" s="4" customFormat="1" ht="15.75" x14ac:dyDescent="0.25">
      <c r="A212" s="3"/>
      <c r="B212" s="3"/>
      <c r="C212" s="3"/>
    </row>
    <row r="213" spans="1:3" s="4" customFormat="1" ht="15.75" x14ac:dyDescent="0.25">
      <c r="A213" s="3"/>
      <c r="B213" s="3"/>
      <c r="C213" s="3"/>
    </row>
    <row r="214" spans="1:3" s="4" customFormat="1" ht="15.75" x14ac:dyDescent="0.25">
      <c r="A214" s="3"/>
      <c r="B214" s="3"/>
      <c r="C214" s="3"/>
    </row>
    <row r="215" spans="1:3" s="4" customFormat="1" ht="15.75" x14ac:dyDescent="0.25">
      <c r="A215" s="3"/>
      <c r="B215" s="3"/>
      <c r="C215" s="3"/>
    </row>
    <row r="216" spans="1:3" s="4" customFormat="1" ht="15.75" x14ac:dyDescent="0.25">
      <c r="A216" s="3"/>
      <c r="B216" s="3"/>
      <c r="C216" s="3"/>
    </row>
    <row r="217" spans="1:3" s="4" customFormat="1" ht="15.75" x14ac:dyDescent="0.25">
      <c r="A217" s="3"/>
      <c r="B217" s="3"/>
      <c r="C217" s="3"/>
    </row>
    <row r="218" spans="1:3" s="4" customFormat="1" ht="15.75" x14ac:dyDescent="0.25">
      <c r="A218" s="3"/>
      <c r="B218" s="3"/>
      <c r="C218" s="3"/>
    </row>
    <row r="219" spans="1:3" s="4" customFormat="1" ht="15.75" x14ac:dyDescent="0.25">
      <c r="A219" s="3"/>
      <c r="B219" s="3"/>
      <c r="C219" s="3"/>
    </row>
    <row r="220" spans="1:3" s="4" customFormat="1" ht="15.75" x14ac:dyDescent="0.25">
      <c r="A220" s="3"/>
      <c r="B220" s="3"/>
      <c r="C220" s="3"/>
    </row>
    <row r="221" spans="1:3" s="4" customFormat="1" ht="15.75" x14ac:dyDescent="0.25">
      <c r="A221" s="3"/>
      <c r="B221" s="3"/>
      <c r="C221" s="3"/>
    </row>
    <row r="222" spans="1:3" s="4" customFormat="1" ht="15.75" x14ac:dyDescent="0.25">
      <c r="A222" s="3"/>
      <c r="B222" s="3"/>
      <c r="C222" s="3"/>
    </row>
    <row r="223" spans="1:3" s="4" customFormat="1" ht="15.75" x14ac:dyDescent="0.25">
      <c r="A223" s="3"/>
      <c r="B223" s="3"/>
      <c r="C223" s="3"/>
    </row>
    <row r="224" spans="1:3" s="4" customFormat="1" ht="15.75" x14ac:dyDescent="0.25">
      <c r="A224" s="3"/>
      <c r="B224" s="3"/>
      <c r="C224" s="3"/>
    </row>
    <row r="225" spans="1:3" s="4" customFormat="1" ht="15.75" x14ac:dyDescent="0.25">
      <c r="A225" s="3"/>
      <c r="B225" s="3"/>
      <c r="C225" s="3"/>
    </row>
    <row r="226" spans="1:3" s="4" customFormat="1" ht="15.75" x14ac:dyDescent="0.25">
      <c r="A226" s="3"/>
      <c r="B226" s="3"/>
      <c r="C226" s="3"/>
    </row>
    <row r="227" spans="1:3" s="4" customFormat="1" ht="15.75" x14ac:dyDescent="0.25">
      <c r="A227" s="3"/>
      <c r="B227" s="3"/>
      <c r="C227" s="3"/>
    </row>
    <row r="228" spans="1:3" s="4" customFormat="1" ht="15.75" x14ac:dyDescent="0.25">
      <c r="A228" s="3"/>
      <c r="B228" s="3"/>
      <c r="C228" s="3"/>
    </row>
    <row r="229" spans="1:3" s="4" customFormat="1" ht="15.75" x14ac:dyDescent="0.25">
      <c r="A229" s="3"/>
      <c r="B229" s="3"/>
      <c r="C229" s="3"/>
    </row>
    <row r="230" spans="1:3" s="4" customFormat="1" ht="15.75" x14ac:dyDescent="0.25">
      <c r="A230" s="3"/>
      <c r="B230" s="3"/>
      <c r="C230" s="3"/>
    </row>
    <row r="231" spans="1:3" s="4" customFormat="1" ht="15.75" x14ac:dyDescent="0.25">
      <c r="A231" s="3"/>
      <c r="B231" s="3"/>
      <c r="C231" s="3"/>
    </row>
    <row r="232" spans="1:3" s="4" customFormat="1" ht="15.75" x14ac:dyDescent="0.25">
      <c r="A232" s="3"/>
      <c r="B232" s="3"/>
      <c r="C232" s="3"/>
    </row>
    <row r="233" spans="1:3" s="4" customFormat="1" ht="15.75" x14ac:dyDescent="0.25">
      <c r="A233" s="3"/>
      <c r="B233" s="3"/>
      <c r="C233" s="3"/>
    </row>
    <row r="234" spans="1:3" s="4" customFormat="1" ht="15.75" x14ac:dyDescent="0.25">
      <c r="A234" s="3"/>
      <c r="B234" s="3"/>
      <c r="C234" s="3"/>
    </row>
    <row r="235" spans="1:3" s="4" customFormat="1" ht="15.75" x14ac:dyDescent="0.25">
      <c r="A235" s="3"/>
      <c r="B235" s="3"/>
      <c r="C235" s="3"/>
    </row>
    <row r="236" spans="1:3" s="4" customFormat="1" ht="15.75" x14ac:dyDescent="0.25">
      <c r="A236" s="3"/>
      <c r="B236" s="3"/>
      <c r="C236" s="3"/>
    </row>
    <row r="237" spans="1:3" s="4" customFormat="1" ht="15.75" x14ac:dyDescent="0.25">
      <c r="A237" s="3"/>
      <c r="B237" s="3"/>
      <c r="C237" s="3"/>
    </row>
    <row r="238" spans="1:3" s="4" customFormat="1" ht="15.75" x14ac:dyDescent="0.25">
      <c r="A238" s="3"/>
      <c r="B238" s="3"/>
      <c r="C238" s="3"/>
    </row>
    <row r="239" spans="1:3" s="4" customFormat="1" ht="15.75" x14ac:dyDescent="0.25">
      <c r="A239" s="3"/>
      <c r="B239" s="3"/>
      <c r="C239" s="3"/>
    </row>
    <row r="240" spans="1:3" s="4" customFormat="1" ht="15.75" x14ac:dyDescent="0.25">
      <c r="A240" s="3"/>
      <c r="B240" s="3"/>
      <c r="C240" s="3"/>
    </row>
    <row r="241" spans="1:3" s="4" customFormat="1" ht="15.75" x14ac:dyDescent="0.25">
      <c r="A241" s="3"/>
      <c r="B241" s="3"/>
      <c r="C241" s="3"/>
    </row>
    <row r="242" spans="1:3" s="4" customFormat="1" ht="15.75" x14ac:dyDescent="0.25">
      <c r="A242" s="3"/>
      <c r="B242" s="3"/>
      <c r="C242" s="3"/>
    </row>
    <row r="243" spans="1:3" s="4" customFormat="1" ht="15.75" x14ac:dyDescent="0.25">
      <c r="A243" s="3"/>
      <c r="B243" s="3"/>
      <c r="C243" s="3"/>
    </row>
    <row r="244" spans="1:3" s="4" customFormat="1" ht="15.75" x14ac:dyDescent="0.25">
      <c r="A244" s="3"/>
      <c r="B244" s="3"/>
      <c r="C244" s="3"/>
    </row>
    <row r="245" spans="1:3" s="4" customFormat="1" ht="15.75" x14ac:dyDescent="0.25">
      <c r="A245" s="3"/>
      <c r="B245" s="3"/>
      <c r="C245" s="3"/>
    </row>
    <row r="246" spans="1:3" s="4" customFormat="1" ht="15.75" x14ac:dyDescent="0.25">
      <c r="A246" s="3"/>
      <c r="B246" s="3"/>
      <c r="C246" s="3"/>
    </row>
    <row r="247" spans="1:3" s="4" customFormat="1" ht="15.75" x14ac:dyDescent="0.25">
      <c r="A247" s="3"/>
      <c r="B247" s="3"/>
      <c r="C247" s="3"/>
    </row>
    <row r="248" spans="1:3" s="4" customFormat="1" ht="15.75" x14ac:dyDescent="0.25">
      <c r="A248" s="3"/>
      <c r="B248" s="3"/>
      <c r="C248" s="3"/>
    </row>
    <row r="249" spans="1:3" s="4" customFormat="1" ht="15.75" x14ac:dyDescent="0.25">
      <c r="A249" s="3"/>
      <c r="B249" s="3"/>
      <c r="C249" s="3"/>
    </row>
    <row r="250" spans="1:3" s="4" customFormat="1" ht="15.75" x14ac:dyDescent="0.25">
      <c r="A250" s="3"/>
      <c r="B250" s="3"/>
      <c r="C250" s="3"/>
    </row>
    <row r="251" spans="1:3" s="4" customFormat="1" ht="15.75" x14ac:dyDescent="0.25">
      <c r="A251" s="3"/>
      <c r="B251" s="3"/>
      <c r="C251" s="3"/>
    </row>
    <row r="252" spans="1:3" s="4" customFormat="1" ht="15.75" x14ac:dyDescent="0.25">
      <c r="A252" s="3"/>
      <c r="B252" s="3"/>
      <c r="C252" s="3"/>
    </row>
    <row r="253" spans="1:3" s="4" customFormat="1" ht="15.75" x14ac:dyDescent="0.25">
      <c r="A253" s="3"/>
      <c r="B253" s="3"/>
      <c r="C253" s="3"/>
    </row>
    <row r="254" spans="1:3" s="4" customFormat="1" ht="15.75" x14ac:dyDescent="0.25">
      <c r="A254" s="3"/>
      <c r="B254" s="3"/>
      <c r="C254" s="3"/>
    </row>
    <row r="255" spans="1:3" s="4" customFormat="1" ht="15.75" x14ac:dyDescent="0.25">
      <c r="A255" s="3"/>
      <c r="B255" s="3"/>
      <c r="C255" s="3"/>
    </row>
    <row r="256" spans="1:3" s="4" customFormat="1" ht="15.75" x14ac:dyDescent="0.25">
      <c r="A256" s="3"/>
      <c r="B256" s="3"/>
      <c r="C256" s="3"/>
    </row>
    <row r="257" spans="1:3" s="4" customFormat="1" ht="15.75" x14ac:dyDescent="0.25">
      <c r="A257" s="3"/>
      <c r="B257" s="3"/>
      <c r="C257" s="3"/>
    </row>
    <row r="258" spans="1:3" s="4" customFormat="1" ht="15.75" x14ac:dyDescent="0.25">
      <c r="A258" s="3"/>
      <c r="B258" s="3"/>
      <c r="C258" s="3"/>
    </row>
    <row r="259" spans="1:3" s="4" customFormat="1" ht="15.75" x14ac:dyDescent="0.25">
      <c r="A259" s="3"/>
      <c r="B259" s="3"/>
      <c r="C259" s="3"/>
    </row>
    <row r="260" spans="1:3" s="4" customFormat="1" ht="15.75" x14ac:dyDescent="0.25">
      <c r="A260" s="3"/>
      <c r="B260" s="3"/>
      <c r="C260" s="3"/>
    </row>
    <row r="261" spans="1:3" s="4" customFormat="1" ht="15.75" x14ac:dyDescent="0.25">
      <c r="A261" s="3"/>
      <c r="B261" s="3"/>
      <c r="C261" s="3"/>
    </row>
    <row r="262" spans="1:3" s="4" customFormat="1" ht="15.75" x14ac:dyDescent="0.25">
      <c r="A262" s="3"/>
      <c r="B262" s="3"/>
      <c r="C262" s="3"/>
    </row>
    <row r="263" spans="1:3" s="4" customFormat="1" ht="15.75" x14ac:dyDescent="0.25">
      <c r="A263" s="3"/>
      <c r="B263" s="3"/>
      <c r="C263" s="3"/>
    </row>
    <row r="264" spans="1:3" s="4" customFormat="1" ht="15.75" x14ac:dyDescent="0.25">
      <c r="A264" s="3"/>
      <c r="B264" s="3"/>
      <c r="C264" s="3"/>
    </row>
    <row r="265" spans="1:3" s="4" customFormat="1" ht="15.75" x14ac:dyDescent="0.25">
      <c r="A265" s="3"/>
      <c r="B265" s="3"/>
      <c r="C265" s="3"/>
    </row>
    <row r="266" spans="1:3" s="4" customFormat="1" ht="15.75" x14ac:dyDescent="0.25">
      <c r="A266" s="3"/>
      <c r="B266" s="3"/>
      <c r="C266" s="3"/>
    </row>
    <row r="267" spans="1:3" s="4" customFormat="1" ht="15.75" x14ac:dyDescent="0.25">
      <c r="A267" s="3"/>
      <c r="B267" s="3"/>
      <c r="C267" s="3"/>
    </row>
    <row r="268" spans="1:3" s="4" customFormat="1" ht="15.75" x14ac:dyDescent="0.25">
      <c r="A268" s="3"/>
      <c r="B268" s="3"/>
      <c r="C268" s="3"/>
    </row>
    <row r="269" spans="1:3" s="4" customFormat="1" ht="15.75" x14ac:dyDescent="0.25">
      <c r="A269" s="3"/>
      <c r="B269" s="3"/>
      <c r="C269" s="3"/>
    </row>
    <row r="270" spans="1:3" s="4" customFormat="1" ht="15.75" x14ac:dyDescent="0.25">
      <c r="A270" s="3"/>
      <c r="B270" s="3"/>
      <c r="C270" s="3"/>
    </row>
    <row r="271" spans="1:3" s="4" customFormat="1" ht="15.75" x14ac:dyDescent="0.25">
      <c r="A271" s="3"/>
      <c r="B271" s="3"/>
      <c r="C271" s="3"/>
    </row>
    <row r="272" spans="1:3" s="4" customFormat="1" ht="15.75" x14ac:dyDescent="0.25">
      <c r="A272" s="3"/>
      <c r="B272" s="3"/>
      <c r="C272" s="3"/>
    </row>
    <row r="273" spans="1:3" s="4" customFormat="1" ht="15.75" x14ac:dyDescent="0.25">
      <c r="A273" s="3"/>
      <c r="B273" s="3"/>
      <c r="C273" s="3"/>
    </row>
    <row r="274" spans="1:3" s="4" customFormat="1" ht="15.75" x14ac:dyDescent="0.25">
      <c r="A274" s="3"/>
      <c r="B274" s="3"/>
      <c r="C274" s="3"/>
    </row>
    <row r="275" spans="1:3" s="4" customFormat="1" ht="15.75" x14ac:dyDescent="0.25">
      <c r="A275" s="3"/>
      <c r="B275" s="3"/>
      <c r="C275" s="3"/>
    </row>
    <row r="276" spans="1:3" s="4" customFormat="1" ht="15.75" x14ac:dyDescent="0.25">
      <c r="A276" s="3"/>
      <c r="B276" s="3"/>
      <c r="C276" s="3"/>
    </row>
    <row r="277" spans="1:3" s="4" customFormat="1" ht="15.75" x14ac:dyDescent="0.25">
      <c r="A277" s="3"/>
      <c r="B277" s="3"/>
      <c r="C277" s="3"/>
    </row>
    <row r="278" spans="1:3" s="4" customFormat="1" ht="15.75" x14ac:dyDescent="0.25">
      <c r="A278" s="3"/>
      <c r="B278" s="3"/>
      <c r="C278" s="3"/>
    </row>
    <row r="279" spans="1:3" s="4" customFormat="1" ht="15.75" x14ac:dyDescent="0.25">
      <c r="A279" s="3"/>
      <c r="B279" s="3"/>
      <c r="C279" s="3"/>
    </row>
    <row r="280" spans="1:3" s="4" customFormat="1" ht="15.75" x14ac:dyDescent="0.25">
      <c r="A280" s="3"/>
      <c r="B280" s="3"/>
      <c r="C280" s="3"/>
    </row>
    <row r="281" spans="1:3" s="4" customFormat="1" ht="15.75" x14ac:dyDescent="0.25">
      <c r="A281" s="3"/>
      <c r="B281" s="3"/>
      <c r="C281" s="3"/>
    </row>
    <row r="282" spans="1:3" s="4" customFormat="1" ht="15.75" x14ac:dyDescent="0.25">
      <c r="A282" s="3"/>
      <c r="B282" s="3"/>
      <c r="C282" s="3"/>
    </row>
    <row r="283" spans="1:3" s="4" customFormat="1" ht="15.75" x14ac:dyDescent="0.25">
      <c r="A283" s="3"/>
      <c r="B283" s="3"/>
      <c r="C283" s="3"/>
    </row>
    <row r="284" spans="1:3" s="4" customFormat="1" ht="15.75" x14ac:dyDescent="0.25">
      <c r="A284" s="3"/>
      <c r="B284" s="3"/>
      <c r="C284" s="3"/>
    </row>
    <row r="285" spans="1:3" s="4" customFormat="1" ht="15.75" x14ac:dyDescent="0.25">
      <c r="A285" s="3"/>
      <c r="B285" s="3"/>
      <c r="C285" s="3"/>
    </row>
    <row r="286" spans="1:3" s="4" customFormat="1" ht="15.75" x14ac:dyDescent="0.25">
      <c r="A286" s="3"/>
      <c r="B286" s="3"/>
      <c r="C286" s="3"/>
    </row>
    <row r="287" spans="1:3" s="4" customFormat="1" ht="15.75" x14ac:dyDescent="0.25">
      <c r="A287" s="3"/>
      <c r="B287" s="3"/>
      <c r="C287" s="3"/>
    </row>
    <row r="288" spans="1:3" s="4" customFormat="1" ht="15.75" x14ac:dyDescent="0.25">
      <c r="A288" s="3"/>
      <c r="B288" s="3"/>
      <c r="C288" s="3"/>
    </row>
    <row r="289" spans="1:3" s="4" customFormat="1" ht="15.75" x14ac:dyDescent="0.25">
      <c r="A289" s="3"/>
      <c r="B289" s="3"/>
      <c r="C289" s="3"/>
    </row>
    <row r="290" spans="1:3" s="4" customFormat="1" ht="15.75" x14ac:dyDescent="0.25">
      <c r="A290" s="3"/>
      <c r="B290" s="3"/>
      <c r="C290" s="3"/>
    </row>
    <row r="291" spans="1:3" s="4" customFormat="1" ht="15.75" x14ac:dyDescent="0.25">
      <c r="A291" s="3"/>
      <c r="B291" s="3"/>
      <c r="C291" s="3"/>
    </row>
    <row r="292" spans="1:3" s="4" customFormat="1" ht="15.75" x14ac:dyDescent="0.25">
      <c r="A292" s="3"/>
      <c r="B292" s="3"/>
      <c r="C292" s="3"/>
    </row>
    <row r="293" spans="1:3" s="4" customFormat="1" ht="15.75" x14ac:dyDescent="0.25">
      <c r="A293" s="3"/>
      <c r="B293" s="3"/>
      <c r="C293" s="3"/>
    </row>
    <row r="294" spans="1:3" s="4" customFormat="1" ht="15.75" x14ac:dyDescent="0.25">
      <c r="A294" s="3"/>
      <c r="B294" s="3"/>
      <c r="C294" s="3"/>
    </row>
    <row r="295" spans="1:3" s="4" customFormat="1" ht="15.75" x14ac:dyDescent="0.25">
      <c r="A295" s="3"/>
      <c r="B295" s="3"/>
      <c r="C295" s="3"/>
    </row>
    <row r="296" spans="1:3" s="4" customFormat="1" ht="15.75" x14ac:dyDescent="0.25">
      <c r="A296" s="3"/>
      <c r="B296" s="3"/>
      <c r="C296" s="3"/>
    </row>
    <row r="297" spans="1:3" s="4" customFormat="1" ht="15.75" x14ac:dyDescent="0.25">
      <c r="A297" s="3"/>
      <c r="B297" s="3"/>
      <c r="C297" s="3"/>
    </row>
    <row r="298" spans="1:3" s="4" customFormat="1" ht="15.75" x14ac:dyDescent="0.25">
      <c r="A298" s="3"/>
      <c r="B298" s="3"/>
      <c r="C298" s="3"/>
    </row>
    <row r="299" spans="1:3" s="4" customFormat="1" ht="15.75" x14ac:dyDescent="0.25">
      <c r="A299" s="3"/>
      <c r="B299" s="3"/>
      <c r="C299" s="3"/>
    </row>
    <row r="300" spans="1:3" s="4" customFormat="1" ht="15.75" x14ac:dyDescent="0.25">
      <c r="A300" s="3"/>
      <c r="B300" s="3"/>
      <c r="C300" s="3"/>
    </row>
    <row r="301" spans="1:3" s="4" customFormat="1" ht="15.75" x14ac:dyDescent="0.25">
      <c r="A301" s="3"/>
      <c r="B301" s="3"/>
      <c r="C301" s="3"/>
    </row>
    <row r="302" spans="1:3" s="4" customFormat="1" ht="15.75" x14ac:dyDescent="0.25">
      <c r="A302" s="3"/>
      <c r="B302" s="3"/>
      <c r="C302" s="3"/>
    </row>
    <row r="303" spans="1:3" s="4" customFormat="1" ht="15.75" x14ac:dyDescent="0.25">
      <c r="A303" s="3"/>
      <c r="B303" s="3"/>
      <c r="C303" s="3"/>
    </row>
    <row r="304" spans="1:3" s="4" customFormat="1" ht="15.75" x14ac:dyDescent="0.25">
      <c r="A304" s="3"/>
      <c r="B304" s="3"/>
      <c r="C304" s="3"/>
    </row>
    <row r="305" spans="1:3" s="4" customFormat="1" ht="15.75" x14ac:dyDescent="0.25">
      <c r="A305" s="3"/>
      <c r="B305" s="3"/>
      <c r="C305" s="3"/>
    </row>
    <row r="306" spans="1:3" s="4" customFormat="1" ht="15.75" x14ac:dyDescent="0.25">
      <c r="A306" s="3"/>
      <c r="B306" s="3"/>
      <c r="C306" s="3"/>
    </row>
    <row r="307" spans="1:3" s="4" customFormat="1" ht="15.75" x14ac:dyDescent="0.25">
      <c r="A307" s="3"/>
      <c r="B307" s="3"/>
      <c r="C307" s="3"/>
    </row>
    <row r="308" spans="1:3" s="4" customFormat="1" ht="15.75" x14ac:dyDescent="0.25">
      <c r="A308" s="3"/>
      <c r="B308" s="3"/>
      <c r="C308" s="3"/>
    </row>
    <row r="309" spans="1:3" s="4" customFormat="1" ht="15.75" x14ac:dyDescent="0.25">
      <c r="A309" s="3"/>
      <c r="B309" s="3"/>
      <c r="C309" s="3"/>
    </row>
    <row r="310" spans="1:3" s="4" customFormat="1" ht="15.75" x14ac:dyDescent="0.25">
      <c r="A310" s="3"/>
      <c r="B310" s="3"/>
      <c r="C310" s="3"/>
    </row>
    <row r="311" spans="1:3" s="4" customFormat="1" ht="15.75" x14ac:dyDescent="0.25">
      <c r="A311" s="3"/>
      <c r="B311" s="3"/>
      <c r="C311" s="3"/>
    </row>
    <row r="312" spans="1:3" s="4" customFormat="1" ht="15.75" x14ac:dyDescent="0.25">
      <c r="A312" s="3"/>
      <c r="B312" s="3"/>
      <c r="C312" s="3"/>
    </row>
    <row r="313" spans="1:3" s="4" customFormat="1" ht="15.75" x14ac:dyDescent="0.25">
      <c r="A313" s="3"/>
      <c r="B313" s="3"/>
      <c r="C313" s="3"/>
    </row>
    <row r="314" spans="1:3" s="4" customFormat="1" ht="15.75" x14ac:dyDescent="0.25">
      <c r="A314" s="3"/>
      <c r="B314" s="3"/>
      <c r="C314" s="3"/>
    </row>
    <row r="315" spans="1:3" s="4" customFormat="1" ht="15.75" x14ac:dyDescent="0.25">
      <c r="A315" s="3"/>
      <c r="B315" s="3"/>
      <c r="C315" s="3"/>
    </row>
    <row r="316" spans="1:3" s="4" customFormat="1" ht="15.75" x14ac:dyDescent="0.25">
      <c r="A316" s="3"/>
      <c r="B316" s="3"/>
      <c r="C316" s="3"/>
    </row>
    <row r="317" spans="1:3" s="4" customFormat="1" ht="15.75" x14ac:dyDescent="0.25">
      <c r="A317" s="3"/>
      <c r="B317" s="3"/>
      <c r="C317" s="3"/>
    </row>
    <row r="318" spans="1:3" s="4" customFormat="1" ht="15.75" x14ac:dyDescent="0.25">
      <c r="A318" s="3"/>
      <c r="B318" s="3"/>
      <c r="C318" s="3"/>
    </row>
    <row r="319" spans="1:3" s="4" customFormat="1" ht="15.75" x14ac:dyDescent="0.25">
      <c r="A319" s="3"/>
      <c r="B319" s="3"/>
      <c r="C319" s="3"/>
    </row>
    <row r="320" spans="1:3" s="4" customFormat="1" ht="15.75" x14ac:dyDescent="0.25">
      <c r="A320" s="3"/>
      <c r="B320" s="3"/>
      <c r="C320" s="3"/>
    </row>
    <row r="321" spans="1:3" s="4" customFormat="1" ht="15.75" x14ac:dyDescent="0.25">
      <c r="A321" s="3"/>
      <c r="B321" s="3"/>
      <c r="C321" s="3"/>
    </row>
    <row r="322" spans="1:3" s="4" customFormat="1" ht="15.75" x14ac:dyDescent="0.25">
      <c r="A322" s="3"/>
      <c r="B322" s="3"/>
      <c r="C322" s="3"/>
    </row>
    <row r="323" spans="1:3" s="4" customFormat="1" ht="15.75" x14ac:dyDescent="0.25">
      <c r="A323" s="3"/>
      <c r="B323" s="3"/>
      <c r="C323" s="3"/>
    </row>
    <row r="324" spans="1:3" s="4" customFormat="1" ht="15.75" x14ac:dyDescent="0.25">
      <c r="A324" s="3"/>
      <c r="B324" s="3"/>
      <c r="C324" s="3"/>
    </row>
    <row r="325" spans="1:3" s="4" customFormat="1" ht="15.75" x14ac:dyDescent="0.25">
      <c r="A325" s="3"/>
      <c r="B325" s="3"/>
      <c r="C325" s="3"/>
    </row>
    <row r="326" spans="1:3" s="4" customFormat="1" ht="15.75" x14ac:dyDescent="0.25">
      <c r="A326" s="3"/>
      <c r="B326" s="3"/>
      <c r="C326" s="3"/>
    </row>
    <row r="327" spans="1:3" s="4" customFormat="1" ht="15.75" x14ac:dyDescent="0.25">
      <c r="A327" s="3"/>
      <c r="B327" s="3"/>
      <c r="C327" s="3"/>
    </row>
    <row r="328" spans="1:3" s="4" customFormat="1" ht="15.75" x14ac:dyDescent="0.25">
      <c r="A328" s="3"/>
      <c r="B328" s="3"/>
      <c r="C328" s="3"/>
    </row>
    <row r="329" spans="1:3" s="4" customFormat="1" ht="15.75" x14ac:dyDescent="0.25">
      <c r="A329" s="3"/>
      <c r="B329" s="3"/>
      <c r="C329" s="3"/>
    </row>
    <row r="330" spans="1:3" s="4" customFormat="1" ht="15.75" x14ac:dyDescent="0.25">
      <c r="A330" s="3"/>
      <c r="B330" s="3"/>
      <c r="C330" s="3"/>
    </row>
    <row r="331" spans="1:3" s="4" customFormat="1" ht="15.75" x14ac:dyDescent="0.25">
      <c r="A331" s="3"/>
      <c r="B331" s="3"/>
      <c r="C331" s="3"/>
    </row>
    <row r="332" spans="1:3" s="4" customFormat="1" ht="15.75" x14ac:dyDescent="0.25">
      <c r="A332" s="3"/>
      <c r="B332" s="3"/>
      <c r="C332" s="3"/>
    </row>
    <row r="333" spans="1:3" s="4" customFormat="1" ht="15.75" x14ac:dyDescent="0.25">
      <c r="A333" s="3"/>
      <c r="B333" s="3"/>
      <c r="C333" s="3"/>
    </row>
    <row r="334" spans="1:3" s="4" customFormat="1" ht="15.75" x14ac:dyDescent="0.25">
      <c r="A334" s="3"/>
      <c r="B334" s="3"/>
      <c r="C334" s="3"/>
    </row>
    <row r="335" spans="1:3" s="4" customFormat="1" ht="15.75" x14ac:dyDescent="0.25">
      <c r="A335" s="3"/>
      <c r="B335" s="3"/>
      <c r="C335" s="3"/>
    </row>
    <row r="336" spans="1:3" s="4" customFormat="1" ht="15.75" x14ac:dyDescent="0.25">
      <c r="A336" s="3"/>
      <c r="B336" s="3"/>
      <c r="C336" s="3"/>
    </row>
    <row r="337" spans="1:3" s="4" customFormat="1" ht="15.75" x14ac:dyDescent="0.25">
      <c r="A337" s="3"/>
      <c r="B337" s="3"/>
      <c r="C337" s="3"/>
    </row>
    <row r="338" spans="1:3" s="4" customFormat="1" ht="15.75" x14ac:dyDescent="0.25">
      <c r="A338" s="3"/>
      <c r="B338" s="3"/>
      <c r="C338" s="3"/>
    </row>
    <row r="339" spans="1:3" s="4" customFormat="1" ht="15.75" x14ac:dyDescent="0.25">
      <c r="A339" s="3"/>
      <c r="B339" s="3"/>
      <c r="C339" s="3"/>
    </row>
    <row r="340" spans="1:3" s="4" customFormat="1" ht="15.75" x14ac:dyDescent="0.25">
      <c r="A340" s="3"/>
      <c r="B340" s="3"/>
      <c r="C340" s="3"/>
    </row>
    <row r="341" spans="1:3" s="4" customFormat="1" ht="15.75" x14ac:dyDescent="0.25">
      <c r="A341" s="3"/>
      <c r="B341" s="3"/>
      <c r="C341" s="3"/>
    </row>
    <row r="342" spans="1:3" s="4" customFormat="1" ht="15.75" x14ac:dyDescent="0.25">
      <c r="A342" s="3"/>
      <c r="B342" s="3"/>
      <c r="C342" s="3"/>
    </row>
    <row r="343" spans="1:3" s="4" customFormat="1" ht="15.75" x14ac:dyDescent="0.25">
      <c r="A343" s="3"/>
      <c r="B343" s="3"/>
      <c r="C343" s="3"/>
    </row>
    <row r="344" spans="1:3" s="4" customFormat="1" ht="15.75" x14ac:dyDescent="0.25">
      <c r="A344" s="3"/>
      <c r="B344" s="3"/>
      <c r="C344" s="3"/>
    </row>
    <row r="345" spans="1:3" s="4" customFormat="1" ht="15.75" x14ac:dyDescent="0.25">
      <c r="A345" s="3"/>
      <c r="B345" s="3"/>
      <c r="C345" s="3"/>
    </row>
    <row r="346" spans="1:3" s="4" customFormat="1" ht="15.75" x14ac:dyDescent="0.25">
      <c r="A346" s="3"/>
      <c r="B346" s="3"/>
      <c r="C346" s="3"/>
    </row>
    <row r="347" spans="1:3" s="4" customFormat="1" ht="15.75" x14ac:dyDescent="0.25">
      <c r="A347" s="3"/>
      <c r="B347" s="3"/>
      <c r="C347" s="3"/>
    </row>
    <row r="348" spans="1:3" s="4" customFormat="1" ht="15.75" x14ac:dyDescent="0.25">
      <c r="A348" s="3"/>
      <c r="B348" s="3"/>
      <c r="C348" s="3"/>
    </row>
    <row r="349" spans="1:3" s="4" customFormat="1" ht="15.75" x14ac:dyDescent="0.25">
      <c r="A349" s="3"/>
      <c r="B349" s="3"/>
      <c r="C349" s="3"/>
    </row>
    <row r="350" spans="1:3" s="4" customFormat="1" ht="15.75" x14ac:dyDescent="0.25">
      <c r="A350" s="3"/>
      <c r="B350" s="3"/>
      <c r="C350" s="3"/>
    </row>
    <row r="351" spans="1:3" s="4" customFormat="1" ht="15.75" x14ac:dyDescent="0.25">
      <c r="A351" s="3"/>
      <c r="B351" s="3"/>
      <c r="C351" s="3"/>
    </row>
    <row r="352" spans="1:3" s="4" customFormat="1" ht="15.75" x14ac:dyDescent="0.25">
      <c r="A352" s="3"/>
      <c r="B352" s="3"/>
      <c r="C352" s="3"/>
    </row>
    <row r="353" spans="1:3" s="4" customFormat="1" ht="15.75" x14ac:dyDescent="0.25">
      <c r="A353" s="3"/>
      <c r="B353" s="3"/>
      <c r="C353" s="3"/>
    </row>
    <row r="354" spans="1:3" s="4" customFormat="1" ht="15.75" x14ac:dyDescent="0.25">
      <c r="A354" s="3"/>
      <c r="B354" s="3"/>
      <c r="C354" s="3"/>
    </row>
    <row r="355" spans="1:3" s="4" customFormat="1" ht="15.75" x14ac:dyDescent="0.25">
      <c r="A355" s="3"/>
      <c r="B355" s="3"/>
      <c r="C355" s="3"/>
    </row>
    <row r="356" spans="1:3" s="4" customFormat="1" ht="15.75" x14ac:dyDescent="0.25">
      <c r="A356" s="3"/>
      <c r="B356" s="3"/>
      <c r="C356" s="3"/>
    </row>
    <row r="357" spans="1:3" s="4" customFormat="1" ht="15.75" x14ac:dyDescent="0.25">
      <c r="A357" s="3"/>
      <c r="B357" s="3"/>
      <c r="C357" s="3"/>
    </row>
    <row r="358" spans="1:3" s="4" customFormat="1" ht="15.75" x14ac:dyDescent="0.25">
      <c r="A358" s="3"/>
      <c r="B358" s="3"/>
      <c r="C358" s="3"/>
    </row>
    <row r="359" spans="1:3" s="4" customFormat="1" ht="15.75" x14ac:dyDescent="0.25">
      <c r="A359" s="3"/>
      <c r="B359" s="3"/>
      <c r="C359" s="3"/>
    </row>
    <row r="360" spans="1:3" s="4" customFormat="1" ht="15.75" x14ac:dyDescent="0.25">
      <c r="A360" s="3"/>
      <c r="B360" s="3"/>
      <c r="C360" s="3"/>
    </row>
    <row r="361" spans="1:3" s="4" customFormat="1" ht="15.75" x14ac:dyDescent="0.25">
      <c r="A361" s="3"/>
      <c r="B361" s="3"/>
      <c r="C361" s="3"/>
    </row>
    <row r="362" spans="1:3" s="4" customFormat="1" ht="15.75" x14ac:dyDescent="0.25">
      <c r="A362" s="3"/>
      <c r="B362" s="3"/>
      <c r="C362" s="3"/>
    </row>
    <row r="363" spans="1:3" s="4" customFormat="1" ht="15.75" x14ac:dyDescent="0.25">
      <c r="A363" s="3"/>
      <c r="B363" s="3"/>
      <c r="C363" s="3"/>
    </row>
    <row r="364" spans="1:3" s="4" customFormat="1" ht="15.75" x14ac:dyDescent="0.25">
      <c r="A364" s="3"/>
      <c r="B364" s="3"/>
      <c r="C364" s="3"/>
    </row>
    <row r="365" spans="1:3" s="4" customFormat="1" ht="15.75" x14ac:dyDescent="0.25">
      <c r="A365" s="3"/>
      <c r="B365" s="3"/>
      <c r="C365" s="3"/>
    </row>
    <row r="366" spans="1:3" s="4" customFormat="1" ht="15.75" x14ac:dyDescent="0.25">
      <c r="A366" s="3"/>
      <c r="B366" s="3"/>
      <c r="C366" s="3"/>
    </row>
    <row r="367" spans="1:3" s="4" customFormat="1" ht="15.75" x14ac:dyDescent="0.25">
      <c r="A367" s="3"/>
      <c r="B367" s="3"/>
      <c r="C367" s="3"/>
    </row>
    <row r="368" spans="1:3" s="4" customFormat="1" ht="15.75" x14ac:dyDescent="0.25">
      <c r="A368" s="3"/>
      <c r="B368" s="3"/>
      <c r="C368" s="3"/>
    </row>
    <row r="369" spans="1:3" s="4" customFormat="1" ht="15.75" x14ac:dyDescent="0.25">
      <c r="A369" s="3"/>
      <c r="B369" s="3"/>
      <c r="C369" s="3"/>
    </row>
    <row r="370" spans="1:3" s="4" customFormat="1" ht="15.75" x14ac:dyDescent="0.25">
      <c r="A370" s="3"/>
      <c r="B370" s="3"/>
      <c r="C370" s="3"/>
    </row>
    <row r="371" spans="1:3" s="4" customFormat="1" ht="15.75" x14ac:dyDescent="0.25">
      <c r="A371" s="3"/>
      <c r="B371" s="3"/>
      <c r="C371" s="3"/>
    </row>
    <row r="372" spans="1:3" s="4" customFormat="1" ht="15.75" x14ac:dyDescent="0.25">
      <c r="A372" s="3"/>
      <c r="B372" s="3"/>
      <c r="C372" s="3"/>
    </row>
    <row r="373" spans="1:3" s="4" customFormat="1" ht="15.75" x14ac:dyDescent="0.25">
      <c r="A373" s="3"/>
      <c r="B373" s="3"/>
      <c r="C373" s="3"/>
    </row>
    <row r="374" spans="1:3" s="4" customFormat="1" ht="15.75" x14ac:dyDescent="0.25">
      <c r="A374" s="3"/>
      <c r="B374" s="3"/>
      <c r="C374" s="3"/>
    </row>
    <row r="375" spans="1:3" s="4" customFormat="1" ht="15.75" x14ac:dyDescent="0.25">
      <c r="A375" s="3"/>
      <c r="B375" s="3"/>
      <c r="C375" s="3"/>
    </row>
    <row r="376" spans="1:3" s="4" customFormat="1" ht="15.75" x14ac:dyDescent="0.25">
      <c r="A376" s="3"/>
      <c r="B376" s="3"/>
      <c r="C376" s="3"/>
    </row>
    <row r="377" spans="1:3" s="4" customFormat="1" ht="15.75" x14ac:dyDescent="0.25">
      <c r="A377" s="3"/>
      <c r="B377" s="3"/>
      <c r="C377" s="3"/>
    </row>
    <row r="378" spans="1:3" s="4" customFormat="1" ht="15.75" x14ac:dyDescent="0.25">
      <c r="A378" s="3"/>
      <c r="B378" s="3"/>
      <c r="C378" s="3"/>
    </row>
    <row r="379" spans="1:3" s="4" customFormat="1" ht="15.75" x14ac:dyDescent="0.25">
      <c r="A379" s="3"/>
      <c r="B379" s="3"/>
      <c r="C379" s="3"/>
    </row>
    <row r="380" spans="1:3" s="4" customFormat="1" ht="15.75" x14ac:dyDescent="0.25">
      <c r="A380" s="3"/>
      <c r="B380" s="3"/>
      <c r="C380" s="3"/>
    </row>
    <row r="381" spans="1:3" s="4" customFormat="1" ht="15.75" x14ac:dyDescent="0.25">
      <c r="A381" s="3"/>
      <c r="B381" s="3"/>
      <c r="C381" s="3"/>
    </row>
    <row r="382" spans="1:3" s="4" customFormat="1" ht="15.75" x14ac:dyDescent="0.25">
      <c r="A382" s="3"/>
      <c r="B382" s="3"/>
      <c r="C382" s="3"/>
    </row>
    <row r="383" spans="1:3" s="4" customFormat="1" ht="15.75" x14ac:dyDescent="0.25">
      <c r="A383" s="3"/>
      <c r="B383" s="3"/>
      <c r="C383" s="3"/>
    </row>
    <row r="384" spans="1:3" s="4" customFormat="1" ht="15.75" x14ac:dyDescent="0.25">
      <c r="A384" s="3"/>
      <c r="B384" s="3"/>
      <c r="C384" s="3"/>
    </row>
    <row r="385" spans="1:3" s="4" customFormat="1" ht="15.75" x14ac:dyDescent="0.25">
      <c r="A385" s="3"/>
      <c r="B385" s="3"/>
      <c r="C385" s="3"/>
    </row>
    <row r="386" spans="1:3" s="4" customFormat="1" ht="15.75" x14ac:dyDescent="0.25">
      <c r="A386" s="3"/>
      <c r="B386" s="3"/>
      <c r="C386" s="3"/>
    </row>
    <row r="387" spans="1:3" s="4" customFormat="1" ht="15.75" x14ac:dyDescent="0.25">
      <c r="A387" s="3"/>
      <c r="B387" s="3"/>
      <c r="C387" s="3"/>
    </row>
    <row r="388" spans="1:3" s="4" customFormat="1" ht="15.75" x14ac:dyDescent="0.25">
      <c r="A388" s="3"/>
      <c r="B388" s="3"/>
      <c r="C388" s="3"/>
    </row>
    <row r="389" spans="1:3" s="4" customFormat="1" ht="15.75" x14ac:dyDescent="0.25">
      <c r="A389" s="3"/>
      <c r="B389" s="3"/>
      <c r="C389" s="3"/>
    </row>
    <row r="390" spans="1:3" s="4" customFormat="1" ht="15.75" x14ac:dyDescent="0.25">
      <c r="A390" s="3"/>
      <c r="B390" s="3"/>
      <c r="C390" s="3"/>
    </row>
    <row r="391" spans="1:3" s="4" customFormat="1" ht="15.75" x14ac:dyDescent="0.25">
      <c r="A391" s="3"/>
      <c r="B391" s="3"/>
      <c r="C391" s="3"/>
    </row>
    <row r="392" spans="1:3" s="4" customFormat="1" ht="15.75" x14ac:dyDescent="0.25">
      <c r="A392" s="3"/>
      <c r="B392" s="3"/>
      <c r="C392" s="3"/>
    </row>
    <row r="393" spans="1:3" s="4" customFormat="1" ht="15.75" x14ac:dyDescent="0.25">
      <c r="A393" s="3"/>
      <c r="B393" s="3"/>
      <c r="C393" s="3"/>
    </row>
    <row r="394" spans="1:3" s="4" customFormat="1" ht="15.75" x14ac:dyDescent="0.25">
      <c r="A394" s="3"/>
      <c r="B394" s="3"/>
      <c r="C394" s="3"/>
    </row>
    <row r="395" spans="1:3" s="4" customFormat="1" ht="15.75" x14ac:dyDescent="0.25">
      <c r="A395" s="3"/>
      <c r="B395" s="3"/>
      <c r="C395" s="3"/>
    </row>
    <row r="396" spans="1:3" s="4" customFormat="1" ht="15.75" x14ac:dyDescent="0.25">
      <c r="A396" s="3"/>
      <c r="B396" s="3"/>
      <c r="C396" s="3"/>
    </row>
    <row r="397" spans="1:3" s="4" customFormat="1" ht="15.75" x14ac:dyDescent="0.25">
      <c r="A397" s="3"/>
      <c r="B397" s="3"/>
      <c r="C397" s="3"/>
    </row>
    <row r="398" spans="1:3" s="4" customFormat="1" ht="15.75" x14ac:dyDescent="0.25">
      <c r="A398" s="3"/>
      <c r="B398" s="3"/>
      <c r="C398" s="3"/>
    </row>
    <row r="399" spans="1:3" s="4" customFormat="1" ht="15.75" x14ac:dyDescent="0.25">
      <c r="A399" s="3"/>
      <c r="B399" s="3"/>
      <c r="C399" s="3"/>
    </row>
    <row r="400" spans="1:3" s="4" customFormat="1" ht="15.75" x14ac:dyDescent="0.25">
      <c r="A400" s="3"/>
      <c r="B400" s="3"/>
      <c r="C400" s="3"/>
    </row>
    <row r="401" spans="1:3" s="4" customFormat="1" ht="15.75" x14ac:dyDescent="0.25">
      <c r="A401" s="3"/>
      <c r="B401" s="3"/>
      <c r="C401" s="3"/>
    </row>
    <row r="402" spans="1:3" s="4" customFormat="1" ht="15.75" x14ac:dyDescent="0.25">
      <c r="A402" s="3"/>
      <c r="B402" s="3"/>
      <c r="C402" s="3"/>
    </row>
    <row r="403" spans="1:3" s="4" customFormat="1" ht="15.75" x14ac:dyDescent="0.25">
      <c r="A403" s="3"/>
      <c r="B403" s="3"/>
      <c r="C403" s="3"/>
    </row>
    <row r="404" spans="1:3" s="4" customFormat="1" ht="15.75" x14ac:dyDescent="0.25">
      <c r="A404" s="3"/>
      <c r="B404" s="3"/>
      <c r="C404" s="3"/>
    </row>
    <row r="405" spans="1:3" s="4" customFormat="1" ht="15.75" x14ac:dyDescent="0.25">
      <c r="A405" s="3"/>
      <c r="B405" s="3"/>
      <c r="C405" s="3"/>
    </row>
    <row r="406" spans="1:3" s="4" customFormat="1" ht="15.75" x14ac:dyDescent="0.25">
      <c r="A406" s="3"/>
      <c r="B406" s="3"/>
      <c r="C406" s="3"/>
    </row>
    <row r="407" spans="1:3" s="4" customFormat="1" ht="15.75" x14ac:dyDescent="0.25">
      <c r="A407" s="3"/>
      <c r="B407" s="3"/>
      <c r="C407" s="3"/>
    </row>
    <row r="408" spans="1:3" s="4" customFormat="1" ht="15.75" x14ac:dyDescent="0.25">
      <c r="A408" s="3"/>
      <c r="B408" s="3"/>
      <c r="C408" s="3"/>
    </row>
    <row r="409" spans="1:3" s="4" customFormat="1" ht="15.75" x14ac:dyDescent="0.25">
      <c r="A409" s="3"/>
      <c r="B409" s="3"/>
      <c r="C409" s="3"/>
    </row>
    <row r="410" spans="1:3" s="4" customFormat="1" ht="15.75" x14ac:dyDescent="0.25">
      <c r="A410" s="3"/>
      <c r="B410" s="3"/>
      <c r="C410" s="3"/>
    </row>
    <row r="411" spans="1:3" s="4" customFormat="1" ht="15.75" x14ac:dyDescent="0.25">
      <c r="A411" s="3"/>
      <c r="B411" s="3"/>
      <c r="C411" s="3"/>
    </row>
    <row r="412" spans="1:3" s="4" customFormat="1" ht="15.75" x14ac:dyDescent="0.25">
      <c r="A412" s="3"/>
      <c r="B412" s="3"/>
      <c r="C412" s="3"/>
    </row>
    <row r="413" spans="1:3" s="4" customFormat="1" ht="15.75" x14ac:dyDescent="0.25">
      <c r="A413" s="3"/>
      <c r="B413" s="3"/>
      <c r="C413" s="3"/>
    </row>
    <row r="414" spans="1:3" s="4" customFormat="1" ht="15.75" x14ac:dyDescent="0.25">
      <c r="A414" s="3"/>
      <c r="B414" s="3"/>
      <c r="C414" s="3"/>
    </row>
  </sheetData>
  <mergeCells count="66">
    <mergeCell ref="C40:C41"/>
    <mergeCell ref="A1:C1"/>
    <mergeCell ref="A3:A4"/>
    <mergeCell ref="C3:C4"/>
    <mergeCell ref="C5:C12"/>
    <mergeCell ref="C14:C20"/>
    <mergeCell ref="C22:C27"/>
    <mergeCell ref="A28:A29"/>
    <mergeCell ref="C28:C29"/>
    <mergeCell ref="C30:C37"/>
    <mergeCell ref="A38:A39"/>
    <mergeCell ref="C38:C39"/>
    <mergeCell ref="A43:A44"/>
    <mergeCell ref="C43:C44"/>
    <mergeCell ref="A46:A47"/>
    <mergeCell ref="C46:C47"/>
    <mergeCell ref="A49:A50"/>
    <mergeCell ref="C49:C50"/>
    <mergeCell ref="A52:A53"/>
    <mergeCell ref="C52:C53"/>
    <mergeCell ref="A57:A58"/>
    <mergeCell ref="C57:C58"/>
    <mergeCell ref="A60:A61"/>
    <mergeCell ref="C60:C61"/>
    <mergeCell ref="C98:C103"/>
    <mergeCell ref="A99:A103"/>
    <mergeCell ref="B100:B101"/>
    <mergeCell ref="C76:C78"/>
    <mergeCell ref="A80:A81"/>
    <mergeCell ref="C80:C81"/>
    <mergeCell ref="A83:A85"/>
    <mergeCell ref="C83:C85"/>
    <mergeCell ref="C86:C89"/>
    <mergeCell ref="A90:A91"/>
    <mergeCell ref="C90:C91"/>
    <mergeCell ref="C92:C95"/>
    <mergeCell ref="A96:A97"/>
    <mergeCell ref="C96:C97"/>
    <mergeCell ref="C131:C134"/>
    <mergeCell ref="A104:A105"/>
    <mergeCell ref="C104:C105"/>
    <mergeCell ref="A109:A110"/>
    <mergeCell ref="C109:C110"/>
    <mergeCell ref="C111:C115"/>
    <mergeCell ref="A116:A117"/>
    <mergeCell ref="C116:C117"/>
    <mergeCell ref="A119:A120"/>
    <mergeCell ref="C119:C120"/>
    <mergeCell ref="C121:C128"/>
    <mergeCell ref="A129:A130"/>
    <mergeCell ref="C129:C130"/>
    <mergeCell ref="A138:A139"/>
    <mergeCell ref="C138:C139"/>
    <mergeCell ref="A143:A144"/>
    <mergeCell ref="C143:C144"/>
    <mergeCell ref="A149:A150"/>
    <mergeCell ref="C149:C150"/>
    <mergeCell ref="A168:A169"/>
    <mergeCell ref="C168:C169"/>
    <mergeCell ref="C151:C152"/>
    <mergeCell ref="A153:A154"/>
    <mergeCell ref="C153:C154"/>
    <mergeCell ref="A157:A158"/>
    <mergeCell ref="C157:C158"/>
    <mergeCell ref="A165:A166"/>
    <mergeCell ref="C165:C166"/>
  </mergeCells>
  <hyperlinks>
    <hyperlink ref="D1" r:id="rId1" location="TOC!A1"/>
  </hyperlinks>
  <printOptions gridLines="1"/>
  <pageMargins left="0.48" right="0.21" top="0.74803149606299202" bottom="0.74803149606299202" header="0.31496062992126" footer="0.31496062992126"/>
  <pageSetup paperSize="9" scale="76" fitToHeight="0" orientation="portrait" r:id="rId2"/>
  <rowBreaks count="2" manualBreakCount="2">
    <brk id="59" max="3" man="1"/>
    <brk id="118" max="3" man="1"/>
  </rowBreak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G55"/>
  <sheetViews>
    <sheetView zoomScaleNormal="100" workbookViewId="0">
      <pane ySplit="2" topLeftCell="A3" activePane="bottomLeft" state="frozen"/>
      <selection activeCell="B19" sqref="B19"/>
      <selection pane="bottomLeft" activeCell="E5" sqref="E5"/>
    </sheetView>
  </sheetViews>
  <sheetFormatPr defaultRowHeight="15" x14ac:dyDescent="0.25"/>
  <cols>
    <col min="1" max="1" width="9.140625" style="5"/>
    <col min="2" max="2" width="70.42578125" style="5" customWidth="1"/>
    <col min="3" max="3" width="8.42578125" style="5" customWidth="1"/>
    <col min="4" max="4" width="11.5703125" style="5" customWidth="1"/>
    <col min="5" max="6" width="13.7109375" customWidth="1"/>
  </cols>
  <sheetData>
    <row r="1" spans="1:7" ht="24" customHeight="1" x14ac:dyDescent="0.25">
      <c r="A1" s="550" t="s">
        <v>327</v>
      </c>
      <c r="B1" s="551"/>
      <c r="C1" s="551"/>
      <c r="D1" s="551"/>
      <c r="E1" s="551"/>
      <c r="F1" s="552"/>
      <c r="G1" s="19" t="s">
        <v>317</v>
      </c>
    </row>
    <row r="2" spans="1:7" ht="15" customHeight="1" x14ac:dyDescent="0.25">
      <c r="A2" s="247" t="s">
        <v>241</v>
      </c>
      <c r="B2" s="33" t="s">
        <v>242</v>
      </c>
      <c r="C2" s="33" t="s">
        <v>703</v>
      </c>
      <c r="D2" s="33" t="s">
        <v>243</v>
      </c>
      <c r="E2" s="29" t="s">
        <v>705</v>
      </c>
      <c r="F2" s="42" t="s">
        <v>704</v>
      </c>
    </row>
    <row r="3" spans="1:7" ht="15" customHeight="1" x14ac:dyDescent="0.25">
      <c r="A3" s="248">
        <v>1</v>
      </c>
      <c r="B3" s="40" t="s">
        <v>244</v>
      </c>
      <c r="C3" s="34" t="s">
        <v>245</v>
      </c>
      <c r="D3" s="34" t="s">
        <v>246</v>
      </c>
      <c r="E3" s="35">
        <v>500239</v>
      </c>
      <c r="F3" s="285">
        <v>578831</v>
      </c>
      <c r="G3" s="19"/>
    </row>
    <row r="4" spans="1:7" ht="15" customHeight="1" x14ac:dyDescent="0.25">
      <c r="A4" s="248">
        <v>2</v>
      </c>
      <c r="B4" s="40" t="s">
        <v>247</v>
      </c>
      <c r="C4" s="34" t="s">
        <v>245</v>
      </c>
      <c r="D4" s="34" t="s">
        <v>248</v>
      </c>
      <c r="E4" s="36">
        <v>9.9</v>
      </c>
      <c r="F4" s="286">
        <v>7</v>
      </c>
    </row>
    <row r="5" spans="1:7" ht="15" customHeight="1" x14ac:dyDescent="0.25">
      <c r="A5" s="248">
        <v>3</v>
      </c>
      <c r="B5" s="40" t="s">
        <v>249</v>
      </c>
      <c r="C5" s="34" t="s">
        <v>245</v>
      </c>
      <c r="D5" s="34" t="s">
        <v>248</v>
      </c>
      <c r="E5" s="36">
        <v>10</v>
      </c>
      <c r="F5" s="286">
        <v>7</v>
      </c>
    </row>
    <row r="6" spans="1:7" ht="15" customHeight="1" x14ac:dyDescent="0.25">
      <c r="A6" s="248">
        <v>4</v>
      </c>
      <c r="B6" s="40" t="s">
        <v>250</v>
      </c>
      <c r="C6" s="34" t="s">
        <v>245</v>
      </c>
      <c r="D6" s="34" t="s">
        <v>246</v>
      </c>
      <c r="E6" s="35">
        <v>571194</v>
      </c>
      <c r="F6" s="285">
        <v>662917</v>
      </c>
    </row>
    <row r="7" spans="1:7" ht="15" customHeight="1" x14ac:dyDescent="0.25">
      <c r="A7" s="248">
        <v>5</v>
      </c>
      <c r="B7" s="40" t="s">
        <v>251</v>
      </c>
      <c r="C7" s="34" t="s">
        <v>245</v>
      </c>
      <c r="D7" s="34" t="s">
        <v>248</v>
      </c>
      <c r="E7" s="36">
        <v>8.9</v>
      </c>
      <c r="F7" s="286">
        <v>7</v>
      </c>
    </row>
    <row r="8" spans="1:7" ht="15" customHeight="1" x14ac:dyDescent="0.25">
      <c r="A8" s="287">
        <v>6</v>
      </c>
      <c r="B8" s="90" t="s">
        <v>252</v>
      </c>
      <c r="C8" s="34"/>
      <c r="D8" s="40"/>
      <c r="E8" s="37"/>
      <c r="F8" s="288"/>
    </row>
    <row r="9" spans="1:7" ht="15" customHeight="1" x14ac:dyDescent="0.25">
      <c r="A9" s="289"/>
      <c r="B9" s="92" t="s">
        <v>253</v>
      </c>
      <c r="C9" s="34" t="s">
        <v>245</v>
      </c>
      <c r="D9" s="34" t="s">
        <v>246</v>
      </c>
      <c r="E9" s="35">
        <v>581563</v>
      </c>
      <c r="F9" s="285">
        <v>689012</v>
      </c>
    </row>
    <row r="10" spans="1:7" ht="15" customHeight="1" x14ac:dyDescent="0.25">
      <c r="A10" s="289"/>
      <c r="B10" s="92" t="s">
        <v>254</v>
      </c>
      <c r="C10" s="34" t="s">
        <v>245</v>
      </c>
      <c r="D10" s="34" t="s">
        <v>246</v>
      </c>
      <c r="E10" s="35">
        <v>595386</v>
      </c>
      <c r="F10" s="285">
        <v>679014</v>
      </c>
    </row>
    <row r="11" spans="1:7" ht="15" customHeight="1" x14ac:dyDescent="0.25">
      <c r="A11" s="248">
        <v>6</v>
      </c>
      <c r="B11" s="90" t="s">
        <v>255</v>
      </c>
      <c r="C11" s="34"/>
      <c r="D11" s="40"/>
      <c r="E11" s="37"/>
      <c r="F11" s="288"/>
    </row>
    <row r="12" spans="1:7" ht="15" customHeight="1" x14ac:dyDescent="0.25">
      <c r="A12" s="289"/>
      <c r="B12" s="92" t="s">
        <v>253</v>
      </c>
      <c r="C12" s="34" t="s">
        <v>245</v>
      </c>
      <c r="D12" s="34" t="s">
        <v>256</v>
      </c>
      <c r="E12" s="35">
        <v>460635</v>
      </c>
      <c r="F12" s="285">
        <v>546383</v>
      </c>
    </row>
    <row r="13" spans="1:7" ht="15" customHeight="1" x14ac:dyDescent="0.25">
      <c r="A13" s="289"/>
      <c r="B13" s="92" t="s">
        <v>254</v>
      </c>
      <c r="C13" s="34" t="s">
        <v>245</v>
      </c>
      <c r="D13" s="34" t="s">
        <v>256</v>
      </c>
      <c r="E13" s="35">
        <v>471585</v>
      </c>
      <c r="F13" s="285">
        <v>538455</v>
      </c>
    </row>
    <row r="14" spans="1:7" ht="15" customHeight="1" x14ac:dyDescent="0.25">
      <c r="A14" s="248">
        <v>7</v>
      </c>
      <c r="B14" s="40" t="s">
        <v>257</v>
      </c>
      <c r="C14" s="34" t="s">
        <v>245</v>
      </c>
      <c r="D14" s="34" t="s">
        <v>256</v>
      </c>
      <c r="E14" s="35">
        <v>452423</v>
      </c>
      <c r="F14" s="285">
        <v>525690</v>
      </c>
    </row>
    <row r="15" spans="1:7" ht="15" customHeight="1" x14ac:dyDescent="0.25">
      <c r="A15" s="248">
        <v>8</v>
      </c>
      <c r="B15" s="40" t="s">
        <v>258</v>
      </c>
      <c r="C15" s="34" t="s">
        <v>245</v>
      </c>
      <c r="D15" s="34" t="s">
        <v>248</v>
      </c>
      <c r="E15" s="36">
        <v>10.8</v>
      </c>
      <c r="F15" s="286">
        <v>7</v>
      </c>
    </row>
    <row r="16" spans="1:7" ht="15" customHeight="1" x14ac:dyDescent="0.25">
      <c r="A16" s="248">
        <v>9</v>
      </c>
      <c r="B16" s="40" t="s">
        <v>259</v>
      </c>
      <c r="C16" s="34" t="s">
        <v>245</v>
      </c>
      <c r="D16" s="34" t="s">
        <v>248</v>
      </c>
      <c r="E16" s="36">
        <v>7.7</v>
      </c>
      <c r="F16" s="286">
        <v>6.3</v>
      </c>
    </row>
    <row r="17" spans="1:6" ht="15" customHeight="1" x14ac:dyDescent="0.25">
      <c r="A17" s="287">
        <v>10</v>
      </c>
      <c r="B17" s="90" t="s">
        <v>260</v>
      </c>
      <c r="C17" s="34"/>
      <c r="D17" s="40"/>
      <c r="E17" s="37"/>
      <c r="F17" s="288"/>
    </row>
    <row r="18" spans="1:6" ht="15" customHeight="1" x14ac:dyDescent="0.25">
      <c r="A18" s="287"/>
      <c r="B18" s="92" t="s">
        <v>253</v>
      </c>
      <c r="C18" s="34" t="s">
        <v>245</v>
      </c>
      <c r="D18" s="34" t="s">
        <v>246</v>
      </c>
      <c r="E18" s="35">
        <v>85821</v>
      </c>
      <c r="F18" s="285">
        <v>152638</v>
      </c>
    </row>
    <row r="19" spans="1:6" ht="15" customHeight="1" x14ac:dyDescent="0.25">
      <c r="A19" s="287"/>
      <c r="B19" s="92" t="s">
        <v>254</v>
      </c>
      <c r="C19" s="34" t="s">
        <v>245</v>
      </c>
      <c r="D19" s="34" t="s">
        <v>246</v>
      </c>
      <c r="E19" s="35">
        <v>59376</v>
      </c>
      <c r="F19" s="285">
        <v>120923</v>
      </c>
    </row>
    <row r="20" spans="1:6" ht="15" customHeight="1" x14ac:dyDescent="0.25">
      <c r="A20" s="248">
        <v>11</v>
      </c>
      <c r="B20" s="40" t="s">
        <v>261</v>
      </c>
      <c r="C20" s="34" t="s">
        <v>245</v>
      </c>
      <c r="D20" s="34" t="s">
        <v>248</v>
      </c>
      <c r="E20" s="36">
        <v>13.9</v>
      </c>
      <c r="F20" s="286">
        <v>19.7</v>
      </c>
    </row>
    <row r="21" spans="1:6" ht="15" customHeight="1" x14ac:dyDescent="0.25">
      <c r="A21" s="248" t="s">
        <v>262</v>
      </c>
      <c r="B21" s="40" t="s">
        <v>263</v>
      </c>
      <c r="C21" s="34" t="s">
        <v>702</v>
      </c>
      <c r="D21" s="34" t="s">
        <v>246</v>
      </c>
      <c r="E21" s="89">
        <v>33491</v>
      </c>
      <c r="F21" s="290">
        <v>37011</v>
      </c>
    </row>
    <row r="22" spans="1:6" ht="15" customHeight="1" x14ac:dyDescent="0.25">
      <c r="A22" s="248" t="s">
        <v>264</v>
      </c>
      <c r="B22" s="40" t="s">
        <v>265</v>
      </c>
      <c r="C22" s="34" t="s">
        <v>702</v>
      </c>
      <c r="D22" s="34" t="s">
        <v>246</v>
      </c>
      <c r="E22" s="89">
        <v>1941</v>
      </c>
      <c r="F22" s="290">
        <v>129</v>
      </c>
    </row>
    <row r="23" spans="1:6" ht="15" customHeight="1" x14ac:dyDescent="0.25">
      <c r="A23" s="287" t="s">
        <v>266</v>
      </c>
      <c r="B23" s="90" t="s">
        <v>267</v>
      </c>
      <c r="C23" s="38"/>
      <c r="D23" s="40"/>
      <c r="E23" s="37"/>
      <c r="F23" s="288"/>
    </row>
    <row r="24" spans="1:6" ht="15" customHeight="1" x14ac:dyDescent="0.25">
      <c r="A24" s="289"/>
      <c r="B24" s="40" t="s">
        <v>268</v>
      </c>
      <c r="C24" s="34" t="s">
        <v>702</v>
      </c>
      <c r="D24" s="34" t="s">
        <v>256</v>
      </c>
      <c r="E24" s="91">
        <v>44.363999999999997</v>
      </c>
      <c r="F24" s="291">
        <v>44.918999999999997</v>
      </c>
    </row>
    <row r="25" spans="1:6" ht="15" customHeight="1" x14ac:dyDescent="0.25">
      <c r="A25" s="289"/>
      <c r="B25" s="40" t="s">
        <v>269</v>
      </c>
      <c r="C25" s="34" t="s">
        <v>702</v>
      </c>
      <c r="D25" s="34" t="s">
        <v>256</v>
      </c>
      <c r="E25" s="91">
        <v>53.606000000000002</v>
      </c>
      <c r="F25" s="291">
        <v>55.197000000000003</v>
      </c>
    </row>
    <row r="26" spans="1:6" ht="15" customHeight="1" x14ac:dyDescent="0.25">
      <c r="A26" s="289"/>
      <c r="B26" s="40" t="s">
        <v>270</v>
      </c>
      <c r="C26" s="34" t="s">
        <v>702</v>
      </c>
      <c r="D26" s="34" t="s">
        <v>256</v>
      </c>
      <c r="E26" s="91">
        <v>47.475999999999999</v>
      </c>
      <c r="F26" s="291">
        <v>47.808</v>
      </c>
    </row>
    <row r="27" spans="1:6" ht="15" customHeight="1" x14ac:dyDescent="0.25">
      <c r="A27" s="289"/>
      <c r="B27" s="40" t="s">
        <v>271</v>
      </c>
      <c r="C27" s="34" t="s">
        <v>702</v>
      </c>
      <c r="D27" s="34" t="s">
        <v>256</v>
      </c>
      <c r="E27" s="91">
        <v>33.787999999999997</v>
      </c>
      <c r="F27" s="291">
        <v>30.463999999999999</v>
      </c>
    </row>
    <row r="28" spans="1:6" ht="15" customHeight="1" x14ac:dyDescent="0.25">
      <c r="A28" s="289"/>
      <c r="B28" s="40" t="s">
        <v>272</v>
      </c>
      <c r="C28" s="34" t="s">
        <v>702</v>
      </c>
      <c r="D28" s="34" t="s">
        <v>256</v>
      </c>
      <c r="E28" s="91">
        <v>2.6760000000000002</v>
      </c>
      <c r="F28" s="291">
        <v>2.4369999999999998</v>
      </c>
    </row>
    <row r="29" spans="1:6" ht="15" customHeight="1" x14ac:dyDescent="0.25">
      <c r="A29" s="287" t="s">
        <v>273</v>
      </c>
      <c r="B29" s="90" t="s">
        <v>274</v>
      </c>
      <c r="C29" s="34"/>
      <c r="D29" s="40"/>
      <c r="E29" s="91"/>
      <c r="F29" s="291"/>
    </row>
    <row r="30" spans="1:6" ht="15" customHeight="1" x14ac:dyDescent="0.25">
      <c r="A30" s="289"/>
      <c r="B30" s="40" t="s">
        <v>268</v>
      </c>
      <c r="C30" s="34" t="s">
        <v>702</v>
      </c>
      <c r="D30" s="34" t="s">
        <v>256</v>
      </c>
      <c r="E30" s="91">
        <v>44.26</v>
      </c>
      <c r="F30" s="291">
        <v>45.4</v>
      </c>
    </row>
    <row r="31" spans="1:6" ht="15" customHeight="1" x14ac:dyDescent="0.25">
      <c r="A31" s="289"/>
      <c r="B31" s="40" t="s">
        <v>269</v>
      </c>
      <c r="C31" s="34" t="s">
        <v>702</v>
      </c>
      <c r="D31" s="34" t="s">
        <v>256</v>
      </c>
      <c r="E31" s="91">
        <v>54.069000000000003</v>
      </c>
      <c r="F31" s="291">
        <v>56.642000000000003</v>
      </c>
    </row>
    <row r="32" spans="1:6" ht="15" customHeight="1" x14ac:dyDescent="0.25">
      <c r="A32" s="289"/>
      <c r="B32" s="40" t="s">
        <v>270</v>
      </c>
      <c r="C32" s="34" t="s">
        <v>702</v>
      </c>
      <c r="D32" s="34" t="s">
        <v>256</v>
      </c>
      <c r="E32" s="91">
        <v>47.037999999999997</v>
      </c>
      <c r="F32" s="291">
        <v>48.804000000000002</v>
      </c>
    </row>
    <row r="33" spans="1:6" ht="15" customHeight="1" x14ac:dyDescent="0.25">
      <c r="A33" s="289"/>
      <c r="B33" s="40" t="s">
        <v>271</v>
      </c>
      <c r="C33" s="34" t="s">
        <v>702</v>
      </c>
      <c r="D33" s="34" t="s">
        <v>256</v>
      </c>
      <c r="E33" s="91">
        <v>33.155999999999999</v>
      </c>
      <c r="F33" s="291">
        <v>31.151</v>
      </c>
    </row>
    <row r="34" spans="1:6" ht="15" customHeight="1" x14ac:dyDescent="0.25">
      <c r="A34" s="289"/>
      <c r="B34" s="40" t="s">
        <v>272</v>
      </c>
      <c r="C34" s="34" t="s">
        <v>702</v>
      </c>
      <c r="D34" s="34" t="s">
        <v>256</v>
      </c>
      <c r="E34" s="91">
        <v>2.6259999999999999</v>
      </c>
      <c r="F34" s="291">
        <v>2.4590000000000001</v>
      </c>
    </row>
    <row r="35" spans="1:6" ht="14.25" customHeight="1" x14ac:dyDescent="0.25">
      <c r="A35" s="287">
        <v>14</v>
      </c>
      <c r="B35" s="90" t="s">
        <v>275</v>
      </c>
      <c r="C35" s="38" t="s">
        <v>245</v>
      </c>
      <c r="D35" s="38" t="s">
        <v>246</v>
      </c>
      <c r="E35" s="530">
        <v>67711</v>
      </c>
      <c r="F35" s="531">
        <v>80167</v>
      </c>
    </row>
    <row r="36" spans="1:6" ht="15" customHeight="1" x14ac:dyDescent="0.25">
      <c r="A36" s="289"/>
      <c r="B36" s="40" t="s">
        <v>276</v>
      </c>
      <c r="C36" s="34" t="s">
        <v>245</v>
      </c>
      <c r="D36" s="34" t="s">
        <v>246</v>
      </c>
      <c r="E36" s="35">
        <v>34888</v>
      </c>
      <c r="F36" s="285">
        <v>44178</v>
      </c>
    </row>
    <row r="37" spans="1:6" ht="15" customHeight="1" x14ac:dyDescent="0.25">
      <c r="A37" s="289"/>
      <c r="B37" s="40" t="s">
        <v>277</v>
      </c>
      <c r="C37" s="34" t="s">
        <v>245</v>
      </c>
      <c r="D37" s="34" t="s">
        <v>246</v>
      </c>
      <c r="E37" s="35">
        <v>3125</v>
      </c>
      <c r="F37" s="285">
        <v>3913</v>
      </c>
    </row>
    <row r="38" spans="1:6" ht="15" customHeight="1" x14ac:dyDescent="0.25">
      <c r="A38" s="289"/>
      <c r="B38" s="40" t="s">
        <v>278</v>
      </c>
      <c r="C38" s="34" t="s">
        <v>245</v>
      </c>
      <c r="D38" s="34" t="s">
        <v>246</v>
      </c>
      <c r="E38" s="35">
        <v>10558</v>
      </c>
      <c r="F38" s="285">
        <v>10959</v>
      </c>
    </row>
    <row r="39" spans="1:6" ht="15" customHeight="1" x14ac:dyDescent="0.25">
      <c r="A39" s="289"/>
      <c r="B39" s="40" t="s">
        <v>279</v>
      </c>
      <c r="C39" s="34" t="s">
        <v>245</v>
      </c>
      <c r="D39" s="34" t="s">
        <v>246</v>
      </c>
      <c r="E39" s="35">
        <v>19140</v>
      </c>
      <c r="F39" s="285">
        <v>21117</v>
      </c>
    </row>
    <row r="40" spans="1:6" ht="15" customHeight="1" x14ac:dyDescent="0.25">
      <c r="A40" s="287">
        <v>15</v>
      </c>
      <c r="B40" s="88" t="s">
        <v>280</v>
      </c>
      <c r="C40" s="38" t="s">
        <v>245</v>
      </c>
      <c r="D40" s="38" t="s">
        <v>248</v>
      </c>
      <c r="E40" s="39">
        <v>4.2</v>
      </c>
      <c r="F40" s="292">
        <v>4.3</v>
      </c>
    </row>
    <row r="41" spans="1:6" ht="15" customHeight="1" x14ac:dyDescent="0.25">
      <c r="A41" s="289"/>
      <c r="B41" s="40" t="s">
        <v>276</v>
      </c>
      <c r="C41" s="34" t="s">
        <v>245</v>
      </c>
      <c r="D41" s="34" t="s">
        <v>248</v>
      </c>
      <c r="E41" s="36">
        <v>4.5</v>
      </c>
      <c r="F41" s="286">
        <v>4.9000000000000004</v>
      </c>
    </row>
    <row r="42" spans="1:6" ht="15" customHeight="1" x14ac:dyDescent="0.25">
      <c r="A42" s="289"/>
      <c r="B42" s="40" t="s">
        <v>277</v>
      </c>
      <c r="C42" s="34" t="s">
        <v>245</v>
      </c>
      <c r="D42" s="34" t="s">
        <v>248</v>
      </c>
      <c r="E42" s="36">
        <v>4.5</v>
      </c>
      <c r="F42" s="286">
        <v>3.5</v>
      </c>
    </row>
    <row r="43" spans="1:6" ht="15" customHeight="1" x14ac:dyDescent="0.25">
      <c r="A43" s="289"/>
      <c r="B43" s="40" t="s">
        <v>278</v>
      </c>
      <c r="C43" s="34" t="s">
        <v>245</v>
      </c>
      <c r="D43" s="34" t="s">
        <v>248</v>
      </c>
      <c r="E43" s="36">
        <v>4.0999999999999996</v>
      </c>
      <c r="F43" s="286">
        <v>4.8</v>
      </c>
    </row>
    <row r="44" spans="1:6" ht="15" customHeight="1" x14ac:dyDescent="0.25">
      <c r="A44" s="289"/>
      <c r="B44" s="40" t="s">
        <v>279</v>
      </c>
      <c r="C44" s="34" t="s">
        <v>245</v>
      </c>
      <c r="D44" s="34" t="s">
        <v>248</v>
      </c>
      <c r="E44" s="36">
        <v>3.8</v>
      </c>
      <c r="F44" s="286">
        <v>3</v>
      </c>
    </row>
    <row r="45" spans="1:6" ht="15" customHeight="1" x14ac:dyDescent="0.25">
      <c r="A45" s="287">
        <v>16</v>
      </c>
      <c r="B45" s="88" t="s">
        <v>281</v>
      </c>
      <c r="C45" s="38" t="s">
        <v>245</v>
      </c>
      <c r="D45" s="38" t="s">
        <v>248</v>
      </c>
      <c r="E45" s="39">
        <v>13.5</v>
      </c>
      <c r="F45" s="292">
        <v>13.8</v>
      </c>
    </row>
    <row r="46" spans="1:6" ht="15" customHeight="1" x14ac:dyDescent="0.25">
      <c r="A46" s="289"/>
      <c r="B46" s="40" t="s">
        <v>276</v>
      </c>
      <c r="C46" s="34" t="s">
        <v>245</v>
      </c>
      <c r="D46" s="34" t="s">
        <v>248</v>
      </c>
      <c r="E46" s="36">
        <v>7</v>
      </c>
      <c r="F46" s="286">
        <v>7.6</v>
      </c>
    </row>
    <row r="47" spans="1:6" ht="15" customHeight="1" x14ac:dyDescent="0.25">
      <c r="A47" s="289"/>
      <c r="B47" s="40" t="s">
        <v>277</v>
      </c>
      <c r="C47" s="34" t="s">
        <v>245</v>
      </c>
      <c r="D47" s="34" t="s">
        <v>248</v>
      </c>
      <c r="E47" s="36">
        <v>0.6</v>
      </c>
      <c r="F47" s="286">
        <v>0.7</v>
      </c>
    </row>
    <row r="48" spans="1:6" ht="15" customHeight="1" x14ac:dyDescent="0.25">
      <c r="A48" s="289"/>
      <c r="B48" s="40" t="s">
        <v>278</v>
      </c>
      <c r="C48" s="34" t="s">
        <v>245</v>
      </c>
      <c r="D48" s="34" t="s">
        <v>248</v>
      </c>
      <c r="E48" s="36">
        <v>2.1</v>
      </c>
      <c r="F48" s="286">
        <v>1.9</v>
      </c>
    </row>
    <row r="49" spans="1:6" ht="15" customHeight="1" thickBot="1" x14ac:dyDescent="0.3">
      <c r="A49" s="293"/>
      <c r="B49" s="294" t="s">
        <v>279</v>
      </c>
      <c r="C49" s="295" t="s">
        <v>245</v>
      </c>
      <c r="D49" s="295" t="s">
        <v>248</v>
      </c>
      <c r="E49" s="296">
        <v>3.8</v>
      </c>
      <c r="F49" s="297">
        <v>3.6</v>
      </c>
    </row>
    <row r="50" spans="1:6" ht="15" customHeight="1" x14ac:dyDescent="0.25">
      <c r="C50" s="298"/>
      <c r="D50" s="298"/>
      <c r="E50" s="299"/>
      <c r="F50" s="299"/>
    </row>
    <row r="51" spans="1:6" x14ac:dyDescent="0.25">
      <c r="A51" s="41"/>
      <c r="B51" s="482" t="s">
        <v>384</v>
      </c>
    </row>
    <row r="52" spans="1:6" x14ac:dyDescent="0.25">
      <c r="A52" s="41"/>
      <c r="B52" s="482" t="s">
        <v>829</v>
      </c>
    </row>
    <row r="53" spans="1:6" x14ac:dyDescent="0.25">
      <c r="A53" s="41"/>
      <c r="B53" s="482" t="s">
        <v>830</v>
      </c>
    </row>
    <row r="54" spans="1:6" x14ac:dyDescent="0.25">
      <c r="A54" s="41"/>
      <c r="B54" s="482" t="s">
        <v>385</v>
      </c>
    </row>
    <row r="55" spans="1:6" x14ac:dyDescent="0.25">
      <c r="A55" s="41"/>
      <c r="B55" s="482" t="s">
        <v>386</v>
      </c>
    </row>
  </sheetData>
  <autoFilter ref="A2:F49"/>
  <mergeCells count="1">
    <mergeCell ref="A1:F1"/>
  </mergeCells>
  <hyperlinks>
    <hyperlink ref="G1" r:id="rId1" location="TOC!A1"/>
  </hyperlinks>
  <pageMargins left="0.7" right="0.7" top="0.75" bottom="0.75" header="0.3" footer="0.3"/>
  <pageSetup scale="71"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E153"/>
  <sheetViews>
    <sheetView zoomScaleNormal="100" workbookViewId="0">
      <pane ySplit="5" topLeftCell="A6" activePane="bottomLeft" state="frozen"/>
      <selection activeCell="B19" sqref="B19"/>
      <selection pane="bottomLeft" activeCell="B19" sqref="B19"/>
    </sheetView>
  </sheetViews>
  <sheetFormatPr defaultRowHeight="20.100000000000001" customHeight="1" x14ac:dyDescent="0.25"/>
  <cols>
    <col min="1" max="1" width="13.42578125" customWidth="1"/>
    <col min="2" max="2" width="49" style="28" customWidth="1"/>
    <col min="3" max="4" width="12.5703125" style="28" customWidth="1"/>
  </cols>
  <sheetData>
    <row r="1" spans="1:5" ht="24" customHeight="1" thickBot="1" x14ac:dyDescent="0.3">
      <c r="A1" s="556" t="s">
        <v>282</v>
      </c>
      <c r="B1" s="557"/>
      <c r="C1" s="557"/>
      <c r="D1" s="558"/>
      <c r="E1" s="1" t="s">
        <v>317</v>
      </c>
    </row>
    <row r="2" spans="1:5" ht="15.75" thickBot="1" x14ac:dyDescent="0.3">
      <c r="A2" s="559"/>
      <c r="B2" s="560"/>
      <c r="C2" s="560"/>
      <c r="D2" s="560"/>
      <c r="E2" s="1"/>
    </row>
    <row r="3" spans="1:5" ht="36" customHeight="1" x14ac:dyDescent="0.25">
      <c r="A3" s="553" t="s">
        <v>387</v>
      </c>
      <c r="B3" s="554"/>
      <c r="C3" s="554"/>
      <c r="D3" s="555"/>
    </row>
    <row r="4" spans="1:5" ht="19.5" customHeight="1" x14ac:dyDescent="0.25">
      <c r="A4" s="539" t="s">
        <v>2</v>
      </c>
      <c r="B4" s="14" t="s">
        <v>3</v>
      </c>
      <c r="C4" s="14"/>
      <c r="D4" s="272"/>
    </row>
    <row r="5" spans="1:5" ht="19.5" customHeight="1" x14ac:dyDescent="0.25">
      <c r="A5" s="539"/>
      <c r="B5" s="14" t="s">
        <v>4</v>
      </c>
      <c r="C5" s="258">
        <v>45291</v>
      </c>
      <c r="D5" s="273">
        <v>44926</v>
      </c>
    </row>
    <row r="6" spans="1:5" ht="19.5" customHeight="1" x14ac:dyDescent="0.25">
      <c r="A6" s="274" t="s">
        <v>5</v>
      </c>
      <c r="B6" s="15" t="s">
        <v>6</v>
      </c>
      <c r="C6" s="32">
        <v>0</v>
      </c>
      <c r="D6" s="281">
        <v>0</v>
      </c>
    </row>
    <row r="7" spans="1:5" ht="19.5" customHeight="1" x14ac:dyDescent="0.25">
      <c r="A7" s="274" t="s">
        <v>8</v>
      </c>
      <c r="B7" s="15" t="s">
        <v>9</v>
      </c>
      <c r="C7" s="32">
        <v>15</v>
      </c>
      <c r="D7" s="281">
        <v>14</v>
      </c>
    </row>
    <row r="8" spans="1:5" ht="19.5" customHeight="1" x14ac:dyDescent="0.25">
      <c r="A8" s="274" t="s">
        <v>10</v>
      </c>
      <c r="B8" s="15" t="s">
        <v>11</v>
      </c>
      <c r="C8" s="32">
        <v>7</v>
      </c>
      <c r="D8" s="281">
        <v>8</v>
      </c>
    </row>
    <row r="9" spans="1:5" ht="19.5" customHeight="1" x14ac:dyDescent="0.25">
      <c r="A9" s="274" t="s">
        <v>12</v>
      </c>
      <c r="B9" s="15" t="s">
        <v>13</v>
      </c>
      <c r="C9" s="32">
        <v>6</v>
      </c>
      <c r="D9" s="281">
        <v>6</v>
      </c>
    </row>
    <row r="10" spans="1:5" ht="19.5" customHeight="1" x14ac:dyDescent="0.25">
      <c r="A10" s="274" t="s">
        <v>14</v>
      </c>
      <c r="B10" s="15" t="s">
        <v>15</v>
      </c>
      <c r="C10" s="32">
        <v>9</v>
      </c>
      <c r="D10" s="281">
        <v>7</v>
      </c>
    </row>
    <row r="11" spans="1:5" ht="19.5" customHeight="1" x14ac:dyDescent="0.25">
      <c r="A11" s="274" t="s">
        <v>16</v>
      </c>
      <c r="B11" s="15" t="s">
        <v>17</v>
      </c>
      <c r="C11" s="32">
        <v>10</v>
      </c>
      <c r="D11" s="281">
        <v>10</v>
      </c>
    </row>
    <row r="12" spans="1:5" ht="19.5" customHeight="1" x14ac:dyDescent="0.25">
      <c r="A12" s="274" t="s">
        <v>18</v>
      </c>
      <c r="B12" s="15" t="s">
        <v>19</v>
      </c>
      <c r="C12" s="32">
        <v>1</v>
      </c>
      <c r="D12" s="281">
        <v>1</v>
      </c>
    </row>
    <row r="13" spans="1:5" ht="19.5" customHeight="1" x14ac:dyDescent="0.25">
      <c r="A13" s="274" t="s">
        <v>20</v>
      </c>
      <c r="B13" s="15" t="s">
        <v>21</v>
      </c>
      <c r="C13" s="32">
        <v>0</v>
      </c>
      <c r="D13" s="281">
        <v>0</v>
      </c>
    </row>
    <row r="14" spans="1:5" ht="19.5" customHeight="1" x14ac:dyDescent="0.25">
      <c r="A14" s="274" t="s">
        <v>22</v>
      </c>
      <c r="B14" s="15" t="s">
        <v>23</v>
      </c>
      <c r="C14" s="32">
        <v>1</v>
      </c>
      <c r="D14" s="281">
        <v>1</v>
      </c>
    </row>
    <row r="15" spans="1:5" ht="19.5" customHeight="1" x14ac:dyDescent="0.25">
      <c r="A15" s="274" t="s">
        <v>25</v>
      </c>
      <c r="B15" s="15" t="s">
        <v>26</v>
      </c>
      <c r="C15" s="32">
        <v>2</v>
      </c>
      <c r="D15" s="281">
        <v>2</v>
      </c>
    </row>
    <row r="16" spans="1:5" ht="19.5" customHeight="1" x14ac:dyDescent="0.25">
      <c r="A16" s="274" t="s">
        <v>27</v>
      </c>
      <c r="B16" s="15" t="s">
        <v>28</v>
      </c>
      <c r="C16" s="32">
        <v>1</v>
      </c>
      <c r="D16" s="281">
        <v>1</v>
      </c>
    </row>
    <row r="17" spans="1:4" ht="19.5" customHeight="1" x14ac:dyDescent="0.25">
      <c r="A17" s="274" t="s">
        <v>29</v>
      </c>
      <c r="B17" s="15" t="s">
        <v>353</v>
      </c>
      <c r="C17" s="32">
        <v>0</v>
      </c>
      <c r="D17" s="281">
        <v>0</v>
      </c>
    </row>
    <row r="18" spans="1:4" ht="19.5" customHeight="1" x14ac:dyDescent="0.25">
      <c r="A18" s="274" t="s">
        <v>30</v>
      </c>
      <c r="B18" s="15" t="s">
        <v>354</v>
      </c>
      <c r="C18" s="32">
        <v>2</v>
      </c>
      <c r="D18" s="281">
        <v>1</v>
      </c>
    </row>
    <row r="19" spans="1:4" ht="19.5" customHeight="1" x14ac:dyDescent="0.25">
      <c r="A19" s="274" t="s">
        <v>31</v>
      </c>
      <c r="B19" s="15" t="s">
        <v>32</v>
      </c>
      <c r="C19" s="32">
        <v>2</v>
      </c>
      <c r="D19" s="281">
        <v>2</v>
      </c>
    </row>
    <row r="20" spans="1:4" ht="19.5" customHeight="1" x14ac:dyDescent="0.25">
      <c r="A20" s="274" t="s">
        <v>319</v>
      </c>
      <c r="B20" s="15" t="s">
        <v>320</v>
      </c>
      <c r="C20" s="32">
        <v>0</v>
      </c>
      <c r="D20" s="281">
        <v>0</v>
      </c>
    </row>
    <row r="21" spans="1:4" ht="19.5" customHeight="1" x14ac:dyDescent="0.25">
      <c r="A21" s="274" t="s">
        <v>321</v>
      </c>
      <c r="B21" s="15" t="s">
        <v>322</v>
      </c>
      <c r="C21" s="32">
        <v>0</v>
      </c>
      <c r="D21" s="281">
        <v>0</v>
      </c>
    </row>
    <row r="22" spans="1:4" ht="19.5" customHeight="1" x14ac:dyDescent="0.25">
      <c r="A22" s="274" t="s">
        <v>355</v>
      </c>
      <c r="B22" s="15" t="s">
        <v>356</v>
      </c>
      <c r="C22" s="32">
        <v>0</v>
      </c>
      <c r="D22" s="281">
        <v>0</v>
      </c>
    </row>
    <row r="23" spans="1:4" ht="19.5" customHeight="1" x14ac:dyDescent="0.25">
      <c r="A23" s="539" t="s">
        <v>2</v>
      </c>
      <c r="B23" s="14" t="s">
        <v>33</v>
      </c>
      <c r="C23" s="245"/>
      <c r="D23" s="282"/>
    </row>
    <row r="24" spans="1:4" ht="19.5" customHeight="1" x14ac:dyDescent="0.25">
      <c r="A24" s="539"/>
      <c r="B24" s="14" t="s">
        <v>4</v>
      </c>
      <c r="C24" s="245"/>
      <c r="D24" s="282"/>
    </row>
    <row r="25" spans="1:4" ht="19.5" customHeight="1" x14ac:dyDescent="0.25">
      <c r="A25" s="274" t="s">
        <v>34</v>
      </c>
      <c r="B25" s="15" t="s">
        <v>35</v>
      </c>
      <c r="C25" s="32">
        <v>8</v>
      </c>
      <c r="D25" s="281">
        <v>9</v>
      </c>
    </row>
    <row r="26" spans="1:4" ht="19.5" customHeight="1" x14ac:dyDescent="0.25">
      <c r="A26" s="274" t="s">
        <v>36</v>
      </c>
      <c r="B26" s="15" t="s">
        <v>37</v>
      </c>
      <c r="C26" s="32">
        <v>7</v>
      </c>
      <c r="D26" s="281">
        <v>7</v>
      </c>
    </row>
    <row r="27" spans="1:4" ht="19.5" customHeight="1" x14ac:dyDescent="0.25">
      <c r="A27" s="274" t="s">
        <v>38</v>
      </c>
      <c r="B27" s="15" t="s">
        <v>39</v>
      </c>
      <c r="C27" s="32">
        <v>10</v>
      </c>
      <c r="D27" s="281">
        <v>10</v>
      </c>
    </row>
    <row r="28" spans="1:4" ht="19.5" customHeight="1" x14ac:dyDescent="0.25">
      <c r="A28" s="274" t="s">
        <v>40</v>
      </c>
      <c r="B28" s="15" t="s">
        <v>41</v>
      </c>
      <c r="C28" s="32">
        <v>4</v>
      </c>
      <c r="D28" s="281">
        <v>4</v>
      </c>
    </row>
    <row r="29" spans="1:4" ht="19.5" customHeight="1" x14ac:dyDescent="0.25">
      <c r="A29" s="274" t="s">
        <v>42</v>
      </c>
      <c r="B29" s="15" t="s">
        <v>43</v>
      </c>
      <c r="C29" s="32">
        <v>1</v>
      </c>
      <c r="D29" s="281">
        <v>1</v>
      </c>
    </row>
    <row r="30" spans="1:4" ht="19.5" customHeight="1" x14ac:dyDescent="0.25">
      <c r="A30" s="274" t="s">
        <v>44</v>
      </c>
      <c r="B30" s="15" t="s">
        <v>45</v>
      </c>
      <c r="C30" s="32">
        <v>2</v>
      </c>
      <c r="D30" s="281">
        <v>1</v>
      </c>
    </row>
    <row r="31" spans="1:4" ht="30" customHeight="1" x14ac:dyDescent="0.25">
      <c r="A31" s="274" t="s">
        <v>46</v>
      </c>
      <c r="B31" s="15" t="s">
        <v>47</v>
      </c>
      <c r="C31" s="32">
        <v>2</v>
      </c>
      <c r="D31" s="281">
        <v>2</v>
      </c>
    </row>
    <row r="32" spans="1:4" ht="19.5" customHeight="1" x14ac:dyDescent="0.25">
      <c r="A32" s="274" t="s">
        <v>48</v>
      </c>
      <c r="B32" s="15" t="s">
        <v>49</v>
      </c>
      <c r="C32" s="32">
        <v>0</v>
      </c>
      <c r="D32" s="281">
        <v>0</v>
      </c>
    </row>
    <row r="33" spans="1:4" ht="19.5" customHeight="1" x14ac:dyDescent="0.25">
      <c r="A33" s="539" t="s">
        <v>2</v>
      </c>
      <c r="B33" s="14" t="s">
        <v>60</v>
      </c>
      <c r="C33" s="245"/>
      <c r="D33" s="282"/>
    </row>
    <row r="34" spans="1:4" ht="19.5" customHeight="1" x14ac:dyDescent="0.25">
      <c r="A34" s="539"/>
      <c r="B34" s="14" t="s">
        <v>61</v>
      </c>
      <c r="C34" s="245"/>
      <c r="D34" s="282"/>
    </row>
    <row r="35" spans="1:4" ht="19.5" customHeight="1" x14ac:dyDescent="0.25">
      <c r="A35" s="274" t="s">
        <v>62</v>
      </c>
      <c r="B35" s="15" t="s">
        <v>63</v>
      </c>
      <c r="C35" s="32">
        <v>0</v>
      </c>
      <c r="D35" s="281">
        <v>0</v>
      </c>
    </row>
    <row r="36" spans="1:4" ht="19.5" customHeight="1" x14ac:dyDescent="0.25">
      <c r="A36" s="539" t="s">
        <v>2</v>
      </c>
      <c r="B36" s="14" t="s">
        <v>65</v>
      </c>
      <c r="C36" s="245"/>
      <c r="D36" s="282"/>
    </row>
    <row r="37" spans="1:4" ht="19.5" customHeight="1" x14ac:dyDescent="0.25">
      <c r="A37" s="539"/>
      <c r="B37" s="14" t="s">
        <v>4</v>
      </c>
      <c r="C37" s="245"/>
      <c r="D37" s="282"/>
    </row>
    <row r="38" spans="1:4" ht="19.5" customHeight="1" x14ac:dyDescent="0.25">
      <c r="A38" s="274" t="s">
        <v>66</v>
      </c>
      <c r="B38" s="15" t="s">
        <v>67</v>
      </c>
      <c r="C38" s="32">
        <v>8</v>
      </c>
      <c r="D38" s="281">
        <v>8</v>
      </c>
    </row>
    <row r="39" spans="1:4" ht="19.5" customHeight="1" x14ac:dyDescent="0.25">
      <c r="A39" s="539" t="s">
        <v>2</v>
      </c>
      <c r="B39" s="14" t="s">
        <v>397</v>
      </c>
      <c r="C39" s="245"/>
      <c r="D39" s="282"/>
    </row>
    <row r="40" spans="1:4" ht="19.5" customHeight="1" x14ac:dyDescent="0.25">
      <c r="A40" s="539"/>
      <c r="B40" s="14" t="s">
        <v>4</v>
      </c>
      <c r="C40" s="245"/>
      <c r="D40" s="282"/>
    </row>
    <row r="41" spans="1:4" ht="19.5" customHeight="1" x14ac:dyDescent="0.25">
      <c r="A41" s="274" t="s">
        <v>398</v>
      </c>
      <c r="B41" s="15" t="s">
        <v>399</v>
      </c>
      <c r="C41" s="32">
        <v>1</v>
      </c>
      <c r="D41" s="281">
        <v>0</v>
      </c>
    </row>
    <row r="42" spans="1:4" ht="19.5" customHeight="1" x14ac:dyDescent="0.25">
      <c r="A42" s="539" t="s">
        <v>2</v>
      </c>
      <c r="B42" s="14" t="s">
        <v>358</v>
      </c>
      <c r="C42" s="245"/>
      <c r="D42" s="282"/>
    </row>
    <row r="43" spans="1:4" ht="19.5" customHeight="1" x14ac:dyDescent="0.25">
      <c r="A43" s="539"/>
      <c r="B43" s="14" t="s">
        <v>360</v>
      </c>
      <c r="C43" s="245"/>
      <c r="D43" s="282"/>
    </row>
    <row r="44" spans="1:4" ht="19.5" customHeight="1" x14ac:dyDescent="0.25">
      <c r="A44" s="274" t="s">
        <v>361</v>
      </c>
      <c r="B44" s="15" t="s">
        <v>362</v>
      </c>
      <c r="C44" s="32">
        <v>0</v>
      </c>
      <c r="D44" s="281">
        <v>0</v>
      </c>
    </row>
    <row r="45" spans="1:4" ht="19.5" customHeight="1" x14ac:dyDescent="0.25">
      <c r="A45" s="274" t="s">
        <v>363</v>
      </c>
      <c r="B45" s="15" t="s">
        <v>364</v>
      </c>
      <c r="C45" s="32">
        <v>0</v>
      </c>
      <c r="D45" s="281">
        <v>0</v>
      </c>
    </row>
    <row r="46" spans="1:4" ht="19.5" customHeight="1" x14ac:dyDescent="0.25">
      <c r="A46" s="274" t="s">
        <v>365</v>
      </c>
      <c r="B46" s="15" t="s">
        <v>366</v>
      </c>
      <c r="C46" s="32">
        <v>1</v>
      </c>
      <c r="D46" s="281">
        <v>0</v>
      </c>
    </row>
    <row r="47" spans="1:4" ht="19.5" customHeight="1" x14ac:dyDescent="0.25">
      <c r="A47" s="274" t="s">
        <v>367</v>
      </c>
      <c r="B47" s="15" t="s">
        <v>368</v>
      </c>
      <c r="C47" s="32">
        <v>0</v>
      </c>
      <c r="D47" s="281">
        <v>0</v>
      </c>
    </row>
    <row r="48" spans="1:4" ht="19.5" customHeight="1" x14ac:dyDescent="0.25">
      <c r="A48" s="274" t="s">
        <v>369</v>
      </c>
      <c r="B48" s="15" t="s">
        <v>370</v>
      </c>
      <c r="C48" s="32">
        <v>2</v>
      </c>
      <c r="D48" s="281">
        <v>0</v>
      </c>
    </row>
    <row r="49" spans="1:4" ht="19.5" customHeight="1" x14ac:dyDescent="0.25">
      <c r="A49" s="274" t="s">
        <v>371</v>
      </c>
      <c r="B49" s="15" t="s">
        <v>372</v>
      </c>
      <c r="C49" s="32">
        <v>0</v>
      </c>
      <c r="D49" s="281">
        <v>0</v>
      </c>
    </row>
    <row r="50" spans="1:4" ht="19.5" customHeight="1" x14ac:dyDescent="0.25">
      <c r="A50" s="539" t="s">
        <v>2</v>
      </c>
      <c r="B50" s="14" t="s">
        <v>68</v>
      </c>
      <c r="C50" s="245"/>
      <c r="D50" s="282"/>
    </row>
    <row r="51" spans="1:4" ht="19.5" customHeight="1" x14ac:dyDescent="0.25">
      <c r="A51" s="539"/>
      <c r="B51" s="14" t="s">
        <v>4</v>
      </c>
      <c r="C51" s="245"/>
      <c r="D51" s="282"/>
    </row>
    <row r="52" spans="1:4" ht="19.5" customHeight="1" x14ac:dyDescent="0.25">
      <c r="A52" s="274" t="s">
        <v>69</v>
      </c>
      <c r="B52" s="15" t="s">
        <v>70</v>
      </c>
      <c r="C52" s="32">
        <v>3</v>
      </c>
      <c r="D52" s="281">
        <v>2</v>
      </c>
    </row>
    <row r="53" spans="1:4" ht="19.5" customHeight="1" x14ac:dyDescent="0.25">
      <c r="A53" s="274" t="s">
        <v>72</v>
      </c>
      <c r="B53" s="15" t="s">
        <v>73</v>
      </c>
      <c r="C53" s="32">
        <v>3</v>
      </c>
      <c r="D53" s="281">
        <v>2</v>
      </c>
    </row>
    <row r="54" spans="1:4" ht="19.5" customHeight="1" x14ac:dyDescent="0.25">
      <c r="A54" s="274" t="s">
        <v>75</v>
      </c>
      <c r="B54" s="15" t="s">
        <v>76</v>
      </c>
      <c r="C54" s="32">
        <v>1</v>
      </c>
      <c r="D54" s="281">
        <v>1</v>
      </c>
    </row>
    <row r="55" spans="1:4" ht="19.5" customHeight="1" x14ac:dyDescent="0.25">
      <c r="A55" s="539" t="s">
        <v>2</v>
      </c>
      <c r="B55" s="14" t="s">
        <v>78</v>
      </c>
      <c r="C55" s="245"/>
      <c r="D55" s="282"/>
    </row>
    <row r="56" spans="1:4" ht="19.5" customHeight="1" x14ac:dyDescent="0.25">
      <c r="A56" s="539"/>
      <c r="B56" s="14" t="s">
        <v>80</v>
      </c>
      <c r="C56" s="245"/>
      <c r="D56" s="282"/>
    </row>
    <row r="57" spans="1:4" ht="19.5" customHeight="1" x14ac:dyDescent="0.25">
      <c r="A57" s="274" t="s">
        <v>81</v>
      </c>
      <c r="B57" s="15" t="s">
        <v>78</v>
      </c>
      <c r="C57" s="32">
        <v>129</v>
      </c>
      <c r="D57" s="281">
        <v>127</v>
      </c>
    </row>
    <row r="58" spans="1:4" ht="19.5" customHeight="1" x14ac:dyDescent="0.25">
      <c r="A58" s="539" t="s">
        <v>2</v>
      </c>
      <c r="B58" s="14" t="s">
        <v>83</v>
      </c>
      <c r="C58" s="245"/>
      <c r="D58" s="282"/>
    </row>
    <row r="59" spans="1:4" ht="19.5" customHeight="1" x14ac:dyDescent="0.25">
      <c r="A59" s="539"/>
      <c r="B59" s="14" t="s">
        <v>4</v>
      </c>
      <c r="C59" s="245"/>
      <c r="D59" s="282"/>
    </row>
    <row r="60" spans="1:4" ht="19.5" customHeight="1" x14ac:dyDescent="0.25">
      <c r="A60" s="274" t="s">
        <v>84</v>
      </c>
      <c r="B60" s="15" t="s">
        <v>85</v>
      </c>
      <c r="C60" s="32">
        <v>2</v>
      </c>
      <c r="D60" s="281">
        <v>2</v>
      </c>
    </row>
    <row r="61" spans="1:4" ht="19.5" customHeight="1" x14ac:dyDescent="0.25">
      <c r="A61" s="274" t="s">
        <v>87</v>
      </c>
      <c r="B61" s="15" t="s">
        <v>88</v>
      </c>
      <c r="C61" s="32">
        <v>5</v>
      </c>
      <c r="D61" s="281">
        <v>6</v>
      </c>
    </row>
    <row r="62" spans="1:4" ht="19.5" customHeight="1" x14ac:dyDescent="0.25">
      <c r="A62" s="274" t="s">
        <v>90</v>
      </c>
      <c r="B62" s="15" t="s">
        <v>373</v>
      </c>
      <c r="C62" s="32">
        <v>0</v>
      </c>
      <c r="D62" s="281">
        <v>0</v>
      </c>
    </row>
    <row r="63" spans="1:4" ht="19.5" customHeight="1" x14ac:dyDescent="0.25">
      <c r="A63" s="274" t="s">
        <v>91</v>
      </c>
      <c r="B63" s="15" t="s">
        <v>92</v>
      </c>
      <c r="C63" s="32">
        <v>0</v>
      </c>
      <c r="D63" s="281">
        <v>0</v>
      </c>
    </row>
    <row r="64" spans="1:4" ht="19.5" customHeight="1" x14ac:dyDescent="0.25">
      <c r="A64" s="274" t="s">
        <v>93</v>
      </c>
      <c r="B64" s="15" t="s">
        <v>94</v>
      </c>
      <c r="C64" s="32">
        <v>1</v>
      </c>
      <c r="D64" s="281">
        <v>1</v>
      </c>
    </row>
    <row r="65" spans="1:4" ht="19.5" customHeight="1" x14ac:dyDescent="0.25">
      <c r="A65" s="274" t="s">
        <v>95</v>
      </c>
      <c r="B65" s="15" t="s">
        <v>96</v>
      </c>
      <c r="C65" s="32">
        <v>32</v>
      </c>
      <c r="D65" s="281">
        <v>31</v>
      </c>
    </row>
    <row r="66" spans="1:4" ht="19.5" customHeight="1" x14ac:dyDescent="0.25">
      <c r="A66" s="274" t="s">
        <v>98</v>
      </c>
      <c r="B66" s="15" t="s">
        <v>99</v>
      </c>
      <c r="C66" s="32">
        <v>2</v>
      </c>
      <c r="D66" s="281">
        <v>2</v>
      </c>
    </row>
    <row r="67" spans="1:4" ht="19.5" customHeight="1" x14ac:dyDescent="0.25">
      <c r="A67" s="274" t="s">
        <v>100</v>
      </c>
      <c r="B67" s="15" t="s">
        <v>101</v>
      </c>
      <c r="C67" s="32">
        <v>18</v>
      </c>
      <c r="D67" s="281">
        <v>18</v>
      </c>
    </row>
    <row r="68" spans="1:4" ht="19.5" customHeight="1" x14ac:dyDescent="0.25">
      <c r="A68" s="274" t="s">
        <v>102</v>
      </c>
      <c r="B68" s="15" t="s">
        <v>103</v>
      </c>
      <c r="C68" s="32">
        <v>12</v>
      </c>
      <c r="D68" s="281">
        <v>12</v>
      </c>
    </row>
    <row r="69" spans="1:4" ht="19.5" customHeight="1" x14ac:dyDescent="0.25">
      <c r="A69" s="274" t="s">
        <v>104</v>
      </c>
      <c r="B69" s="15" t="s">
        <v>105</v>
      </c>
      <c r="C69" s="32">
        <v>1</v>
      </c>
      <c r="D69" s="281">
        <v>2</v>
      </c>
    </row>
    <row r="70" spans="1:4" ht="19.5" customHeight="1" x14ac:dyDescent="0.25">
      <c r="A70" s="274" t="s">
        <v>106</v>
      </c>
      <c r="B70" s="15" t="s">
        <v>107</v>
      </c>
      <c r="C70" s="32">
        <v>12</v>
      </c>
      <c r="D70" s="281">
        <v>14</v>
      </c>
    </row>
    <row r="71" spans="1:4" ht="19.5" customHeight="1" x14ac:dyDescent="0.25">
      <c r="A71" s="274" t="s">
        <v>108</v>
      </c>
      <c r="B71" s="15" t="s">
        <v>109</v>
      </c>
      <c r="C71" s="32">
        <v>1</v>
      </c>
      <c r="D71" s="281">
        <v>1</v>
      </c>
    </row>
    <row r="72" spans="1:4" ht="19.5" customHeight="1" x14ac:dyDescent="0.25">
      <c r="A72" s="274" t="s">
        <v>110</v>
      </c>
      <c r="B72" s="15" t="s">
        <v>111</v>
      </c>
      <c r="C72" s="32">
        <v>0</v>
      </c>
      <c r="D72" s="281">
        <v>0</v>
      </c>
    </row>
    <row r="73" spans="1:4" ht="19.5" customHeight="1" x14ac:dyDescent="0.25">
      <c r="A73" s="274" t="s">
        <v>112</v>
      </c>
      <c r="B73" s="15" t="s">
        <v>113</v>
      </c>
      <c r="C73" s="32">
        <v>1</v>
      </c>
      <c r="D73" s="281">
        <v>1</v>
      </c>
    </row>
    <row r="74" spans="1:4" ht="19.5" customHeight="1" x14ac:dyDescent="0.25">
      <c r="A74" s="274" t="s">
        <v>114</v>
      </c>
      <c r="B74" s="15" t="s">
        <v>115</v>
      </c>
      <c r="C74" s="32">
        <v>122</v>
      </c>
      <c r="D74" s="281">
        <v>118</v>
      </c>
    </row>
    <row r="75" spans="1:4" ht="19.5" customHeight="1" x14ac:dyDescent="0.25">
      <c r="A75" s="274" t="s">
        <v>116</v>
      </c>
      <c r="B75" s="15" t="s">
        <v>117</v>
      </c>
      <c r="C75" s="32">
        <v>1</v>
      </c>
      <c r="D75" s="281">
        <v>1</v>
      </c>
    </row>
    <row r="76" spans="1:4" ht="19.5" customHeight="1" x14ac:dyDescent="0.25">
      <c r="A76" s="274" t="s">
        <v>118</v>
      </c>
      <c r="B76" s="15" t="s">
        <v>119</v>
      </c>
      <c r="C76" s="32">
        <v>24</v>
      </c>
      <c r="D76" s="281">
        <v>22</v>
      </c>
    </row>
    <row r="77" spans="1:4" ht="19.5" customHeight="1" x14ac:dyDescent="0.25">
      <c r="A77" s="274" t="s">
        <v>120</v>
      </c>
      <c r="B77" s="15" t="s">
        <v>121</v>
      </c>
      <c r="C77" s="32">
        <v>0</v>
      </c>
      <c r="D77" s="281">
        <v>0</v>
      </c>
    </row>
    <row r="78" spans="1:4" ht="19.5" customHeight="1" x14ac:dyDescent="0.25">
      <c r="A78" s="539" t="s">
        <v>2</v>
      </c>
      <c r="B78" s="14" t="s">
        <v>122</v>
      </c>
      <c r="C78" s="245"/>
      <c r="D78" s="282"/>
    </row>
    <row r="79" spans="1:4" ht="19.5" customHeight="1" x14ac:dyDescent="0.25">
      <c r="A79" s="539"/>
      <c r="B79" s="14" t="s">
        <v>4</v>
      </c>
      <c r="C79" s="245"/>
      <c r="D79" s="282"/>
    </row>
    <row r="80" spans="1:4" ht="30" customHeight="1" x14ac:dyDescent="0.25">
      <c r="A80" s="274" t="s">
        <v>123</v>
      </c>
      <c r="B80" s="15" t="s">
        <v>124</v>
      </c>
      <c r="C80" s="32">
        <v>0</v>
      </c>
      <c r="D80" s="281">
        <v>0</v>
      </c>
    </row>
    <row r="81" spans="1:4" ht="19.5" customHeight="1" x14ac:dyDescent="0.25">
      <c r="A81" s="539" t="s">
        <v>2</v>
      </c>
      <c r="B81" s="14" t="s">
        <v>125</v>
      </c>
      <c r="C81" s="245"/>
      <c r="D81" s="282"/>
    </row>
    <row r="82" spans="1:4" ht="19.5" customHeight="1" x14ac:dyDescent="0.25">
      <c r="A82" s="539"/>
      <c r="B82" s="14" t="s">
        <v>127</v>
      </c>
      <c r="C82" s="245"/>
      <c r="D82" s="282"/>
    </row>
    <row r="83" spans="1:4" ht="19.5" customHeight="1" x14ac:dyDescent="0.25">
      <c r="A83" s="539"/>
      <c r="B83" s="14" t="s">
        <v>126</v>
      </c>
      <c r="C83" s="245"/>
      <c r="D83" s="282"/>
    </row>
    <row r="84" spans="1:4" ht="19.5" customHeight="1" x14ac:dyDescent="0.25">
      <c r="A84" s="274" t="s">
        <v>128</v>
      </c>
      <c r="B84" s="15" t="s">
        <v>129</v>
      </c>
      <c r="C84" s="32">
        <v>16</v>
      </c>
      <c r="D84" s="281">
        <v>15</v>
      </c>
    </row>
    <row r="85" spans="1:4" ht="19.5" customHeight="1" x14ac:dyDescent="0.25">
      <c r="A85" s="274" t="s">
        <v>131</v>
      </c>
      <c r="B85" s="15" t="s">
        <v>132</v>
      </c>
      <c r="C85" s="32">
        <v>9</v>
      </c>
      <c r="D85" s="281">
        <v>9</v>
      </c>
    </row>
    <row r="86" spans="1:4" ht="19.5" customHeight="1" x14ac:dyDescent="0.25">
      <c r="A86" s="274" t="s">
        <v>133</v>
      </c>
      <c r="B86" s="15" t="s">
        <v>134</v>
      </c>
      <c r="C86" s="32">
        <v>0</v>
      </c>
      <c r="D86" s="281">
        <v>0</v>
      </c>
    </row>
    <row r="87" spans="1:4" ht="19.5" customHeight="1" x14ac:dyDescent="0.25">
      <c r="A87" s="539" t="s">
        <v>2</v>
      </c>
      <c r="B87" s="14" t="s">
        <v>135</v>
      </c>
      <c r="C87" s="245"/>
      <c r="D87" s="282"/>
    </row>
    <row r="88" spans="1:4" ht="19.5" customHeight="1" x14ac:dyDescent="0.25">
      <c r="A88" s="539"/>
      <c r="B88" s="14" t="s">
        <v>126</v>
      </c>
      <c r="C88" s="245"/>
      <c r="D88" s="282"/>
    </row>
    <row r="89" spans="1:4" ht="19.5" customHeight="1" x14ac:dyDescent="0.25">
      <c r="A89" s="274" t="s">
        <v>136</v>
      </c>
      <c r="B89" s="15" t="s">
        <v>137</v>
      </c>
      <c r="C89" s="32">
        <v>14</v>
      </c>
      <c r="D89" s="281">
        <v>14</v>
      </c>
    </row>
    <row r="90" spans="1:4" ht="19.5" customHeight="1" x14ac:dyDescent="0.25">
      <c r="A90" s="274" t="s">
        <v>138</v>
      </c>
      <c r="B90" s="15" t="s">
        <v>139</v>
      </c>
      <c r="C90" s="32">
        <v>0</v>
      </c>
      <c r="D90" s="281">
        <v>0</v>
      </c>
    </row>
    <row r="91" spans="1:4" ht="19.5" customHeight="1" x14ac:dyDescent="0.25">
      <c r="A91" s="274" t="s">
        <v>140</v>
      </c>
      <c r="B91" s="15" t="s">
        <v>141</v>
      </c>
      <c r="C91" s="32">
        <v>0</v>
      </c>
      <c r="D91" s="281">
        <v>0</v>
      </c>
    </row>
    <row r="92" spans="1:4" ht="19.5" customHeight="1" x14ac:dyDescent="0.25">
      <c r="A92" s="539" t="s">
        <v>2</v>
      </c>
      <c r="B92" s="14" t="s">
        <v>375</v>
      </c>
      <c r="C92" s="245"/>
      <c r="D92" s="282"/>
    </row>
    <row r="93" spans="1:4" ht="19.5" customHeight="1" x14ac:dyDescent="0.25">
      <c r="A93" s="539"/>
      <c r="B93" s="14" t="s">
        <v>126</v>
      </c>
      <c r="C93" s="245"/>
      <c r="D93" s="282"/>
    </row>
    <row r="94" spans="1:4" ht="19.5" customHeight="1" x14ac:dyDescent="0.25">
      <c r="A94" s="274" t="s">
        <v>376</v>
      </c>
      <c r="B94" s="15" t="s">
        <v>377</v>
      </c>
      <c r="C94" s="32">
        <v>1</v>
      </c>
      <c r="D94" s="281">
        <v>0</v>
      </c>
    </row>
    <row r="95" spans="1:4" ht="19.5" customHeight="1" x14ac:dyDescent="0.25">
      <c r="A95" s="539" t="s">
        <v>2</v>
      </c>
      <c r="B95" s="14" t="s">
        <v>142</v>
      </c>
      <c r="C95" s="245"/>
      <c r="D95" s="282"/>
    </row>
    <row r="96" spans="1:4" ht="19.5" customHeight="1" x14ac:dyDescent="0.25">
      <c r="A96" s="539"/>
      <c r="B96" s="14" t="s">
        <v>126</v>
      </c>
      <c r="C96" s="245"/>
      <c r="D96" s="282"/>
    </row>
    <row r="97" spans="1:4" ht="19.5" customHeight="1" x14ac:dyDescent="0.25">
      <c r="A97" s="274" t="s">
        <v>143</v>
      </c>
      <c r="B97" s="15" t="s">
        <v>144</v>
      </c>
      <c r="C97" s="32">
        <v>0</v>
      </c>
      <c r="D97" s="281">
        <v>0</v>
      </c>
    </row>
    <row r="98" spans="1:4" ht="19.5" customHeight="1" x14ac:dyDescent="0.25">
      <c r="A98" s="542" t="s">
        <v>146</v>
      </c>
      <c r="B98" s="15" t="s">
        <v>378</v>
      </c>
      <c r="C98" s="32">
        <v>0</v>
      </c>
      <c r="D98" s="281">
        <v>0</v>
      </c>
    </row>
    <row r="99" spans="1:4" ht="19.5" customHeight="1" x14ac:dyDescent="0.25">
      <c r="A99" s="542"/>
      <c r="B99" s="15" t="s">
        <v>379</v>
      </c>
      <c r="C99" s="32">
        <v>0</v>
      </c>
      <c r="D99" s="281">
        <v>0</v>
      </c>
    </row>
    <row r="100" spans="1:4" ht="19.5" customHeight="1" x14ac:dyDescent="0.25">
      <c r="A100" s="542"/>
      <c r="B100" s="15" t="s">
        <v>323</v>
      </c>
      <c r="C100" s="32">
        <v>0</v>
      </c>
      <c r="D100" s="281">
        <v>0</v>
      </c>
    </row>
    <row r="101" spans="1:4" ht="19.5" customHeight="1" x14ac:dyDescent="0.25">
      <c r="A101" s="542"/>
      <c r="B101" s="15" t="s">
        <v>324</v>
      </c>
      <c r="C101" s="32">
        <v>0</v>
      </c>
      <c r="D101" s="281">
        <v>0</v>
      </c>
    </row>
    <row r="102" spans="1:4" ht="19.5" customHeight="1" x14ac:dyDescent="0.25">
      <c r="A102" s="539" t="s">
        <v>2</v>
      </c>
      <c r="B102" s="14" t="s">
        <v>147</v>
      </c>
      <c r="C102" s="245"/>
      <c r="D102" s="282"/>
    </row>
    <row r="103" spans="1:4" ht="19.5" customHeight="1" x14ac:dyDescent="0.25">
      <c r="A103" s="539"/>
      <c r="B103" s="14" t="s">
        <v>51</v>
      </c>
      <c r="C103" s="245"/>
      <c r="D103" s="282"/>
    </row>
    <row r="104" spans="1:4" ht="19.5" customHeight="1" x14ac:dyDescent="0.25">
      <c r="A104" s="274" t="s">
        <v>148</v>
      </c>
      <c r="B104" s="15" t="s">
        <v>149</v>
      </c>
      <c r="C104" s="32">
        <v>10</v>
      </c>
      <c r="D104" s="281">
        <v>10</v>
      </c>
    </row>
    <row r="105" spans="1:4" ht="19.5" customHeight="1" x14ac:dyDescent="0.25">
      <c r="A105" s="274" t="s">
        <v>151</v>
      </c>
      <c r="B105" s="15" t="s">
        <v>152</v>
      </c>
      <c r="C105" s="32">
        <v>23</v>
      </c>
      <c r="D105" s="281">
        <v>22</v>
      </c>
    </row>
    <row r="106" spans="1:4" ht="19.5" customHeight="1" x14ac:dyDescent="0.25">
      <c r="A106" s="274" t="s">
        <v>154</v>
      </c>
      <c r="B106" s="15" t="s">
        <v>155</v>
      </c>
      <c r="C106" s="32">
        <v>9</v>
      </c>
      <c r="D106" s="281">
        <v>8</v>
      </c>
    </row>
    <row r="107" spans="1:4" ht="19.5" customHeight="1" x14ac:dyDescent="0.25">
      <c r="A107" s="539" t="s">
        <v>2</v>
      </c>
      <c r="B107" s="14" t="s">
        <v>380</v>
      </c>
      <c r="C107" s="245"/>
      <c r="D107" s="282"/>
    </row>
    <row r="108" spans="1:4" ht="19.5" customHeight="1" x14ac:dyDescent="0.25">
      <c r="A108" s="539"/>
      <c r="B108" s="14" t="s">
        <v>157</v>
      </c>
      <c r="C108" s="245"/>
      <c r="D108" s="282"/>
    </row>
    <row r="109" spans="1:4" ht="30" customHeight="1" x14ac:dyDescent="0.25">
      <c r="A109" s="274" t="s">
        <v>158</v>
      </c>
      <c r="B109" s="15" t="s">
        <v>381</v>
      </c>
      <c r="C109" s="32">
        <v>0</v>
      </c>
      <c r="D109" s="281">
        <v>0</v>
      </c>
    </row>
    <row r="110" spans="1:4" ht="30" customHeight="1" x14ac:dyDescent="0.25">
      <c r="A110" s="274" t="s">
        <v>160</v>
      </c>
      <c r="B110" s="15" t="s">
        <v>382</v>
      </c>
      <c r="C110" s="32">
        <v>0</v>
      </c>
      <c r="D110" s="281">
        <v>1</v>
      </c>
    </row>
    <row r="111" spans="1:4" ht="19.5" customHeight="1" x14ac:dyDescent="0.25">
      <c r="A111" s="274" t="s">
        <v>161</v>
      </c>
      <c r="B111" s="15" t="s">
        <v>162</v>
      </c>
      <c r="C111" s="32">
        <v>1</v>
      </c>
      <c r="D111" s="281">
        <v>0</v>
      </c>
    </row>
    <row r="112" spans="1:4" ht="19.5" customHeight="1" x14ac:dyDescent="0.25">
      <c r="A112" s="274" t="s">
        <v>163</v>
      </c>
      <c r="B112" s="15" t="s">
        <v>164</v>
      </c>
      <c r="C112" s="32">
        <v>0</v>
      </c>
      <c r="D112" s="281">
        <v>0</v>
      </c>
    </row>
    <row r="113" spans="1:4" ht="19.5" customHeight="1" x14ac:dyDescent="0.25">
      <c r="A113" s="274" t="s">
        <v>165</v>
      </c>
      <c r="B113" s="15" t="s">
        <v>166</v>
      </c>
      <c r="C113" s="32">
        <v>0</v>
      </c>
      <c r="D113" s="281">
        <v>0</v>
      </c>
    </row>
    <row r="114" spans="1:4" ht="19.5" customHeight="1" x14ac:dyDescent="0.25">
      <c r="A114" s="539" t="s">
        <v>2</v>
      </c>
      <c r="B114" s="14" t="s">
        <v>167</v>
      </c>
      <c r="C114" s="245"/>
      <c r="D114" s="282"/>
    </row>
    <row r="115" spans="1:4" ht="19.5" customHeight="1" x14ac:dyDescent="0.25">
      <c r="A115" s="539"/>
      <c r="B115" s="14" t="s">
        <v>168</v>
      </c>
      <c r="C115" s="245"/>
      <c r="D115" s="282"/>
    </row>
    <row r="116" spans="1:4" ht="19.5" customHeight="1" x14ac:dyDescent="0.25">
      <c r="A116" s="274" t="s">
        <v>169</v>
      </c>
      <c r="B116" s="15" t="s">
        <v>170</v>
      </c>
      <c r="C116" s="32">
        <v>0</v>
      </c>
      <c r="D116" s="281">
        <v>0</v>
      </c>
    </row>
    <row r="117" spans="1:4" ht="19.5" customHeight="1" x14ac:dyDescent="0.25">
      <c r="A117" s="539" t="s">
        <v>2</v>
      </c>
      <c r="B117" s="14" t="s">
        <v>171</v>
      </c>
      <c r="C117" s="245"/>
      <c r="D117" s="282"/>
    </row>
    <row r="118" spans="1:4" ht="19.5" customHeight="1" x14ac:dyDescent="0.25">
      <c r="A118" s="539"/>
      <c r="B118" s="14" t="s">
        <v>4</v>
      </c>
      <c r="C118" s="245"/>
      <c r="D118" s="282"/>
    </row>
    <row r="119" spans="1:4" ht="19.5" customHeight="1" x14ac:dyDescent="0.25">
      <c r="A119" s="274" t="s">
        <v>172</v>
      </c>
      <c r="B119" s="15" t="s">
        <v>173</v>
      </c>
      <c r="C119" s="32">
        <v>8</v>
      </c>
      <c r="D119" s="281">
        <v>8</v>
      </c>
    </row>
    <row r="120" spans="1:4" ht="19.5" customHeight="1" x14ac:dyDescent="0.25">
      <c r="A120" s="274" t="s">
        <v>174</v>
      </c>
      <c r="B120" s="15" t="s">
        <v>175</v>
      </c>
      <c r="C120" s="32">
        <v>0</v>
      </c>
      <c r="D120" s="281">
        <v>0</v>
      </c>
    </row>
    <row r="121" spans="1:4" ht="19.5" customHeight="1" x14ac:dyDescent="0.25">
      <c r="A121" s="274" t="s">
        <v>176</v>
      </c>
      <c r="B121" s="15" t="s">
        <v>177</v>
      </c>
      <c r="C121" s="32">
        <v>15</v>
      </c>
      <c r="D121" s="281">
        <v>15</v>
      </c>
    </row>
    <row r="122" spans="1:4" ht="19.5" customHeight="1" x14ac:dyDescent="0.25">
      <c r="A122" s="274" t="s">
        <v>178</v>
      </c>
      <c r="B122" s="15" t="s">
        <v>179</v>
      </c>
      <c r="C122" s="32">
        <v>0</v>
      </c>
      <c r="D122" s="281">
        <v>0</v>
      </c>
    </row>
    <row r="123" spans="1:4" ht="19.5" customHeight="1" x14ac:dyDescent="0.25">
      <c r="A123" s="274" t="s">
        <v>180</v>
      </c>
      <c r="B123" s="15" t="s">
        <v>181</v>
      </c>
      <c r="C123" s="32">
        <v>0</v>
      </c>
      <c r="D123" s="281">
        <v>0</v>
      </c>
    </row>
    <row r="124" spans="1:4" ht="19.5" customHeight="1" x14ac:dyDescent="0.25">
      <c r="A124" s="274" t="s">
        <v>182</v>
      </c>
      <c r="B124" s="15" t="s">
        <v>183</v>
      </c>
      <c r="C124" s="32">
        <v>0</v>
      </c>
      <c r="D124" s="281">
        <v>0</v>
      </c>
    </row>
    <row r="125" spans="1:4" ht="19.5" customHeight="1" x14ac:dyDescent="0.25">
      <c r="A125" s="274" t="s">
        <v>184</v>
      </c>
      <c r="B125" s="15" t="s">
        <v>185</v>
      </c>
      <c r="C125" s="32">
        <v>0</v>
      </c>
      <c r="D125" s="281">
        <v>0</v>
      </c>
    </row>
    <row r="126" spans="1:4" ht="19.5" customHeight="1" x14ac:dyDescent="0.25">
      <c r="A126" s="274" t="s">
        <v>186</v>
      </c>
      <c r="B126" s="15" t="s">
        <v>187</v>
      </c>
      <c r="C126" s="32">
        <v>0</v>
      </c>
      <c r="D126" s="281">
        <v>0</v>
      </c>
    </row>
    <row r="127" spans="1:4" ht="19.5" customHeight="1" x14ac:dyDescent="0.25">
      <c r="A127" s="539" t="s">
        <v>2</v>
      </c>
      <c r="B127" s="14" t="s">
        <v>188</v>
      </c>
      <c r="C127" s="245"/>
      <c r="D127" s="282"/>
    </row>
    <row r="128" spans="1:4" ht="19.5" customHeight="1" x14ac:dyDescent="0.25">
      <c r="A128" s="539"/>
      <c r="B128" s="14" t="s">
        <v>4</v>
      </c>
      <c r="C128" s="245"/>
      <c r="D128" s="282"/>
    </row>
    <row r="129" spans="1:4" ht="19.5" customHeight="1" x14ac:dyDescent="0.25">
      <c r="A129" s="274" t="s">
        <v>189</v>
      </c>
      <c r="B129" s="15" t="s">
        <v>190</v>
      </c>
      <c r="C129" s="32">
        <v>0</v>
      </c>
      <c r="D129" s="281">
        <v>0</v>
      </c>
    </row>
    <row r="130" spans="1:4" ht="19.5" customHeight="1" x14ac:dyDescent="0.25">
      <c r="A130" s="274" t="s">
        <v>192</v>
      </c>
      <c r="B130" s="15" t="s">
        <v>193</v>
      </c>
      <c r="C130" s="32">
        <v>168</v>
      </c>
      <c r="D130" s="281">
        <v>168</v>
      </c>
    </row>
    <row r="131" spans="1:4" ht="19.5" customHeight="1" x14ac:dyDescent="0.25">
      <c r="A131" s="274" t="s">
        <v>414</v>
      </c>
      <c r="B131" s="15" t="s">
        <v>195</v>
      </c>
      <c r="C131" s="32">
        <v>62</v>
      </c>
      <c r="D131" s="281">
        <v>65</v>
      </c>
    </row>
    <row r="132" spans="1:4" ht="19.5" customHeight="1" x14ac:dyDescent="0.25">
      <c r="A132" s="274" t="s">
        <v>196</v>
      </c>
      <c r="B132" s="15" t="s">
        <v>197</v>
      </c>
      <c r="C132" s="32">
        <v>41</v>
      </c>
      <c r="D132" s="281">
        <v>39</v>
      </c>
    </row>
    <row r="133" spans="1:4" ht="19.5" customHeight="1" x14ac:dyDescent="0.25">
      <c r="A133" s="274" t="s">
        <v>198</v>
      </c>
      <c r="B133" s="15" t="s">
        <v>199</v>
      </c>
      <c r="C133" s="32">
        <v>832</v>
      </c>
      <c r="D133" s="281">
        <v>902</v>
      </c>
    </row>
    <row r="134" spans="1:4" ht="19.5" customHeight="1" x14ac:dyDescent="0.25">
      <c r="A134" s="274" t="s">
        <v>201</v>
      </c>
      <c r="B134" s="15" t="s">
        <v>202</v>
      </c>
      <c r="C134" s="32">
        <v>0</v>
      </c>
      <c r="D134" s="281">
        <v>0</v>
      </c>
    </row>
    <row r="135" spans="1:4" ht="19.5" customHeight="1" x14ac:dyDescent="0.25">
      <c r="A135" s="274" t="s">
        <v>405</v>
      </c>
      <c r="B135" s="15" t="s">
        <v>406</v>
      </c>
      <c r="C135" s="32">
        <v>0</v>
      </c>
      <c r="D135" s="281">
        <v>0</v>
      </c>
    </row>
    <row r="136" spans="1:4" ht="19.5" customHeight="1" x14ac:dyDescent="0.25">
      <c r="A136" s="539" t="s">
        <v>2</v>
      </c>
      <c r="B136" s="14" t="s">
        <v>203</v>
      </c>
      <c r="C136" s="245"/>
      <c r="D136" s="282"/>
    </row>
    <row r="137" spans="1:4" ht="19.5" customHeight="1" x14ac:dyDescent="0.25">
      <c r="A137" s="539"/>
      <c r="B137" s="14" t="s">
        <v>204</v>
      </c>
      <c r="C137" s="245"/>
      <c r="D137" s="282"/>
    </row>
    <row r="138" spans="1:4" ht="30" customHeight="1" x14ac:dyDescent="0.25">
      <c r="A138" s="274" t="s">
        <v>205</v>
      </c>
      <c r="B138" s="15" t="s">
        <v>206</v>
      </c>
      <c r="C138" s="32">
        <v>47</v>
      </c>
      <c r="D138" s="281">
        <v>46</v>
      </c>
    </row>
    <row r="139" spans="1:4" ht="30" customHeight="1" x14ac:dyDescent="0.25">
      <c r="A139" s="274" t="s">
        <v>208</v>
      </c>
      <c r="B139" s="15" t="s">
        <v>209</v>
      </c>
      <c r="C139" s="32">
        <v>72</v>
      </c>
      <c r="D139" s="281">
        <v>69</v>
      </c>
    </row>
    <row r="140" spans="1:4" ht="30" customHeight="1" x14ac:dyDescent="0.25">
      <c r="A140" s="274" t="s">
        <v>211</v>
      </c>
      <c r="B140" s="15" t="s">
        <v>212</v>
      </c>
      <c r="C140" s="32">
        <v>66</v>
      </c>
      <c r="D140" s="281">
        <v>64</v>
      </c>
    </row>
    <row r="141" spans="1:4" ht="19.5" customHeight="1" x14ac:dyDescent="0.25">
      <c r="A141" s="539" t="s">
        <v>2</v>
      </c>
      <c r="B141" s="14" t="s">
        <v>214</v>
      </c>
      <c r="C141" s="245"/>
      <c r="D141" s="282"/>
    </row>
    <row r="142" spans="1:4" ht="19.5" customHeight="1" x14ac:dyDescent="0.25">
      <c r="A142" s="539"/>
      <c r="B142" s="14" t="s">
        <v>215</v>
      </c>
      <c r="C142" s="245"/>
      <c r="D142" s="282"/>
    </row>
    <row r="143" spans="1:4" ht="19.5" customHeight="1" x14ac:dyDescent="0.25">
      <c r="A143" s="274" t="s">
        <v>216</v>
      </c>
      <c r="B143" s="15" t="s">
        <v>217</v>
      </c>
      <c r="C143" s="32">
        <v>74</v>
      </c>
      <c r="D143" s="281">
        <v>73</v>
      </c>
    </row>
    <row r="144" spans="1:4" ht="19.5" customHeight="1" x14ac:dyDescent="0.25">
      <c r="A144" s="274" t="s">
        <v>218</v>
      </c>
      <c r="B144" s="15" t="s">
        <v>219</v>
      </c>
      <c r="C144" s="32">
        <v>0</v>
      </c>
      <c r="D144" s="281">
        <v>0</v>
      </c>
    </row>
    <row r="145" spans="1:4" ht="19.5" customHeight="1" x14ac:dyDescent="0.25">
      <c r="A145" s="274" t="s">
        <v>220</v>
      </c>
      <c r="B145" s="15" t="s">
        <v>221</v>
      </c>
      <c r="C145" s="32">
        <v>0</v>
      </c>
      <c r="D145" s="281">
        <v>0</v>
      </c>
    </row>
    <row r="146" spans="1:4" ht="19.5" customHeight="1" x14ac:dyDescent="0.25">
      <c r="A146" s="539" t="s">
        <v>2</v>
      </c>
      <c r="B146" s="14" t="s">
        <v>223</v>
      </c>
      <c r="C146" s="245"/>
      <c r="D146" s="282"/>
    </row>
    <row r="147" spans="1:4" ht="19.5" customHeight="1" x14ac:dyDescent="0.25">
      <c r="A147" s="539"/>
      <c r="B147" s="14" t="s">
        <v>157</v>
      </c>
      <c r="C147" s="245"/>
      <c r="D147" s="282"/>
    </row>
    <row r="148" spans="1:4" ht="19.5" customHeight="1" x14ac:dyDescent="0.25">
      <c r="A148" s="274" t="s">
        <v>224</v>
      </c>
      <c r="B148" s="15" t="s">
        <v>225</v>
      </c>
      <c r="C148" s="32">
        <v>5</v>
      </c>
      <c r="D148" s="281">
        <v>5</v>
      </c>
    </row>
    <row r="149" spans="1:4" ht="19.5" customHeight="1" x14ac:dyDescent="0.25">
      <c r="A149" s="274" t="s">
        <v>227</v>
      </c>
      <c r="B149" s="15" t="s">
        <v>228</v>
      </c>
      <c r="C149" s="32">
        <v>5</v>
      </c>
      <c r="D149" s="281">
        <v>5</v>
      </c>
    </row>
    <row r="150" spans="1:4" ht="19.5" customHeight="1" x14ac:dyDescent="0.25">
      <c r="A150" s="539" t="s">
        <v>2</v>
      </c>
      <c r="B150" s="14" t="s">
        <v>326</v>
      </c>
      <c r="C150" s="245"/>
      <c r="D150" s="282"/>
    </row>
    <row r="151" spans="1:4" ht="19.5" customHeight="1" x14ac:dyDescent="0.25">
      <c r="A151" s="539"/>
      <c r="B151" s="14" t="s">
        <v>229</v>
      </c>
      <c r="C151" s="245"/>
      <c r="D151" s="282"/>
    </row>
    <row r="152" spans="1:4" ht="19.5" customHeight="1" x14ac:dyDescent="0.25">
      <c r="A152" s="274" t="s">
        <v>230</v>
      </c>
      <c r="B152" s="15" t="s">
        <v>231</v>
      </c>
      <c r="C152" s="32">
        <v>2</v>
      </c>
      <c r="D152" s="281">
        <v>2</v>
      </c>
    </row>
    <row r="153" spans="1:4" ht="19.5" customHeight="1" thickBot="1" x14ac:dyDescent="0.3">
      <c r="A153" s="277" t="s">
        <v>232</v>
      </c>
      <c r="B153" s="278" t="s">
        <v>233</v>
      </c>
      <c r="C153" s="283">
        <v>6</v>
      </c>
      <c r="D153" s="284">
        <v>5</v>
      </c>
    </row>
  </sheetData>
  <mergeCells count="27">
    <mergeCell ref="A146:A147"/>
    <mergeCell ref="A150:A151"/>
    <mergeCell ref="A136:A137"/>
    <mergeCell ref="A141:A142"/>
    <mergeCell ref="A117:A118"/>
    <mergeCell ref="A127:A128"/>
    <mergeCell ref="A107:A108"/>
    <mergeCell ref="A114:A115"/>
    <mergeCell ref="A98:A101"/>
    <mergeCell ref="A102:A103"/>
    <mergeCell ref="A92:A93"/>
    <mergeCell ref="A95:A96"/>
    <mergeCell ref="A87:A88"/>
    <mergeCell ref="A58:A59"/>
    <mergeCell ref="A78:A79"/>
    <mergeCell ref="A50:A51"/>
    <mergeCell ref="A55:A56"/>
    <mergeCell ref="A39:A40"/>
    <mergeCell ref="A42:A43"/>
    <mergeCell ref="A23:A24"/>
    <mergeCell ref="A33:A34"/>
    <mergeCell ref="A81:A83"/>
    <mergeCell ref="A3:D3"/>
    <mergeCell ref="A4:A5"/>
    <mergeCell ref="A1:D1"/>
    <mergeCell ref="A2:D2"/>
    <mergeCell ref="A36:A37"/>
  </mergeCells>
  <hyperlinks>
    <hyperlink ref="E1" r:id="rId1" location="TOC!A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Q161"/>
  <sheetViews>
    <sheetView zoomScaleNormal="100" workbookViewId="0">
      <pane ySplit="5" topLeftCell="A39" activePane="bottomLeft" state="frozen"/>
      <selection activeCell="B19" sqref="B19"/>
      <selection pane="bottomLeft" activeCell="T13" sqref="T13"/>
    </sheetView>
  </sheetViews>
  <sheetFormatPr defaultRowHeight="15" x14ac:dyDescent="0.25"/>
  <cols>
    <col min="1" max="1" width="13.42578125" customWidth="1"/>
    <col min="2" max="2" width="49" style="28" customWidth="1"/>
    <col min="3" max="4" width="12.5703125" style="28" customWidth="1"/>
    <col min="6" max="6" width="0" hidden="1" customWidth="1"/>
    <col min="7" max="7" width="13.42578125" hidden="1" customWidth="1"/>
    <col min="8" max="8" width="49" style="28" hidden="1" customWidth="1"/>
    <col min="9" max="10" width="12.5703125" style="28" hidden="1" customWidth="1"/>
    <col min="11" max="11" width="0" hidden="1" customWidth="1"/>
    <col min="12" max="15" width="18.140625" hidden="1" customWidth="1"/>
    <col min="16" max="17" width="0" hidden="1" customWidth="1"/>
  </cols>
  <sheetData>
    <row r="1" spans="1:17" ht="24" customHeight="1" thickBot="1" x14ac:dyDescent="0.3">
      <c r="A1" s="556" t="s">
        <v>282</v>
      </c>
      <c r="B1" s="557"/>
      <c r="C1" s="557"/>
      <c r="D1" s="558"/>
      <c r="E1" s="1" t="s">
        <v>317</v>
      </c>
      <c r="G1" s="561" t="s">
        <v>282</v>
      </c>
      <c r="H1" s="562"/>
      <c r="I1" s="562"/>
      <c r="J1" s="562"/>
      <c r="L1" s="561" t="s">
        <v>282</v>
      </c>
      <c r="M1" s="562"/>
      <c r="N1" s="562"/>
      <c r="O1" s="562"/>
      <c r="Q1" s="30"/>
    </row>
    <row r="2" spans="1:17" ht="15.75" thickBot="1" x14ac:dyDescent="0.3">
      <c r="A2" s="559"/>
      <c r="B2" s="560"/>
      <c r="C2" s="560"/>
      <c r="D2" s="560"/>
      <c r="E2" s="1"/>
      <c r="G2" s="563"/>
      <c r="H2" s="564"/>
      <c r="I2" s="564"/>
      <c r="J2" s="564"/>
      <c r="L2" s="563"/>
      <c r="M2" s="564"/>
      <c r="N2" s="564"/>
      <c r="O2" s="564"/>
    </row>
    <row r="3" spans="1:17" ht="36" customHeight="1" x14ac:dyDescent="0.25">
      <c r="A3" s="553" t="s">
        <v>283</v>
      </c>
      <c r="B3" s="551"/>
      <c r="C3" s="551"/>
      <c r="D3" s="552"/>
      <c r="G3" s="565" t="s">
        <v>283</v>
      </c>
      <c r="H3" s="566"/>
      <c r="I3" s="566"/>
      <c r="J3" s="566"/>
      <c r="L3" s="565" t="s">
        <v>283</v>
      </c>
      <c r="M3" s="566"/>
      <c r="N3" s="566"/>
      <c r="O3" s="566"/>
    </row>
    <row r="4" spans="1:17" ht="19.5" customHeight="1" x14ac:dyDescent="0.25">
      <c r="A4" s="539" t="s">
        <v>2</v>
      </c>
      <c r="B4" s="14" t="s">
        <v>3</v>
      </c>
      <c r="C4" s="14"/>
      <c r="D4" s="272"/>
      <c r="G4" s="567" t="s">
        <v>2</v>
      </c>
      <c r="H4" s="23" t="s">
        <v>3</v>
      </c>
      <c r="I4" s="23"/>
      <c r="J4" s="23"/>
      <c r="L4" s="567" t="s">
        <v>2</v>
      </c>
      <c r="M4" s="23" t="s">
        <v>3</v>
      </c>
      <c r="N4" s="24"/>
      <c r="O4" s="24"/>
    </row>
    <row r="5" spans="1:17" ht="19.5" customHeight="1" x14ac:dyDescent="0.25">
      <c r="A5" s="539"/>
      <c r="B5" s="14" t="s">
        <v>4</v>
      </c>
      <c r="C5" s="258">
        <v>45291</v>
      </c>
      <c r="D5" s="273">
        <v>44926</v>
      </c>
      <c r="G5" s="568"/>
      <c r="H5" s="23" t="s">
        <v>4</v>
      </c>
      <c r="I5" s="25">
        <v>44926</v>
      </c>
      <c r="J5" s="25">
        <v>44561</v>
      </c>
      <c r="L5" s="568"/>
      <c r="M5" s="23" t="s">
        <v>4</v>
      </c>
      <c r="N5" s="25">
        <v>44561</v>
      </c>
      <c r="O5" s="25">
        <v>44196</v>
      </c>
    </row>
    <row r="6" spans="1:17" ht="19.5" customHeight="1" x14ac:dyDescent="0.25">
      <c r="A6" s="274" t="s">
        <v>5</v>
      </c>
      <c r="B6" s="15" t="s">
        <v>6</v>
      </c>
      <c r="C6" s="259">
        <v>10</v>
      </c>
      <c r="D6" s="275">
        <v>9</v>
      </c>
      <c r="E6" s="71"/>
      <c r="F6" s="71"/>
      <c r="G6" s="16" t="s">
        <v>5</v>
      </c>
      <c r="H6" s="26" t="s">
        <v>6</v>
      </c>
      <c r="I6" s="17">
        <v>8</v>
      </c>
      <c r="J6" s="17">
        <v>8</v>
      </c>
      <c r="L6" s="16" t="s">
        <v>5</v>
      </c>
      <c r="M6" s="26" t="s">
        <v>6</v>
      </c>
      <c r="N6" s="17">
        <v>8</v>
      </c>
      <c r="O6" s="17">
        <v>6</v>
      </c>
    </row>
    <row r="7" spans="1:17" ht="19.5" customHeight="1" x14ac:dyDescent="0.25">
      <c r="A7" s="274" t="s">
        <v>8</v>
      </c>
      <c r="B7" s="15" t="s">
        <v>9</v>
      </c>
      <c r="C7" s="259">
        <v>10</v>
      </c>
      <c r="D7" s="275">
        <v>8</v>
      </c>
      <c r="E7" s="71"/>
      <c r="F7" s="71"/>
      <c r="G7" s="16" t="s">
        <v>8</v>
      </c>
      <c r="H7" s="26" t="s">
        <v>9</v>
      </c>
      <c r="I7" s="17">
        <v>8</v>
      </c>
      <c r="J7" s="17">
        <v>8</v>
      </c>
      <c r="L7" s="16" t="s">
        <v>8</v>
      </c>
      <c r="M7" s="26" t="s">
        <v>9</v>
      </c>
      <c r="N7" s="17">
        <v>8</v>
      </c>
      <c r="O7" s="17">
        <v>7</v>
      </c>
    </row>
    <row r="8" spans="1:17" ht="19.5" customHeight="1" x14ac:dyDescent="0.25">
      <c r="A8" s="274" t="s">
        <v>10</v>
      </c>
      <c r="B8" s="15" t="s">
        <v>11</v>
      </c>
      <c r="C8" s="259">
        <v>0</v>
      </c>
      <c r="D8" s="275">
        <v>0</v>
      </c>
      <c r="E8" s="71"/>
      <c r="F8" s="71"/>
      <c r="G8" s="16" t="s">
        <v>10</v>
      </c>
      <c r="H8" s="26" t="s">
        <v>11</v>
      </c>
      <c r="I8" s="17">
        <v>0</v>
      </c>
      <c r="J8" s="17">
        <v>0</v>
      </c>
      <c r="L8" s="16" t="s">
        <v>10</v>
      </c>
      <c r="M8" s="26" t="s">
        <v>11</v>
      </c>
      <c r="N8" s="17">
        <v>0</v>
      </c>
      <c r="O8" s="17">
        <v>0</v>
      </c>
    </row>
    <row r="9" spans="1:17" ht="19.5" customHeight="1" x14ac:dyDescent="0.25">
      <c r="A9" s="274" t="s">
        <v>12</v>
      </c>
      <c r="B9" s="15" t="s">
        <v>13</v>
      </c>
      <c r="C9" s="259">
        <v>0</v>
      </c>
      <c r="D9" s="275">
        <v>0</v>
      </c>
      <c r="E9" s="71"/>
      <c r="F9" s="71"/>
      <c r="G9" s="16" t="s">
        <v>12</v>
      </c>
      <c r="H9" s="26" t="s">
        <v>13</v>
      </c>
      <c r="I9" s="17">
        <v>0</v>
      </c>
      <c r="J9" s="17">
        <v>0</v>
      </c>
      <c r="L9" s="16" t="s">
        <v>12</v>
      </c>
      <c r="M9" s="26" t="s">
        <v>13</v>
      </c>
      <c r="N9" s="17">
        <v>0</v>
      </c>
      <c r="O9" s="17">
        <v>0</v>
      </c>
    </row>
    <row r="10" spans="1:17" ht="19.5" customHeight="1" x14ac:dyDescent="0.25">
      <c r="A10" s="274" t="s">
        <v>14</v>
      </c>
      <c r="B10" s="15" t="s">
        <v>15</v>
      </c>
      <c r="C10" s="259">
        <v>3</v>
      </c>
      <c r="D10" s="275">
        <v>3</v>
      </c>
      <c r="E10" s="71"/>
      <c r="F10" s="71"/>
      <c r="G10" s="16" t="s">
        <v>14</v>
      </c>
      <c r="H10" s="26" t="s">
        <v>15</v>
      </c>
      <c r="I10" s="17">
        <v>3</v>
      </c>
      <c r="J10" s="17">
        <v>5</v>
      </c>
      <c r="L10" s="16" t="s">
        <v>14</v>
      </c>
      <c r="M10" s="26" t="s">
        <v>15</v>
      </c>
      <c r="N10" s="17">
        <v>5</v>
      </c>
      <c r="O10" s="17">
        <v>7</v>
      </c>
    </row>
    <row r="11" spans="1:17" ht="19.5" customHeight="1" x14ac:dyDescent="0.25">
      <c r="A11" s="274" t="s">
        <v>16</v>
      </c>
      <c r="B11" s="15" t="s">
        <v>17</v>
      </c>
      <c r="C11" s="259">
        <v>0</v>
      </c>
      <c r="D11" s="275">
        <v>0</v>
      </c>
      <c r="E11" s="71"/>
      <c r="F11" s="71"/>
      <c r="G11" s="16" t="s">
        <v>16</v>
      </c>
      <c r="H11" s="26" t="s">
        <v>17</v>
      </c>
      <c r="I11" s="17">
        <v>0</v>
      </c>
      <c r="J11" s="17">
        <v>0</v>
      </c>
      <c r="L11" s="16" t="s">
        <v>16</v>
      </c>
      <c r="M11" s="26" t="s">
        <v>17</v>
      </c>
      <c r="N11" s="17">
        <v>0</v>
      </c>
      <c r="O11" s="17">
        <v>0</v>
      </c>
    </row>
    <row r="12" spans="1:17" ht="19.5" customHeight="1" x14ac:dyDescent="0.25">
      <c r="A12" s="274" t="s">
        <v>18</v>
      </c>
      <c r="B12" s="15" t="s">
        <v>19</v>
      </c>
      <c r="C12" s="259">
        <v>13</v>
      </c>
      <c r="D12" s="275">
        <v>11</v>
      </c>
      <c r="E12" s="71"/>
      <c r="F12" s="71"/>
      <c r="G12" s="16" t="s">
        <v>18</v>
      </c>
      <c r="H12" s="26" t="s">
        <v>19</v>
      </c>
      <c r="I12" s="17">
        <v>11</v>
      </c>
      <c r="J12" s="17">
        <v>10</v>
      </c>
      <c r="L12" s="16" t="s">
        <v>18</v>
      </c>
      <c r="M12" s="26" t="s">
        <v>19</v>
      </c>
      <c r="N12" s="17">
        <v>10</v>
      </c>
      <c r="O12" s="17">
        <v>10</v>
      </c>
    </row>
    <row r="13" spans="1:17" ht="19.5" customHeight="1" x14ac:dyDescent="0.25">
      <c r="A13" s="274" t="s">
        <v>20</v>
      </c>
      <c r="B13" s="15" t="s">
        <v>21</v>
      </c>
      <c r="C13" s="259">
        <v>7</v>
      </c>
      <c r="D13" s="275">
        <v>5</v>
      </c>
      <c r="E13" s="71"/>
      <c r="F13" s="71"/>
      <c r="G13" s="16" t="s">
        <v>20</v>
      </c>
      <c r="H13" s="26" t="s">
        <v>21</v>
      </c>
      <c r="I13" s="17">
        <v>5</v>
      </c>
      <c r="J13" s="17">
        <v>4</v>
      </c>
      <c r="L13" s="16" t="s">
        <v>20</v>
      </c>
      <c r="M13" s="26" t="s">
        <v>21</v>
      </c>
      <c r="N13" s="17">
        <v>4</v>
      </c>
      <c r="O13" s="17">
        <v>4</v>
      </c>
    </row>
    <row r="14" spans="1:17" ht="19.5" customHeight="1" x14ac:dyDescent="0.25">
      <c r="A14" s="274" t="s">
        <v>22</v>
      </c>
      <c r="B14" s="15" t="s">
        <v>23</v>
      </c>
      <c r="C14" s="259">
        <v>2</v>
      </c>
      <c r="D14" s="275">
        <v>1</v>
      </c>
      <c r="E14" s="71"/>
      <c r="F14" s="71"/>
      <c r="G14" s="16" t="s">
        <v>22</v>
      </c>
      <c r="H14" s="26" t="s">
        <v>23</v>
      </c>
      <c r="I14" s="17">
        <v>1</v>
      </c>
      <c r="J14" s="17">
        <v>0</v>
      </c>
      <c r="L14" s="16" t="s">
        <v>22</v>
      </c>
      <c r="M14" s="26" t="s">
        <v>23</v>
      </c>
      <c r="N14" s="17">
        <v>0</v>
      </c>
      <c r="O14" s="17">
        <v>0</v>
      </c>
    </row>
    <row r="15" spans="1:17" ht="19.5" customHeight="1" x14ac:dyDescent="0.25">
      <c r="A15" s="274" t="s">
        <v>25</v>
      </c>
      <c r="B15" s="15" t="s">
        <v>26</v>
      </c>
      <c r="C15" s="259">
        <v>0</v>
      </c>
      <c r="D15" s="275">
        <v>0</v>
      </c>
      <c r="E15" s="71"/>
      <c r="F15" s="71"/>
      <c r="G15" s="16" t="s">
        <v>25</v>
      </c>
      <c r="H15" s="26" t="s">
        <v>26</v>
      </c>
      <c r="I15" s="17">
        <v>0</v>
      </c>
      <c r="J15" s="17">
        <v>0</v>
      </c>
      <c r="L15" s="16" t="s">
        <v>25</v>
      </c>
      <c r="M15" s="26" t="s">
        <v>26</v>
      </c>
      <c r="N15" s="17">
        <v>0</v>
      </c>
      <c r="O15" s="17">
        <v>0</v>
      </c>
    </row>
    <row r="16" spans="1:17" ht="19.5" customHeight="1" x14ac:dyDescent="0.25">
      <c r="A16" s="274" t="s">
        <v>27</v>
      </c>
      <c r="B16" s="15" t="s">
        <v>28</v>
      </c>
      <c r="C16" s="259">
        <v>0</v>
      </c>
      <c r="D16" s="275">
        <v>0</v>
      </c>
      <c r="E16" s="71"/>
      <c r="F16" s="71"/>
      <c r="G16" s="16" t="s">
        <v>27</v>
      </c>
      <c r="H16" s="26" t="s">
        <v>28</v>
      </c>
      <c r="I16" s="17">
        <v>0</v>
      </c>
      <c r="J16" s="17">
        <v>0</v>
      </c>
      <c r="L16" s="16" t="s">
        <v>27</v>
      </c>
      <c r="M16" s="26" t="s">
        <v>28</v>
      </c>
      <c r="N16" s="17">
        <v>0</v>
      </c>
      <c r="O16" s="17">
        <v>0</v>
      </c>
    </row>
    <row r="17" spans="1:15" ht="19.5" customHeight="1" x14ac:dyDescent="0.25">
      <c r="A17" s="274" t="s">
        <v>29</v>
      </c>
      <c r="B17" s="15" t="s">
        <v>353</v>
      </c>
      <c r="C17" s="259">
        <v>1</v>
      </c>
      <c r="D17" s="275">
        <v>1</v>
      </c>
      <c r="E17" s="71"/>
      <c r="F17" s="71"/>
      <c r="G17" s="16" t="s">
        <v>29</v>
      </c>
      <c r="H17" s="26" t="s">
        <v>353</v>
      </c>
      <c r="I17" s="17">
        <v>1</v>
      </c>
      <c r="J17" s="17">
        <v>1</v>
      </c>
      <c r="L17" s="16" t="s">
        <v>29</v>
      </c>
      <c r="M17" s="26" t="s">
        <v>353</v>
      </c>
      <c r="N17" s="17">
        <v>1</v>
      </c>
      <c r="O17" s="17">
        <v>0</v>
      </c>
    </row>
    <row r="18" spans="1:15" ht="19.5" customHeight="1" x14ac:dyDescent="0.25">
      <c r="A18" s="274" t="s">
        <v>30</v>
      </c>
      <c r="B18" s="15" t="s">
        <v>354</v>
      </c>
      <c r="C18" s="259">
        <v>2</v>
      </c>
      <c r="D18" s="275">
        <v>1</v>
      </c>
      <c r="E18" s="71"/>
      <c r="F18" s="71"/>
      <c r="G18" s="16" t="s">
        <v>30</v>
      </c>
      <c r="H18" s="26" t="s">
        <v>354</v>
      </c>
      <c r="I18" s="17">
        <v>1</v>
      </c>
      <c r="J18" s="17">
        <v>2</v>
      </c>
      <c r="L18" s="16" t="s">
        <v>30</v>
      </c>
      <c r="M18" s="26" t="s">
        <v>354</v>
      </c>
      <c r="N18" s="17">
        <v>2</v>
      </c>
      <c r="O18" s="17">
        <v>0</v>
      </c>
    </row>
    <row r="19" spans="1:15" ht="19.5" customHeight="1" x14ac:dyDescent="0.25">
      <c r="A19" s="274" t="s">
        <v>31</v>
      </c>
      <c r="B19" s="15" t="s">
        <v>32</v>
      </c>
      <c r="C19" s="259">
        <v>0</v>
      </c>
      <c r="D19" s="275">
        <v>0</v>
      </c>
      <c r="E19" s="71"/>
      <c r="F19" s="71"/>
      <c r="G19" s="16" t="s">
        <v>31</v>
      </c>
      <c r="H19" s="26" t="s">
        <v>32</v>
      </c>
      <c r="I19" s="17">
        <v>0</v>
      </c>
      <c r="J19" s="17">
        <v>0</v>
      </c>
      <c r="L19" s="16" t="s">
        <v>31</v>
      </c>
      <c r="M19" s="26" t="s">
        <v>32</v>
      </c>
      <c r="N19" s="17">
        <v>0</v>
      </c>
      <c r="O19" s="17">
        <v>0</v>
      </c>
    </row>
    <row r="20" spans="1:15" ht="19.5" customHeight="1" x14ac:dyDescent="0.25">
      <c r="A20" s="274" t="s">
        <v>319</v>
      </c>
      <c r="B20" s="15" t="s">
        <v>320</v>
      </c>
      <c r="C20" s="259">
        <v>0</v>
      </c>
      <c r="D20" s="275">
        <v>0</v>
      </c>
      <c r="E20" s="71"/>
      <c r="F20" s="71"/>
      <c r="G20" s="16" t="s">
        <v>319</v>
      </c>
      <c r="H20" s="26" t="s">
        <v>320</v>
      </c>
      <c r="I20" s="17">
        <v>0</v>
      </c>
      <c r="J20" s="17">
        <v>0</v>
      </c>
      <c r="L20" s="16" t="s">
        <v>319</v>
      </c>
      <c r="M20" s="26" t="s">
        <v>320</v>
      </c>
      <c r="N20" s="17">
        <v>0</v>
      </c>
      <c r="O20" s="17">
        <v>0</v>
      </c>
    </row>
    <row r="21" spans="1:15" ht="19.5" customHeight="1" x14ac:dyDescent="0.25">
      <c r="A21" s="274" t="s">
        <v>321</v>
      </c>
      <c r="B21" s="15" t="s">
        <v>322</v>
      </c>
      <c r="C21" s="259">
        <v>0</v>
      </c>
      <c r="D21" s="275">
        <v>0</v>
      </c>
      <c r="E21" s="71"/>
      <c r="F21" s="71"/>
      <c r="G21" s="16" t="s">
        <v>321</v>
      </c>
      <c r="H21" s="26" t="s">
        <v>322</v>
      </c>
      <c r="I21" s="17">
        <v>0</v>
      </c>
      <c r="J21" s="17">
        <v>0</v>
      </c>
      <c r="L21" s="16" t="s">
        <v>321</v>
      </c>
      <c r="M21" s="26" t="s">
        <v>322</v>
      </c>
      <c r="N21" s="17">
        <v>0</v>
      </c>
      <c r="O21" s="17">
        <v>0</v>
      </c>
    </row>
    <row r="22" spans="1:15" ht="19.5" customHeight="1" x14ac:dyDescent="0.25">
      <c r="A22" s="274" t="s">
        <v>355</v>
      </c>
      <c r="B22" s="15" t="s">
        <v>356</v>
      </c>
      <c r="C22" s="259">
        <v>0</v>
      </c>
      <c r="D22" s="275">
        <v>0</v>
      </c>
      <c r="E22" s="71"/>
      <c r="F22" s="71"/>
      <c r="G22" s="16" t="s">
        <v>355</v>
      </c>
      <c r="H22" s="26" t="s">
        <v>356</v>
      </c>
      <c r="I22" s="17">
        <v>0</v>
      </c>
      <c r="J22" s="17">
        <v>2</v>
      </c>
      <c r="L22" s="16" t="s">
        <v>355</v>
      </c>
      <c r="M22" s="26" t="s">
        <v>356</v>
      </c>
      <c r="N22" s="17">
        <v>0</v>
      </c>
      <c r="O22" s="17">
        <v>0</v>
      </c>
    </row>
    <row r="23" spans="1:15" ht="19.5" customHeight="1" x14ac:dyDescent="0.25">
      <c r="A23" s="539" t="s">
        <v>2</v>
      </c>
      <c r="B23" s="14" t="s">
        <v>33</v>
      </c>
      <c r="C23" s="260"/>
      <c r="D23" s="276"/>
      <c r="E23" s="71"/>
      <c r="F23" s="71"/>
      <c r="G23" s="567" t="s">
        <v>2</v>
      </c>
      <c r="H23" s="23" t="s">
        <v>33</v>
      </c>
      <c r="I23" s="27"/>
      <c r="J23" s="27"/>
      <c r="L23" s="567" t="s">
        <v>2</v>
      </c>
      <c r="M23" s="23" t="s">
        <v>33</v>
      </c>
      <c r="N23" s="27"/>
      <c r="O23" s="27"/>
    </row>
    <row r="24" spans="1:15" ht="19.5" customHeight="1" x14ac:dyDescent="0.25">
      <c r="A24" s="539"/>
      <c r="B24" s="14" t="s">
        <v>4</v>
      </c>
      <c r="C24" s="260"/>
      <c r="D24" s="276"/>
      <c r="E24" s="71"/>
      <c r="F24" s="71"/>
      <c r="G24" s="568"/>
      <c r="H24" s="23" t="s">
        <v>4</v>
      </c>
      <c r="I24" s="27"/>
      <c r="J24" s="27"/>
      <c r="L24" s="568"/>
      <c r="M24" s="23" t="s">
        <v>4</v>
      </c>
      <c r="N24" s="27"/>
      <c r="O24" s="27"/>
    </row>
    <row r="25" spans="1:15" ht="19.5" customHeight="1" x14ac:dyDescent="0.25">
      <c r="A25" s="274" t="s">
        <v>34</v>
      </c>
      <c r="B25" s="15" t="s">
        <v>35</v>
      </c>
      <c r="C25" s="259">
        <v>5</v>
      </c>
      <c r="D25" s="275">
        <v>4</v>
      </c>
      <c r="E25" s="71"/>
      <c r="F25" s="71"/>
      <c r="G25" s="16" t="s">
        <v>34</v>
      </c>
      <c r="H25" s="26" t="s">
        <v>35</v>
      </c>
      <c r="I25" s="17">
        <v>4</v>
      </c>
      <c r="J25" s="17">
        <v>4</v>
      </c>
      <c r="L25" s="16" t="s">
        <v>34</v>
      </c>
      <c r="M25" s="26" t="s">
        <v>35</v>
      </c>
      <c r="N25" s="17">
        <v>4</v>
      </c>
      <c r="O25" s="17">
        <v>4</v>
      </c>
    </row>
    <row r="26" spans="1:15" ht="19.5" customHeight="1" x14ac:dyDescent="0.25">
      <c r="A26" s="274" t="s">
        <v>36</v>
      </c>
      <c r="B26" s="15" t="s">
        <v>37</v>
      </c>
      <c r="C26" s="259">
        <v>1</v>
      </c>
      <c r="D26" s="275">
        <v>1</v>
      </c>
      <c r="E26" s="71"/>
      <c r="F26" s="71"/>
      <c r="G26" s="16" t="s">
        <v>36</v>
      </c>
      <c r="H26" s="26" t="s">
        <v>37</v>
      </c>
      <c r="I26" s="17">
        <v>1</v>
      </c>
      <c r="J26" s="17">
        <v>1</v>
      </c>
      <c r="L26" s="16" t="s">
        <v>36</v>
      </c>
      <c r="M26" s="26" t="s">
        <v>37</v>
      </c>
      <c r="N26" s="17">
        <v>1</v>
      </c>
      <c r="O26" s="17">
        <v>2</v>
      </c>
    </row>
    <row r="27" spans="1:15" ht="19.5" customHeight="1" x14ac:dyDescent="0.25">
      <c r="A27" s="274" t="s">
        <v>38</v>
      </c>
      <c r="B27" s="15" t="s">
        <v>39</v>
      </c>
      <c r="C27" s="259">
        <v>1</v>
      </c>
      <c r="D27" s="275">
        <v>2</v>
      </c>
      <c r="E27" s="71"/>
      <c r="F27" s="71"/>
      <c r="G27" s="16" t="s">
        <v>38</v>
      </c>
      <c r="H27" s="26" t="s">
        <v>39</v>
      </c>
      <c r="I27" s="17">
        <v>2</v>
      </c>
      <c r="J27" s="17">
        <v>1</v>
      </c>
      <c r="L27" s="16" t="s">
        <v>38</v>
      </c>
      <c r="M27" s="26" t="s">
        <v>39</v>
      </c>
      <c r="N27" s="17">
        <v>1</v>
      </c>
      <c r="O27" s="17">
        <v>1</v>
      </c>
    </row>
    <row r="28" spans="1:15" ht="19.5" customHeight="1" x14ac:dyDescent="0.25">
      <c r="A28" s="274" t="s">
        <v>40</v>
      </c>
      <c r="B28" s="15" t="s">
        <v>41</v>
      </c>
      <c r="C28" s="259">
        <v>1</v>
      </c>
      <c r="D28" s="275">
        <v>1</v>
      </c>
      <c r="E28" s="71"/>
      <c r="F28" s="71"/>
      <c r="G28" s="16" t="s">
        <v>40</v>
      </c>
      <c r="H28" s="26" t="s">
        <v>41</v>
      </c>
      <c r="I28" s="17">
        <v>1</v>
      </c>
      <c r="J28" s="17">
        <v>1</v>
      </c>
      <c r="L28" s="16" t="s">
        <v>40</v>
      </c>
      <c r="M28" s="26" t="s">
        <v>41</v>
      </c>
      <c r="N28" s="17">
        <v>1</v>
      </c>
      <c r="O28" s="17">
        <v>0</v>
      </c>
    </row>
    <row r="29" spans="1:15" ht="19.5" customHeight="1" x14ac:dyDescent="0.25">
      <c r="A29" s="274" t="s">
        <v>42</v>
      </c>
      <c r="B29" s="15" t="s">
        <v>43</v>
      </c>
      <c r="C29" s="259">
        <v>1</v>
      </c>
      <c r="D29" s="275">
        <v>1</v>
      </c>
      <c r="E29" s="71"/>
      <c r="F29" s="71"/>
      <c r="G29" s="16" t="s">
        <v>42</v>
      </c>
      <c r="H29" s="26" t="s">
        <v>43</v>
      </c>
      <c r="I29" s="17">
        <v>1</v>
      </c>
      <c r="J29" s="17">
        <v>1</v>
      </c>
      <c r="L29" s="16" t="s">
        <v>42</v>
      </c>
      <c r="M29" s="26" t="s">
        <v>43</v>
      </c>
      <c r="N29" s="17">
        <v>1</v>
      </c>
      <c r="O29" s="17">
        <v>1</v>
      </c>
    </row>
    <row r="30" spans="1:15" ht="19.5" customHeight="1" x14ac:dyDescent="0.25">
      <c r="A30" s="274" t="s">
        <v>44</v>
      </c>
      <c r="B30" s="15" t="s">
        <v>45</v>
      </c>
      <c r="C30" s="259">
        <v>27</v>
      </c>
      <c r="D30" s="275">
        <v>23</v>
      </c>
      <c r="E30" s="71"/>
      <c r="F30" s="71"/>
      <c r="G30" s="16" t="s">
        <v>44</v>
      </c>
      <c r="H30" s="26" t="s">
        <v>45</v>
      </c>
      <c r="I30" s="17">
        <v>23</v>
      </c>
      <c r="J30" s="17">
        <v>19</v>
      </c>
      <c r="L30" s="16" t="s">
        <v>44</v>
      </c>
      <c r="M30" s="26" t="s">
        <v>45</v>
      </c>
      <c r="N30" s="17">
        <v>19</v>
      </c>
      <c r="O30" s="17">
        <v>19</v>
      </c>
    </row>
    <row r="31" spans="1:15" ht="30" customHeight="1" x14ac:dyDescent="0.25">
      <c r="A31" s="274" t="s">
        <v>46</v>
      </c>
      <c r="B31" s="15" t="s">
        <v>47</v>
      </c>
      <c r="C31" s="259">
        <v>0</v>
      </c>
      <c r="D31" s="275">
        <v>0</v>
      </c>
      <c r="E31" s="71"/>
      <c r="F31" s="71"/>
      <c r="G31" s="16" t="s">
        <v>46</v>
      </c>
      <c r="H31" s="26" t="s">
        <v>47</v>
      </c>
      <c r="I31" s="17">
        <v>0</v>
      </c>
      <c r="J31" s="17">
        <v>0</v>
      </c>
      <c r="L31" s="16" t="s">
        <v>46</v>
      </c>
      <c r="M31" s="26" t="s">
        <v>47</v>
      </c>
      <c r="N31" s="17">
        <v>0</v>
      </c>
      <c r="O31" s="17">
        <v>0</v>
      </c>
    </row>
    <row r="32" spans="1:15" ht="19.5" customHeight="1" x14ac:dyDescent="0.25">
      <c r="A32" s="274" t="s">
        <v>48</v>
      </c>
      <c r="B32" s="15" t="s">
        <v>49</v>
      </c>
      <c r="C32" s="259">
        <v>0</v>
      </c>
      <c r="D32" s="275">
        <v>0</v>
      </c>
      <c r="E32" s="71"/>
      <c r="F32" s="71"/>
      <c r="G32" s="16" t="s">
        <v>48</v>
      </c>
      <c r="H32" s="26" t="s">
        <v>49</v>
      </c>
      <c r="I32" s="17">
        <v>0</v>
      </c>
      <c r="J32" s="17">
        <v>0</v>
      </c>
      <c r="L32" s="16" t="s">
        <v>48</v>
      </c>
      <c r="M32" s="26" t="s">
        <v>49</v>
      </c>
      <c r="N32" s="17">
        <v>0</v>
      </c>
      <c r="O32" s="17">
        <v>0</v>
      </c>
    </row>
    <row r="33" spans="1:15" ht="19.5" customHeight="1" x14ac:dyDescent="0.25">
      <c r="A33" s="539" t="s">
        <v>2</v>
      </c>
      <c r="B33" s="14" t="s">
        <v>50</v>
      </c>
      <c r="C33" s="260"/>
      <c r="D33" s="276"/>
      <c r="E33" s="71"/>
      <c r="F33" s="71"/>
      <c r="G33" s="567" t="s">
        <v>2</v>
      </c>
      <c r="H33" s="23" t="s">
        <v>50</v>
      </c>
      <c r="I33" s="27"/>
      <c r="J33" s="27"/>
      <c r="L33" s="567" t="s">
        <v>2</v>
      </c>
      <c r="M33" s="23" t="s">
        <v>50</v>
      </c>
      <c r="N33" s="27"/>
      <c r="O33" s="27"/>
    </row>
    <row r="34" spans="1:15" ht="19.5" customHeight="1" x14ac:dyDescent="0.25">
      <c r="A34" s="539"/>
      <c r="B34" s="14" t="s">
        <v>51</v>
      </c>
      <c r="C34" s="260"/>
      <c r="D34" s="276"/>
      <c r="E34" s="71"/>
      <c r="F34" s="71"/>
      <c r="G34" s="568"/>
      <c r="H34" s="23" t="s">
        <v>51</v>
      </c>
      <c r="I34" s="27"/>
      <c r="J34" s="27"/>
      <c r="L34" s="568"/>
      <c r="M34" s="23" t="s">
        <v>51</v>
      </c>
      <c r="N34" s="27"/>
      <c r="O34" s="27"/>
    </row>
    <row r="35" spans="1:15" ht="19.5" customHeight="1" x14ac:dyDescent="0.25">
      <c r="A35" s="274" t="s">
        <v>52</v>
      </c>
      <c r="B35" s="15" t="s">
        <v>53</v>
      </c>
      <c r="C35" s="259">
        <v>178</v>
      </c>
      <c r="D35" s="275">
        <v>170</v>
      </c>
      <c r="E35" s="71"/>
      <c r="F35" s="71"/>
      <c r="G35" s="16" t="s">
        <v>52</v>
      </c>
      <c r="H35" s="26" t="s">
        <v>53</v>
      </c>
      <c r="I35" s="17">
        <v>170</v>
      </c>
      <c r="J35" s="17">
        <v>160</v>
      </c>
      <c r="L35" s="16" t="s">
        <v>52</v>
      </c>
      <c r="M35" s="26" t="s">
        <v>53</v>
      </c>
      <c r="N35" s="17">
        <v>160</v>
      </c>
      <c r="O35" s="17">
        <v>154</v>
      </c>
    </row>
    <row r="36" spans="1:15" ht="19.5" customHeight="1" x14ac:dyDescent="0.25">
      <c r="A36" s="274" t="s">
        <v>55</v>
      </c>
      <c r="B36" s="15" t="s">
        <v>56</v>
      </c>
      <c r="C36" s="259">
        <v>28</v>
      </c>
      <c r="D36" s="275">
        <v>27</v>
      </c>
      <c r="E36" s="71"/>
      <c r="F36" s="71"/>
      <c r="G36" s="16" t="s">
        <v>55</v>
      </c>
      <c r="H36" s="26" t="s">
        <v>56</v>
      </c>
      <c r="I36" s="17">
        <v>27</v>
      </c>
      <c r="J36" s="17">
        <v>27</v>
      </c>
      <c r="L36" s="16" t="s">
        <v>55</v>
      </c>
      <c r="M36" s="26" t="s">
        <v>56</v>
      </c>
      <c r="N36" s="17">
        <v>27</v>
      </c>
      <c r="O36" s="17">
        <v>27</v>
      </c>
    </row>
    <row r="37" spans="1:15" ht="19.5" customHeight="1" x14ac:dyDescent="0.25">
      <c r="A37" s="539" t="s">
        <v>2</v>
      </c>
      <c r="B37" s="14" t="s">
        <v>60</v>
      </c>
      <c r="C37" s="260"/>
      <c r="D37" s="276"/>
      <c r="E37" s="71"/>
      <c r="F37" s="71"/>
      <c r="G37" s="567" t="s">
        <v>2</v>
      </c>
      <c r="H37" s="23" t="s">
        <v>60</v>
      </c>
      <c r="I37" s="27"/>
      <c r="J37" s="27"/>
      <c r="L37" s="567" t="s">
        <v>2</v>
      </c>
      <c r="M37" s="23" t="s">
        <v>60</v>
      </c>
      <c r="N37" s="27"/>
      <c r="O37" s="27"/>
    </row>
    <row r="38" spans="1:15" ht="19.5" customHeight="1" x14ac:dyDescent="0.25">
      <c r="A38" s="539"/>
      <c r="B38" s="14" t="s">
        <v>61</v>
      </c>
      <c r="C38" s="260"/>
      <c r="D38" s="276"/>
      <c r="E38" s="71"/>
      <c r="F38" s="71"/>
      <c r="G38" s="568"/>
      <c r="H38" s="23" t="s">
        <v>61</v>
      </c>
      <c r="I38" s="27"/>
      <c r="J38" s="27"/>
      <c r="L38" s="568"/>
      <c r="M38" s="23" t="s">
        <v>61</v>
      </c>
      <c r="N38" s="27"/>
      <c r="O38" s="27"/>
    </row>
    <row r="39" spans="1:15" ht="19.5" customHeight="1" x14ac:dyDescent="0.25">
      <c r="A39" s="274" t="s">
        <v>62</v>
      </c>
      <c r="B39" s="15" t="s">
        <v>63</v>
      </c>
      <c r="C39" s="259">
        <v>0</v>
      </c>
      <c r="D39" s="275">
        <v>0</v>
      </c>
      <c r="E39" s="71"/>
      <c r="F39" s="71"/>
      <c r="G39" s="16" t="s">
        <v>62</v>
      </c>
      <c r="H39" s="26" t="s">
        <v>63</v>
      </c>
      <c r="I39" s="17">
        <v>0</v>
      </c>
      <c r="J39" s="17">
        <v>0</v>
      </c>
      <c r="L39" s="16" t="s">
        <v>62</v>
      </c>
      <c r="M39" s="26" t="s">
        <v>63</v>
      </c>
      <c r="N39" s="17">
        <v>0</v>
      </c>
      <c r="O39" s="17">
        <v>0</v>
      </c>
    </row>
    <row r="40" spans="1:15" ht="19.5" customHeight="1" x14ac:dyDescent="0.25">
      <c r="A40" s="539" t="s">
        <v>2</v>
      </c>
      <c r="B40" s="14" t="s">
        <v>65</v>
      </c>
      <c r="C40" s="260"/>
      <c r="D40" s="276"/>
      <c r="E40" s="71"/>
      <c r="F40" s="71"/>
      <c r="G40" s="567" t="s">
        <v>2</v>
      </c>
      <c r="H40" s="23" t="s">
        <v>65</v>
      </c>
      <c r="I40" s="27"/>
      <c r="J40" s="27"/>
      <c r="L40" s="567" t="s">
        <v>2</v>
      </c>
      <c r="M40" s="23" t="s">
        <v>65</v>
      </c>
      <c r="N40" s="27"/>
      <c r="O40" s="27"/>
    </row>
    <row r="41" spans="1:15" ht="19.5" customHeight="1" x14ac:dyDescent="0.25">
      <c r="A41" s="539"/>
      <c r="B41" s="14" t="s">
        <v>4</v>
      </c>
      <c r="C41" s="260"/>
      <c r="D41" s="276"/>
      <c r="E41" s="71"/>
      <c r="F41" s="71"/>
      <c r="G41" s="568"/>
      <c r="H41" s="23" t="s">
        <v>4</v>
      </c>
      <c r="I41" s="27"/>
      <c r="J41" s="27"/>
      <c r="L41" s="568"/>
      <c r="M41" s="23" t="s">
        <v>4</v>
      </c>
      <c r="N41" s="27"/>
      <c r="O41" s="27"/>
    </row>
    <row r="42" spans="1:15" ht="19.5" customHeight="1" x14ac:dyDescent="0.25">
      <c r="A42" s="274" t="s">
        <v>66</v>
      </c>
      <c r="B42" s="15" t="s">
        <v>67</v>
      </c>
      <c r="C42" s="259">
        <v>0</v>
      </c>
      <c r="D42" s="275">
        <v>0</v>
      </c>
      <c r="E42" s="71"/>
      <c r="F42" s="71"/>
      <c r="G42" s="16" t="s">
        <v>66</v>
      </c>
      <c r="H42" s="26" t="s">
        <v>67</v>
      </c>
      <c r="I42" s="17">
        <v>0</v>
      </c>
      <c r="J42" s="17">
        <v>0</v>
      </c>
      <c r="L42" s="16" t="s">
        <v>66</v>
      </c>
      <c r="M42" s="26" t="s">
        <v>67</v>
      </c>
      <c r="N42" s="17">
        <v>0</v>
      </c>
      <c r="O42" s="17">
        <v>0</v>
      </c>
    </row>
    <row r="43" spans="1:15" ht="19.5" customHeight="1" x14ac:dyDescent="0.25">
      <c r="A43" s="539" t="s">
        <v>2</v>
      </c>
      <c r="B43" s="14" t="s">
        <v>397</v>
      </c>
      <c r="C43" s="260"/>
      <c r="D43" s="276"/>
      <c r="E43" s="71"/>
      <c r="F43" s="71"/>
      <c r="G43" s="220"/>
      <c r="H43" s="26"/>
      <c r="I43" s="17"/>
      <c r="J43" s="17"/>
      <c r="L43" s="220"/>
      <c r="M43" s="26"/>
      <c r="N43" s="17"/>
      <c r="O43" s="17"/>
    </row>
    <row r="44" spans="1:15" ht="19.5" customHeight="1" x14ac:dyDescent="0.25">
      <c r="A44" s="539"/>
      <c r="B44" s="14" t="s">
        <v>4</v>
      </c>
      <c r="C44" s="260"/>
      <c r="D44" s="276"/>
      <c r="E44" s="71"/>
      <c r="F44" s="71"/>
      <c r="G44" s="220"/>
      <c r="H44" s="26"/>
      <c r="I44" s="17"/>
      <c r="J44" s="17"/>
      <c r="L44" s="220"/>
      <c r="M44" s="26"/>
      <c r="N44" s="17"/>
      <c r="O44" s="17"/>
    </row>
    <row r="45" spans="1:15" ht="19.5" customHeight="1" x14ac:dyDescent="0.25">
      <c r="A45" s="274" t="s">
        <v>398</v>
      </c>
      <c r="B45" s="15" t="s">
        <v>399</v>
      </c>
      <c r="C45" s="259">
        <v>0</v>
      </c>
      <c r="D45" s="275">
        <v>0</v>
      </c>
      <c r="E45" s="71"/>
      <c r="F45" s="71"/>
      <c r="G45" s="220"/>
      <c r="H45" s="26"/>
      <c r="I45" s="17"/>
      <c r="J45" s="17"/>
      <c r="L45" s="220"/>
      <c r="M45" s="26"/>
      <c r="N45" s="17"/>
      <c r="O45" s="17"/>
    </row>
    <row r="46" spans="1:15" ht="19.5" customHeight="1" x14ac:dyDescent="0.25">
      <c r="A46" s="539" t="s">
        <v>2</v>
      </c>
      <c r="B46" s="14" t="s">
        <v>358</v>
      </c>
      <c r="C46" s="260"/>
      <c r="D46" s="276"/>
      <c r="E46" s="71"/>
      <c r="F46" s="71"/>
      <c r="G46" s="567" t="s">
        <v>2</v>
      </c>
      <c r="H46" s="23" t="s">
        <v>358</v>
      </c>
      <c r="I46" s="27"/>
      <c r="J46" s="27"/>
      <c r="L46" s="567" t="s">
        <v>2</v>
      </c>
      <c r="M46" s="23" t="s">
        <v>358</v>
      </c>
      <c r="N46" s="27"/>
      <c r="O46" s="27"/>
    </row>
    <row r="47" spans="1:15" ht="19.5" customHeight="1" x14ac:dyDescent="0.25">
      <c r="A47" s="539"/>
      <c r="B47" s="14" t="s">
        <v>360</v>
      </c>
      <c r="C47" s="260"/>
      <c r="D47" s="276"/>
      <c r="E47" s="71"/>
      <c r="F47" s="71"/>
      <c r="G47" s="568"/>
      <c r="H47" s="23" t="s">
        <v>360</v>
      </c>
      <c r="I47" s="27"/>
      <c r="J47" s="27"/>
      <c r="L47" s="568"/>
      <c r="M47" s="23" t="s">
        <v>360</v>
      </c>
      <c r="N47" s="27"/>
      <c r="O47" s="27"/>
    </row>
    <row r="48" spans="1:15" ht="19.5" customHeight="1" x14ac:dyDescent="0.25">
      <c r="A48" s="274" t="s">
        <v>361</v>
      </c>
      <c r="B48" s="15" t="s">
        <v>362</v>
      </c>
      <c r="C48" s="259">
        <v>0</v>
      </c>
      <c r="D48" s="275">
        <v>0</v>
      </c>
      <c r="E48" s="71"/>
      <c r="F48" s="71"/>
      <c r="G48" s="16" t="s">
        <v>361</v>
      </c>
      <c r="H48" s="26" t="s">
        <v>362</v>
      </c>
      <c r="I48" s="17">
        <v>1</v>
      </c>
      <c r="J48" s="17">
        <v>0</v>
      </c>
      <c r="L48" s="16" t="s">
        <v>361</v>
      </c>
      <c r="M48" s="26" t="s">
        <v>362</v>
      </c>
      <c r="N48" s="17">
        <v>0</v>
      </c>
      <c r="O48" s="17">
        <v>0</v>
      </c>
    </row>
    <row r="49" spans="1:15" ht="19.5" customHeight="1" x14ac:dyDescent="0.25">
      <c r="A49" s="274" t="s">
        <v>363</v>
      </c>
      <c r="B49" s="15" t="s">
        <v>364</v>
      </c>
      <c r="C49" s="259">
        <v>0</v>
      </c>
      <c r="D49" s="275">
        <v>0</v>
      </c>
      <c r="E49" s="71"/>
      <c r="F49" s="71"/>
      <c r="G49" s="16" t="s">
        <v>363</v>
      </c>
      <c r="H49" s="26" t="s">
        <v>364</v>
      </c>
      <c r="I49" s="17">
        <v>0</v>
      </c>
      <c r="J49" s="17">
        <v>0</v>
      </c>
      <c r="L49" s="16" t="s">
        <v>363</v>
      </c>
      <c r="M49" s="26" t="s">
        <v>364</v>
      </c>
      <c r="N49" s="17">
        <v>0</v>
      </c>
      <c r="O49" s="17">
        <v>0</v>
      </c>
    </row>
    <row r="50" spans="1:15" ht="19.5" customHeight="1" x14ac:dyDescent="0.25">
      <c r="A50" s="274" t="s">
        <v>365</v>
      </c>
      <c r="B50" s="15" t="s">
        <v>366</v>
      </c>
      <c r="C50" s="259">
        <v>0</v>
      </c>
      <c r="D50" s="275">
        <v>0</v>
      </c>
      <c r="E50" s="71"/>
      <c r="F50" s="71"/>
      <c r="G50" s="16" t="s">
        <v>365</v>
      </c>
      <c r="H50" s="26" t="s">
        <v>366</v>
      </c>
      <c r="I50" s="17">
        <v>0</v>
      </c>
      <c r="J50" s="17">
        <v>0</v>
      </c>
      <c r="L50" s="16" t="s">
        <v>365</v>
      </c>
      <c r="M50" s="26" t="s">
        <v>366</v>
      </c>
      <c r="N50" s="17">
        <v>0</v>
      </c>
      <c r="O50" s="17">
        <v>0</v>
      </c>
    </row>
    <row r="51" spans="1:15" ht="19.5" customHeight="1" x14ac:dyDescent="0.25">
      <c r="A51" s="274" t="s">
        <v>367</v>
      </c>
      <c r="B51" s="15" t="s">
        <v>368</v>
      </c>
      <c r="C51" s="259">
        <v>0</v>
      </c>
      <c r="D51" s="275">
        <v>0</v>
      </c>
      <c r="E51" s="71"/>
      <c r="F51" s="71"/>
      <c r="G51" s="16" t="s">
        <v>367</v>
      </c>
      <c r="H51" s="26" t="s">
        <v>368</v>
      </c>
      <c r="I51" s="17">
        <v>0</v>
      </c>
      <c r="J51" s="17">
        <v>0</v>
      </c>
      <c r="L51" s="16" t="s">
        <v>367</v>
      </c>
      <c r="M51" s="26" t="s">
        <v>368</v>
      </c>
      <c r="N51" s="17">
        <v>0</v>
      </c>
      <c r="O51" s="17">
        <v>0</v>
      </c>
    </row>
    <row r="52" spans="1:15" ht="19.5" customHeight="1" x14ac:dyDescent="0.25">
      <c r="A52" s="274" t="s">
        <v>369</v>
      </c>
      <c r="B52" s="15" t="s">
        <v>370</v>
      </c>
      <c r="C52" s="259">
        <v>0</v>
      </c>
      <c r="D52" s="275">
        <v>0</v>
      </c>
      <c r="E52" s="71"/>
      <c r="F52" s="71"/>
      <c r="G52" s="16" t="s">
        <v>369</v>
      </c>
      <c r="H52" s="26" t="s">
        <v>370</v>
      </c>
      <c r="I52" s="17">
        <v>0</v>
      </c>
      <c r="J52" s="17">
        <v>0</v>
      </c>
      <c r="L52" s="16" t="s">
        <v>369</v>
      </c>
      <c r="M52" s="26" t="s">
        <v>370</v>
      </c>
      <c r="N52" s="17">
        <v>0</v>
      </c>
      <c r="O52" s="17">
        <v>0</v>
      </c>
    </row>
    <row r="53" spans="1:15" ht="19.5" customHeight="1" x14ac:dyDescent="0.25">
      <c r="A53" s="274" t="s">
        <v>371</v>
      </c>
      <c r="B53" s="15" t="s">
        <v>372</v>
      </c>
      <c r="C53" s="259">
        <v>0</v>
      </c>
      <c r="D53" s="275">
        <v>0</v>
      </c>
      <c r="E53" s="71"/>
      <c r="F53" s="71"/>
      <c r="G53" s="16" t="s">
        <v>371</v>
      </c>
      <c r="H53" s="26" t="s">
        <v>372</v>
      </c>
      <c r="I53" s="17">
        <v>0</v>
      </c>
      <c r="J53" s="17">
        <v>0</v>
      </c>
      <c r="L53" s="16" t="s">
        <v>371</v>
      </c>
      <c r="M53" s="26" t="s">
        <v>372</v>
      </c>
      <c r="N53" s="17">
        <v>0</v>
      </c>
      <c r="O53" s="17">
        <v>0</v>
      </c>
    </row>
    <row r="54" spans="1:15" ht="19.5" customHeight="1" x14ac:dyDescent="0.25">
      <c r="A54" s="539" t="s">
        <v>2</v>
      </c>
      <c r="B54" s="14" t="s">
        <v>68</v>
      </c>
      <c r="C54" s="260"/>
      <c r="D54" s="276"/>
      <c r="E54" s="71"/>
      <c r="F54" s="71"/>
      <c r="G54" s="567" t="s">
        <v>2</v>
      </c>
      <c r="H54" s="23" t="s">
        <v>68</v>
      </c>
      <c r="I54" s="27"/>
      <c r="J54" s="27"/>
      <c r="L54" s="567" t="s">
        <v>2</v>
      </c>
      <c r="M54" s="23" t="s">
        <v>68</v>
      </c>
      <c r="N54" s="27"/>
      <c r="O54" s="27"/>
    </row>
    <row r="55" spans="1:15" ht="19.5" customHeight="1" x14ac:dyDescent="0.25">
      <c r="A55" s="539"/>
      <c r="B55" s="14" t="s">
        <v>4</v>
      </c>
      <c r="C55" s="260"/>
      <c r="D55" s="276"/>
      <c r="E55" s="71"/>
      <c r="F55" s="71"/>
      <c r="G55" s="568"/>
      <c r="H55" s="23" t="s">
        <v>4</v>
      </c>
      <c r="I55" s="27"/>
      <c r="J55" s="27"/>
      <c r="L55" s="568"/>
      <c r="M55" s="23" t="s">
        <v>4</v>
      </c>
      <c r="N55" s="27"/>
      <c r="O55" s="27"/>
    </row>
    <row r="56" spans="1:15" ht="19.5" customHeight="1" x14ac:dyDescent="0.25">
      <c r="A56" s="274" t="s">
        <v>69</v>
      </c>
      <c r="B56" s="15" t="s">
        <v>70</v>
      </c>
      <c r="C56" s="259">
        <v>0</v>
      </c>
      <c r="D56" s="275">
        <v>0</v>
      </c>
      <c r="E56" s="71"/>
      <c r="F56" s="71"/>
      <c r="G56" s="16" t="s">
        <v>69</v>
      </c>
      <c r="H56" s="26" t="s">
        <v>70</v>
      </c>
      <c r="I56" s="17">
        <v>0</v>
      </c>
      <c r="J56" s="17">
        <v>0</v>
      </c>
      <c r="L56" s="16" t="s">
        <v>69</v>
      </c>
      <c r="M56" s="26" t="s">
        <v>70</v>
      </c>
      <c r="N56" s="17">
        <v>0</v>
      </c>
      <c r="O56" s="17">
        <v>0</v>
      </c>
    </row>
    <row r="57" spans="1:15" ht="19.5" customHeight="1" x14ac:dyDescent="0.25">
      <c r="A57" s="274" t="s">
        <v>72</v>
      </c>
      <c r="B57" s="15" t="s">
        <v>73</v>
      </c>
      <c r="C57" s="259">
        <v>0</v>
      </c>
      <c r="D57" s="275">
        <v>0</v>
      </c>
      <c r="E57" s="71"/>
      <c r="F57" s="71"/>
      <c r="G57" s="16" t="s">
        <v>72</v>
      </c>
      <c r="H57" s="26" t="s">
        <v>73</v>
      </c>
      <c r="I57" s="17">
        <v>0</v>
      </c>
      <c r="J57" s="17">
        <v>0</v>
      </c>
      <c r="L57" s="16" t="s">
        <v>72</v>
      </c>
      <c r="M57" s="26" t="s">
        <v>73</v>
      </c>
      <c r="N57" s="17">
        <v>0</v>
      </c>
      <c r="O57" s="17">
        <v>0</v>
      </c>
    </row>
    <row r="58" spans="1:15" ht="19.5" customHeight="1" x14ac:dyDescent="0.25">
      <c r="A58" s="274" t="s">
        <v>75</v>
      </c>
      <c r="B58" s="15" t="s">
        <v>76</v>
      </c>
      <c r="C58" s="259">
        <v>1</v>
      </c>
      <c r="D58" s="275">
        <v>0</v>
      </c>
      <c r="E58" s="71"/>
      <c r="F58" s="71"/>
      <c r="G58" s="16" t="s">
        <v>75</v>
      </c>
      <c r="H58" s="26" t="s">
        <v>76</v>
      </c>
      <c r="I58" s="17">
        <v>0</v>
      </c>
      <c r="J58" s="17">
        <v>0</v>
      </c>
      <c r="L58" s="16" t="s">
        <v>75</v>
      </c>
      <c r="M58" s="26" t="s">
        <v>76</v>
      </c>
      <c r="N58" s="17">
        <v>0</v>
      </c>
      <c r="O58" s="17">
        <v>0</v>
      </c>
    </row>
    <row r="59" spans="1:15" ht="19.5" customHeight="1" x14ac:dyDescent="0.25">
      <c r="A59" s="539" t="s">
        <v>2</v>
      </c>
      <c r="B59" s="14" t="s">
        <v>78</v>
      </c>
      <c r="C59" s="260"/>
      <c r="D59" s="276"/>
      <c r="E59" s="71"/>
      <c r="F59" s="71"/>
      <c r="G59" s="567" t="s">
        <v>2</v>
      </c>
      <c r="H59" s="23" t="s">
        <v>78</v>
      </c>
      <c r="I59" s="27"/>
      <c r="J59" s="27"/>
      <c r="L59" s="567" t="s">
        <v>2</v>
      </c>
      <c r="M59" s="23" t="s">
        <v>78</v>
      </c>
      <c r="N59" s="27"/>
      <c r="O59" s="27"/>
    </row>
    <row r="60" spans="1:15" ht="19.5" customHeight="1" x14ac:dyDescent="0.25">
      <c r="A60" s="539"/>
      <c r="B60" s="14" t="s">
        <v>80</v>
      </c>
      <c r="C60" s="260"/>
      <c r="D60" s="276"/>
      <c r="E60" s="71"/>
      <c r="F60" s="71"/>
      <c r="G60" s="568"/>
      <c r="H60" s="23" t="s">
        <v>80</v>
      </c>
      <c r="I60" s="27"/>
      <c r="J60" s="27"/>
      <c r="L60" s="568"/>
      <c r="M60" s="23" t="s">
        <v>80</v>
      </c>
      <c r="N60" s="27"/>
      <c r="O60" s="27"/>
    </row>
    <row r="61" spans="1:15" ht="19.5" customHeight="1" x14ac:dyDescent="0.25">
      <c r="A61" s="274" t="s">
        <v>81</v>
      </c>
      <c r="B61" s="15" t="s">
        <v>78</v>
      </c>
      <c r="C61" s="259">
        <v>21</v>
      </c>
      <c r="D61" s="275">
        <v>25</v>
      </c>
      <c r="E61" s="71"/>
      <c r="F61" s="71"/>
      <c r="G61" s="16" t="s">
        <v>81</v>
      </c>
      <c r="H61" s="26" t="s">
        <v>78</v>
      </c>
      <c r="I61" s="17">
        <v>25</v>
      </c>
      <c r="J61" s="17">
        <v>33</v>
      </c>
      <c r="L61" s="16" t="s">
        <v>81</v>
      </c>
      <c r="M61" s="26" t="s">
        <v>78</v>
      </c>
      <c r="N61" s="17">
        <v>36</v>
      </c>
      <c r="O61" s="17">
        <v>61</v>
      </c>
    </row>
    <row r="62" spans="1:15" ht="19.5" customHeight="1" x14ac:dyDescent="0.25">
      <c r="A62" s="539" t="s">
        <v>2</v>
      </c>
      <c r="B62" s="14" t="s">
        <v>83</v>
      </c>
      <c r="C62" s="260"/>
      <c r="D62" s="276"/>
      <c r="E62" s="71"/>
      <c r="F62" s="71"/>
      <c r="G62" s="567" t="s">
        <v>2</v>
      </c>
      <c r="H62" s="23" t="s">
        <v>83</v>
      </c>
      <c r="I62" s="27"/>
      <c r="J62" s="27"/>
      <c r="L62" s="567" t="s">
        <v>2</v>
      </c>
      <c r="M62" s="23" t="s">
        <v>83</v>
      </c>
      <c r="N62" s="27"/>
      <c r="O62" s="27"/>
    </row>
    <row r="63" spans="1:15" ht="19.5" customHeight="1" x14ac:dyDescent="0.25">
      <c r="A63" s="539"/>
      <c r="B63" s="14" t="s">
        <v>4</v>
      </c>
      <c r="C63" s="260"/>
      <c r="D63" s="276"/>
      <c r="E63" s="71"/>
      <c r="F63" s="71"/>
      <c r="G63" s="568"/>
      <c r="H63" s="23" t="s">
        <v>4</v>
      </c>
      <c r="I63" s="27"/>
      <c r="J63" s="27"/>
      <c r="L63" s="568"/>
      <c r="M63" s="23" t="s">
        <v>4</v>
      </c>
      <c r="N63" s="27"/>
      <c r="O63" s="27"/>
    </row>
    <row r="64" spans="1:15" ht="19.5" customHeight="1" x14ac:dyDescent="0.25">
      <c r="A64" s="274" t="s">
        <v>84</v>
      </c>
      <c r="B64" s="15" t="s">
        <v>85</v>
      </c>
      <c r="C64" s="259">
        <v>3</v>
      </c>
      <c r="D64" s="275">
        <v>3</v>
      </c>
      <c r="E64" s="71"/>
      <c r="F64" s="71"/>
      <c r="G64" s="16" t="s">
        <v>84</v>
      </c>
      <c r="H64" s="26" t="s">
        <v>85</v>
      </c>
      <c r="I64" s="17">
        <v>3</v>
      </c>
      <c r="J64" s="17">
        <v>2</v>
      </c>
      <c r="L64" s="16" t="s">
        <v>84</v>
      </c>
      <c r="M64" s="26" t="s">
        <v>85</v>
      </c>
      <c r="N64" s="17">
        <v>2</v>
      </c>
      <c r="O64" s="17">
        <v>2</v>
      </c>
    </row>
    <row r="65" spans="1:15" ht="19.5" customHeight="1" x14ac:dyDescent="0.25">
      <c r="A65" s="274" t="s">
        <v>87</v>
      </c>
      <c r="B65" s="15" t="s">
        <v>88</v>
      </c>
      <c r="C65" s="259">
        <v>221</v>
      </c>
      <c r="D65" s="275">
        <v>143</v>
      </c>
      <c r="E65" s="71"/>
      <c r="F65" s="71"/>
      <c r="G65" s="16" t="s">
        <v>87</v>
      </c>
      <c r="H65" s="26" t="s">
        <v>88</v>
      </c>
      <c r="I65" s="17">
        <v>143</v>
      </c>
      <c r="J65" s="17">
        <v>96</v>
      </c>
      <c r="L65" s="16" t="s">
        <v>87</v>
      </c>
      <c r="M65" s="26" t="s">
        <v>88</v>
      </c>
      <c r="N65" s="17">
        <v>96</v>
      </c>
      <c r="O65" s="17">
        <v>62</v>
      </c>
    </row>
    <row r="66" spans="1:15" ht="19.5" customHeight="1" x14ac:dyDescent="0.25">
      <c r="A66" s="274" t="s">
        <v>90</v>
      </c>
      <c r="B66" s="15" t="s">
        <v>373</v>
      </c>
      <c r="C66" s="259">
        <v>0</v>
      </c>
      <c r="D66" s="275">
        <v>0</v>
      </c>
      <c r="E66" s="71"/>
      <c r="F66" s="71"/>
      <c r="G66" s="16" t="s">
        <v>90</v>
      </c>
      <c r="H66" s="26" t="s">
        <v>373</v>
      </c>
      <c r="I66" s="17">
        <v>0</v>
      </c>
      <c r="J66" s="17">
        <v>0</v>
      </c>
      <c r="L66" s="16" t="s">
        <v>90</v>
      </c>
      <c r="M66" s="26" t="s">
        <v>373</v>
      </c>
      <c r="N66" s="17">
        <v>0</v>
      </c>
      <c r="O66" s="17">
        <v>0</v>
      </c>
    </row>
    <row r="67" spans="1:15" ht="19.5" customHeight="1" x14ac:dyDescent="0.25">
      <c r="A67" s="274" t="s">
        <v>91</v>
      </c>
      <c r="B67" s="15" t="s">
        <v>92</v>
      </c>
      <c r="C67" s="259">
        <v>29</v>
      </c>
      <c r="D67" s="275">
        <v>25</v>
      </c>
      <c r="E67" s="71"/>
      <c r="F67" s="71"/>
      <c r="G67" s="16" t="s">
        <v>91</v>
      </c>
      <c r="H67" s="26" t="s">
        <v>92</v>
      </c>
      <c r="I67" s="17">
        <v>25</v>
      </c>
      <c r="J67" s="17">
        <v>22</v>
      </c>
      <c r="L67" s="16" t="s">
        <v>91</v>
      </c>
      <c r="M67" s="26" t="s">
        <v>92</v>
      </c>
      <c r="N67" s="17">
        <v>22</v>
      </c>
      <c r="O67" s="17">
        <v>15</v>
      </c>
    </row>
    <row r="68" spans="1:15" ht="19.5" customHeight="1" x14ac:dyDescent="0.25">
      <c r="A68" s="274" t="s">
        <v>93</v>
      </c>
      <c r="B68" s="15" t="s">
        <v>94</v>
      </c>
      <c r="C68" s="259">
        <v>17</v>
      </c>
      <c r="D68" s="275">
        <v>16</v>
      </c>
      <c r="E68" s="71"/>
      <c r="F68" s="71"/>
      <c r="G68" s="16" t="s">
        <v>93</v>
      </c>
      <c r="H68" s="26" t="s">
        <v>94</v>
      </c>
      <c r="I68" s="17">
        <v>16</v>
      </c>
      <c r="J68" s="17">
        <v>17</v>
      </c>
      <c r="L68" s="16" t="s">
        <v>93</v>
      </c>
      <c r="M68" s="26" t="s">
        <v>94</v>
      </c>
      <c r="N68" s="17">
        <v>17</v>
      </c>
      <c r="O68" s="17">
        <v>16</v>
      </c>
    </row>
    <row r="69" spans="1:15" ht="19.5" customHeight="1" x14ac:dyDescent="0.25">
      <c r="A69" s="274" t="s">
        <v>95</v>
      </c>
      <c r="B69" s="15" t="s">
        <v>96</v>
      </c>
      <c r="C69" s="259">
        <v>251</v>
      </c>
      <c r="D69" s="275">
        <v>243</v>
      </c>
      <c r="E69" s="71"/>
      <c r="F69" s="71"/>
      <c r="G69" s="16" t="s">
        <v>95</v>
      </c>
      <c r="H69" s="26" t="s">
        <v>96</v>
      </c>
      <c r="I69" s="17">
        <v>245</v>
      </c>
      <c r="J69" s="17">
        <v>245</v>
      </c>
      <c r="L69" s="16" t="s">
        <v>95</v>
      </c>
      <c r="M69" s="26" t="s">
        <v>96</v>
      </c>
      <c r="N69" s="17">
        <v>245</v>
      </c>
      <c r="O69" s="17">
        <v>245</v>
      </c>
    </row>
    <row r="70" spans="1:15" ht="19.5" customHeight="1" x14ac:dyDescent="0.25">
      <c r="A70" s="274" t="s">
        <v>98</v>
      </c>
      <c r="B70" s="15" t="s">
        <v>99</v>
      </c>
      <c r="C70" s="259">
        <v>46</v>
      </c>
      <c r="D70" s="275">
        <v>45</v>
      </c>
      <c r="E70" s="71"/>
      <c r="F70" s="71"/>
      <c r="G70" s="16" t="s">
        <v>98</v>
      </c>
      <c r="H70" s="26" t="s">
        <v>99</v>
      </c>
      <c r="I70" s="17">
        <v>45</v>
      </c>
      <c r="J70" s="17">
        <v>42</v>
      </c>
      <c r="L70" s="16" t="s">
        <v>98</v>
      </c>
      <c r="M70" s="26" t="s">
        <v>99</v>
      </c>
      <c r="N70" s="17">
        <v>42</v>
      </c>
      <c r="O70" s="17">
        <v>47</v>
      </c>
    </row>
    <row r="71" spans="1:15" ht="19.5" customHeight="1" x14ac:dyDescent="0.25">
      <c r="A71" s="274" t="s">
        <v>100</v>
      </c>
      <c r="B71" s="15" t="s">
        <v>101</v>
      </c>
      <c r="C71" s="259">
        <v>8</v>
      </c>
      <c r="D71" s="275">
        <v>9</v>
      </c>
      <c r="E71" s="71"/>
      <c r="F71" s="71"/>
      <c r="G71" s="16" t="s">
        <v>100</v>
      </c>
      <c r="H71" s="26" t="s">
        <v>101</v>
      </c>
      <c r="I71" s="17">
        <v>9</v>
      </c>
      <c r="J71" s="17">
        <v>9</v>
      </c>
      <c r="L71" s="16" t="s">
        <v>100</v>
      </c>
      <c r="M71" s="26" t="s">
        <v>101</v>
      </c>
      <c r="N71" s="17">
        <v>9</v>
      </c>
      <c r="O71" s="17">
        <v>10</v>
      </c>
    </row>
    <row r="72" spans="1:15" ht="19.5" customHeight="1" x14ac:dyDescent="0.25">
      <c r="A72" s="274" t="s">
        <v>102</v>
      </c>
      <c r="B72" s="15" t="s">
        <v>103</v>
      </c>
      <c r="C72" s="259">
        <v>0</v>
      </c>
      <c r="D72" s="275">
        <v>0</v>
      </c>
      <c r="E72" s="71"/>
      <c r="F72" s="71"/>
      <c r="G72" s="16" t="s">
        <v>102</v>
      </c>
      <c r="H72" s="26" t="s">
        <v>103</v>
      </c>
      <c r="I72" s="17">
        <v>0</v>
      </c>
      <c r="J72" s="17">
        <v>0</v>
      </c>
      <c r="L72" s="16" t="s">
        <v>102</v>
      </c>
      <c r="M72" s="26" t="s">
        <v>103</v>
      </c>
      <c r="N72" s="17">
        <v>0</v>
      </c>
      <c r="O72" s="17">
        <v>0</v>
      </c>
    </row>
    <row r="73" spans="1:15" ht="19.5" customHeight="1" x14ac:dyDescent="0.25">
      <c r="A73" s="274" t="s">
        <v>104</v>
      </c>
      <c r="B73" s="15" t="s">
        <v>105</v>
      </c>
      <c r="C73" s="259">
        <v>0</v>
      </c>
      <c r="D73" s="275">
        <v>0</v>
      </c>
      <c r="E73" s="71"/>
      <c r="F73" s="71"/>
      <c r="G73" s="16" t="s">
        <v>104</v>
      </c>
      <c r="H73" s="26" t="s">
        <v>105</v>
      </c>
      <c r="I73" s="17">
        <v>0</v>
      </c>
      <c r="J73" s="17">
        <v>0</v>
      </c>
      <c r="L73" s="16" t="s">
        <v>104</v>
      </c>
      <c r="M73" s="26" t="s">
        <v>105</v>
      </c>
      <c r="N73" s="17">
        <v>0</v>
      </c>
      <c r="O73" s="17">
        <v>0</v>
      </c>
    </row>
    <row r="74" spans="1:15" ht="19.5" customHeight="1" x14ac:dyDescent="0.25">
      <c r="A74" s="274" t="s">
        <v>106</v>
      </c>
      <c r="B74" s="15" t="s">
        <v>107</v>
      </c>
      <c r="C74" s="259">
        <v>0</v>
      </c>
      <c r="D74" s="275">
        <v>0</v>
      </c>
      <c r="E74" s="71"/>
      <c r="F74" s="71"/>
      <c r="G74" s="16" t="s">
        <v>106</v>
      </c>
      <c r="H74" s="26" t="s">
        <v>107</v>
      </c>
      <c r="I74" s="17">
        <v>0</v>
      </c>
      <c r="J74" s="17">
        <v>0</v>
      </c>
      <c r="L74" s="16" t="s">
        <v>106</v>
      </c>
      <c r="M74" s="26" t="s">
        <v>107</v>
      </c>
      <c r="N74" s="17">
        <v>0</v>
      </c>
      <c r="O74" s="17">
        <v>0</v>
      </c>
    </row>
    <row r="75" spans="1:15" ht="19.5" customHeight="1" x14ac:dyDescent="0.25">
      <c r="A75" s="274" t="s">
        <v>108</v>
      </c>
      <c r="B75" s="15" t="s">
        <v>109</v>
      </c>
      <c r="C75" s="259">
        <v>0</v>
      </c>
      <c r="D75" s="275">
        <v>0</v>
      </c>
      <c r="E75" s="71"/>
      <c r="F75" s="71"/>
      <c r="G75" s="16" t="s">
        <v>108</v>
      </c>
      <c r="H75" s="26" t="s">
        <v>109</v>
      </c>
      <c r="I75" s="17">
        <v>0</v>
      </c>
      <c r="J75" s="17">
        <v>0</v>
      </c>
      <c r="L75" s="16" t="s">
        <v>108</v>
      </c>
      <c r="M75" s="26" t="s">
        <v>109</v>
      </c>
      <c r="N75" s="17">
        <v>0</v>
      </c>
      <c r="O75" s="17">
        <v>0</v>
      </c>
    </row>
    <row r="76" spans="1:15" ht="19.5" customHeight="1" x14ac:dyDescent="0.25">
      <c r="A76" s="274" t="s">
        <v>110</v>
      </c>
      <c r="B76" s="15" t="s">
        <v>111</v>
      </c>
      <c r="C76" s="259">
        <v>0</v>
      </c>
      <c r="D76" s="275">
        <v>0</v>
      </c>
      <c r="E76" s="71"/>
      <c r="F76" s="71"/>
      <c r="G76" s="16" t="s">
        <v>110</v>
      </c>
      <c r="H76" s="26" t="s">
        <v>111</v>
      </c>
      <c r="I76" s="17">
        <v>0</v>
      </c>
      <c r="J76" s="17">
        <v>0</v>
      </c>
      <c r="L76" s="16" t="s">
        <v>110</v>
      </c>
      <c r="M76" s="26" t="s">
        <v>111</v>
      </c>
      <c r="N76" s="17">
        <v>0</v>
      </c>
      <c r="O76" s="17">
        <v>0</v>
      </c>
    </row>
    <row r="77" spans="1:15" ht="19.5" customHeight="1" x14ac:dyDescent="0.25">
      <c r="A77" s="274" t="s">
        <v>112</v>
      </c>
      <c r="B77" s="15" t="s">
        <v>113</v>
      </c>
      <c r="C77" s="259">
        <v>0</v>
      </c>
      <c r="D77" s="275">
        <v>0</v>
      </c>
      <c r="E77" s="71"/>
      <c r="F77" s="71"/>
      <c r="G77" s="16" t="s">
        <v>112</v>
      </c>
      <c r="H77" s="26" t="s">
        <v>113</v>
      </c>
      <c r="I77" s="17">
        <v>0</v>
      </c>
      <c r="J77" s="17">
        <v>0</v>
      </c>
      <c r="L77" s="16" t="s">
        <v>112</v>
      </c>
      <c r="M77" s="26" t="s">
        <v>113</v>
      </c>
      <c r="N77" s="17">
        <v>0</v>
      </c>
      <c r="O77" s="17">
        <v>0</v>
      </c>
    </row>
    <row r="78" spans="1:15" ht="19.5" customHeight="1" x14ac:dyDescent="0.25">
      <c r="A78" s="274" t="s">
        <v>114</v>
      </c>
      <c r="B78" s="15" t="s">
        <v>115</v>
      </c>
      <c r="C78" s="259">
        <v>3</v>
      </c>
      <c r="D78" s="275">
        <v>3</v>
      </c>
      <c r="E78" s="71"/>
      <c r="F78" s="71"/>
      <c r="G78" s="16" t="s">
        <v>114</v>
      </c>
      <c r="H78" s="26" t="s">
        <v>115</v>
      </c>
      <c r="I78" s="17">
        <v>3</v>
      </c>
      <c r="J78" s="17">
        <v>4</v>
      </c>
      <c r="L78" s="16" t="s">
        <v>114</v>
      </c>
      <c r="M78" s="26" t="s">
        <v>115</v>
      </c>
      <c r="N78" s="17">
        <v>4</v>
      </c>
      <c r="O78" s="17">
        <v>5</v>
      </c>
    </row>
    <row r="79" spans="1:15" ht="19.5" customHeight="1" x14ac:dyDescent="0.25">
      <c r="A79" s="274" t="s">
        <v>116</v>
      </c>
      <c r="B79" s="15" t="s">
        <v>117</v>
      </c>
      <c r="C79" s="259">
        <v>1</v>
      </c>
      <c r="D79" s="275">
        <v>1</v>
      </c>
      <c r="E79" s="71"/>
      <c r="F79" s="71"/>
      <c r="G79" s="16" t="s">
        <v>116</v>
      </c>
      <c r="H79" s="26" t="s">
        <v>117</v>
      </c>
      <c r="I79" s="17">
        <v>1</v>
      </c>
      <c r="J79" s="17">
        <v>1</v>
      </c>
      <c r="L79" s="16" t="s">
        <v>116</v>
      </c>
      <c r="M79" s="26" t="s">
        <v>117</v>
      </c>
      <c r="N79" s="17">
        <v>1</v>
      </c>
      <c r="O79" s="17">
        <v>1</v>
      </c>
    </row>
    <row r="80" spans="1:15" ht="19.5" customHeight="1" x14ac:dyDescent="0.25">
      <c r="A80" s="274" t="s">
        <v>118</v>
      </c>
      <c r="B80" s="15" t="s">
        <v>119</v>
      </c>
      <c r="C80" s="259">
        <v>0</v>
      </c>
      <c r="D80" s="275">
        <v>0</v>
      </c>
      <c r="E80" s="71"/>
      <c r="F80" s="71"/>
      <c r="G80" s="16" t="s">
        <v>118</v>
      </c>
      <c r="H80" s="26" t="s">
        <v>119</v>
      </c>
      <c r="I80" s="17">
        <v>0</v>
      </c>
      <c r="J80" s="17">
        <v>0</v>
      </c>
      <c r="L80" s="16" t="s">
        <v>118</v>
      </c>
      <c r="M80" s="26" t="s">
        <v>119</v>
      </c>
      <c r="N80" s="17">
        <v>0</v>
      </c>
      <c r="O80" s="17">
        <v>0</v>
      </c>
    </row>
    <row r="81" spans="1:15" ht="19.5" customHeight="1" x14ac:dyDescent="0.25">
      <c r="A81" s="274" t="s">
        <v>120</v>
      </c>
      <c r="B81" s="15" t="s">
        <v>121</v>
      </c>
      <c r="C81" s="259">
        <v>0</v>
      </c>
      <c r="D81" s="275">
        <v>0</v>
      </c>
      <c r="E81" s="71"/>
      <c r="F81" s="71"/>
      <c r="G81" s="16" t="s">
        <v>120</v>
      </c>
      <c r="H81" s="26" t="s">
        <v>121</v>
      </c>
      <c r="I81" s="17">
        <v>0</v>
      </c>
      <c r="J81" s="17">
        <v>0</v>
      </c>
      <c r="L81" s="16" t="s">
        <v>120</v>
      </c>
      <c r="M81" s="26" t="s">
        <v>121</v>
      </c>
      <c r="N81" s="17">
        <v>0</v>
      </c>
      <c r="O81" s="17">
        <v>0</v>
      </c>
    </row>
    <row r="82" spans="1:15" ht="30" customHeight="1" x14ac:dyDescent="0.25">
      <c r="A82" s="539" t="s">
        <v>2</v>
      </c>
      <c r="B82" s="14" t="s">
        <v>122</v>
      </c>
      <c r="C82" s="260"/>
      <c r="D82" s="276"/>
      <c r="E82" s="71"/>
      <c r="F82" s="71"/>
      <c r="G82" s="567" t="s">
        <v>2</v>
      </c>
      <c r="H82" s="23" t="s">
        <v>122</v>
      </c>
      <c r="I82" s="27"/>
      <c r="J82" s="27"/>
      <c r="L82" s="567" t="s">
        <v>2</v>
      </c>
      <c r="M82" s="23" t="s">
        <v>122</v>
      </c>
      <c r="N82" s="27"/>
      <c r="O82" s="27"/>
    </row>
    <row r="83" spans="1:15" ht="19.5" customHeight="1" x14ac:dyDescent="0.25">
      <c r="A83" s="539"/>
      <c r="B83" s="14" t="s">
        <v>4</v>
      </c>
      <c r="C83" s="260"/>
      <c r="D83" s="276"/>
      <c r="E83" s="71"/>
      <c r="F83" s="71"/>
      <c r="G83" s="568"/>
      <c r="H83" s="23" t="s">
        <v>4</v>
      </c>
      <c r="I83" s="27"/>
      <c r="J83" s="27"/>
      <c r="L83" s="568"/>
      <c r="M83" s="23" t="s">
        <v>4</v>
      </c>
      <c r="N83" s="27"/>
      <c r="O83" s="27"/>
    </row>
    <row r="84" spans="1:15" ht="30" customHeight="1" x14ac:dyDescent="0.25">
      <c r="A84" s="274" t="s">
        <v>123</v>
      </c>
      <c r="B84" s="15" t="s">
        <v>124</v>
      </c>
      <c r="C84" s="259">
        <v>0</v>
      </c>
      <c r="D84" s="275">
        <v>0</v>
      </c>
      <c r="E84" s="71"/>
      <c r="F84" s="71"/>
      <c r="G84" s="16" t="s">
        <v>123</v>
      </c>
      <c r="H84" s="26" t="s">
        <v>124</v>
      </c>
      <c r="I84" s="17">
        <v>0</v>
      </c>
      <c r="J84" s="17">
        <v>0</v>
      </c>
      <c r="L84" s="16" t="s">
        <v>123</v>
      </c>
      <c r="M84" s="26" t="s">
        <v>124</v>
      </c>
      <c r="N84" s="17">
        <v>0</v>
      </c>
      <c r="O84" s="17">
        <v>0</v>
      </c>
    </row>
    <row r="85" spans="1:15" ht="19.5" customHeight="1" x14ac:dyDescent="0.25">
      <c r="A85" s="539" t="s">
        <v>2</v>
      </c>
      <c r="B85" s="14" t="s">
        <v>125</v>
      </c>
      <c r="C85" s="260"/>
      <c r="D85" s="276"/>
      <c r="E85" s="71"/>
      <c r="F85" s="71"/>
      <c r="G85" s="567" t="s">
        <v>2</v>
      </c>
      <c r="H85" s="23" t="s">
        <v>125</v>
      </c>
      <c r="I85" s="27"/>
      <c r="J85" s="27"/>
      <c r="L85" s="567" t="s">
        <v>2</v>
      </c>
      <c r="M85" s="23" t="s">
        <v>125</v>
      </c>
      <c r="N85" s="27"/>
      <c r="O85" s="27"/>
    </row>
    <row r="86" spans="1:15" ht="19.5" customHeight="1" x14ac:dyDescent="0.25">
      <c r="A86" s="539"/>
      <c r="B86" s="14" t="s">
        <v>127</v>
      </c>
      <c r="C86" s="260"/>
      <c r="D86" s="276"/>
      <c r="E86" s="71"/>
      <c r="F86" s="71"/>
      <c r="G86" s="569"/>
      <c r="H86" s="23" t="s">
        <v>127</v>
      </c>
      <c r="I86" s="27"/>
      <c r="J86" s="27"/>
      <c r="L86" s="569"/>
      <c r="M86" s="23" t="s">
        <v>127</v>
      </c>
      <c r="N86" s="27"/>
      <c r="O86" s="27"/>
    </row>
    <row r="87" spans="1:15" ht="19.5" customHeight="1" x14ac:dyDescent="0.25">
      <c r="A87" s="539"/>
      <c r="B87" s="14" t="s">
        <v>126</v>
      </c>
      <c r="C87" s="260"/>
      <c r="D87" s="276"/>
      <c r="E87" s="71"/>
      <c r="F87" s="71"/>
      <c r="G87" s="568"/>
      <c r="H87" s="23" t="s">
        <v>126</v>
      </c>
      <c r="I87" s="27"/>
      <c r="J87" s="27"/>
      <c r="L87" s="568"/>
      <c r="M87" s="23" t="s">
        <v>126</v>
      </c>
      <c r="N87" s="27"/>
      <c r="O87" s="27"/>
    </row>
    <row r="88" spans="1:15" ht="19.5" customHeight="1" x14ac:dyDescent="0.25">
      <c r="A88" s="274" t="s">
        <v>128</v>
      </c>
      <c r="B88" s="15" t="s">
        <v>129</v>
      </c>
      <c r="C88" s="259">
        <v>192</v>
      </c>
      <c r="D88" s="275">
        <v>201</v>
      </c>
      <c r="E88" s="71"/>
      <c r="F88" s="71"/>
      <c r="G88" s="16" t="s">
        <v>128</v>
      </c>
      <c r="H88" s="26" t="s">
        <v>129</v>
      </c>
      <c r="I88" s="17">
        <v>201</v>
      </c>
      <c r="J88" s="17">
        <v>222</v>
      </c>
      <c r="L88" s="16" t="s">
        <v>128</v>
      </c>
      <c r="M88" s="26" t="s">
        <v>129</v>
      </c>
      <c r="N88" s="17">
        <v>222</v>
      </c>
      <c r="O88" s="17">
        <v>260</v>
      </c>
    </row>
    <row r="89" spans="1:15" ht="19.5" customHeight="1" x14ac:dyDescent="0.25">
      <c r="A89" s="274" t="s">
        <v>131</v>
      </c>
      <c r="B89" s="15" t="s">
        <v>132</v>
      </c>
      <c r="C89" s="259">
        <v>151</v>
      </c>
      <c r="D89" s="275">
        <v>153</v>
      </c>
      <c r="E89" s="71"/>
      <c r="F89" s="71"/>
      <c r="G89" s="16" t="s">
        <v>131</v>
      </c>
      <c r="H89" s="26" t="s">
        <v>132</v>
      </c>
      <c r="I89" s="17">
        <v>155</v>
      </c>
      <c r="J89" s="17">
        <v>165</v>
      </c>
      <c r="L89" s="16" t="s">
        <v>131</v>
      </c>
      <c r="M89" s="26" t="s">
        <v>132</v>
      </c>
      <c r="N89" s="17">
        <v>165</v>
      </c>
      <c r="O89" s="17">
        <v>168</v>
      </c>
    </row>
    <row r="90" spans="1:15" ht="19.5" customHeight="1" x14ac:dyDescent="0.25">
      <c r="A90" s="274" t="s">
        <v>133</v>
      </c>
      <c r="B90" s="15" t="s">
        <v>134</v>
      </c>
      <c r="C90" s="259">
        <v>57</v>
      </c>
      <c r="D90" s="275">
        <v>48</v>
      </c>
      <c r="E90" s="71"/>
      <c r="F90" s="71"/>
      <c r="G90" s="16" t="s">
        <v>133</v>
      </c>
      <c r="H90" s="26" t="s">
        <v>134</v>
      </c>
      <c r="I90" s="17">
        <v>48</v>
      </c>
      <c r="J90" s="17">
        <v>41</v>
      </c>
      <c r="L90" s="16" t="s">
        <v>133</v>
      </c>
      <c r="M90" s="26" t="s">
        <v>134</v>
      </c>
      <c r="N90" s="17">
        <v>41</v>
      </c>
      <c r="O90" s="17">
        <v>41</v>
      </c>
    </row>
    <row r="91" spans="1:15" ht="19.5" customHeight="1" x14ac:dyDescent="0.25">
      <c r="A91" s="539" t="s">
        <v>2</v>
      </c>
      <c r="B91" s="14" t="s">
        <v>135</v>
      </c>
      <c r="C91" s="260"/>
      <c r="D91" s="276"/>
      <c r="E91" s="71"/>
      <c r="F91" s="71"/>
      <c r="G91" s="567" t="s">
        <v>2</v>
      </c>
      <c r="H91" s="23" t="s">
        <v>135</v>
      </c>
      <c r="I91" s="27"/>
      <c r="J91" s="27"/>
      <c r="L91" s="567" t="s">
        <v>2</v>
      </c>
      <c r="M91" s="23" t="s">
        <v>135</v>
      </c>
      <c r="N91" s="27"/>
      <c r="O91" s="27"/>
    </row>
    <row r="92" spans="1:15" ht="19.5" customHeight="1" x14ac:dyDescent="0.25">
      <c r="A92" s="539"/>
      <c r="B92" s="14" t="s">
        <v>126</v>
      </c>
      <c r="C92" s="260"/>
      <c r="D92" s="276"/>
      <c r="E92" s="71"/>
      <c r="F92" s="71"/>
      <c r="G92" s="568"/>
      <c r="H92" s="23" t="s">
        <v>126</v>
      </c>
      <c r="I92" s="27"/>
      <c r="J92" s="27"/>
      <c r="L92" s="568"/>
      <c r="M92" s="23" t="s">
        <v>126</v>
      </c>
      <c r="N92" s="27"/>
      <c r="O92" s="27"/>
    </row>
    <row r="93" spans="1:15" ht="19.5" customHeight="1" x14ac:dyDescent="0.25">
      <c r="A93" s="274" t="s">
        <v>136</v>
      </c>
      <c r="B93" s="15" t="s">
        <v>137</v>
      </c>
      <c r="C93" s="259">
        <v>518</v>
      </c>
      <c r="D93" s="275">
        <v>508</v>
      </c>
      <c r="E93" s="71"/>
      <c r="F93" s="71"/>
      <c r="G93" s="16" t="s">
        <v>136</v>
      </c>
      <c r="H93" s="26" t="s">
        <v>137</v>
      </c>
      <c r="I93" s="17">
        <v>508</v>
      </c>
      <c r="J93" s="17">
        <v>489</v>
      </c>
      <c r="L93" s="16" t="s">
        <v>136</v>
      </c>
      <c r="M93" s="26" t="s">
        <v>137</v>
      </c>
      <c r="N93" s="17">
        <v>488</v>
      </c>
      <c r="O93" s="17">
        <v>496</v>
      </c>
    </row>
    <row r="94" spans="1:15" ht="19.5" customHeight="1" x14ac:dyDescent="0.25">
      <c r="A94" s="274" t="s">
        <v>138</v>
      </c>
      <c r="B94" s="15" t="s">
        <v>139</v>
      </c>
      <c r="C94" s="259">
        <v>15</v>
      </c>
      <c r="D94" s="275">
        <v>15</v>
      </c>
      <c r="E94" s="71"/>
      <c r="F94" s="71"/>
      <c r="G94" s="16" t="s">
        <v>138</v>
      </c>
      <c r="H94" s="26" t="s">
        <v>139</v>
      </c>
      <c r="I94" s="17">
        <v>15</v>
      </c>
      <c r="J94" s="17">
        <v>13</v>
      </c>
      <c r="L94" s="16" t="s">
        <v>138</v>
      </c>
      <c r="M94" s="26" t="s">
        <v>139</v>
      </c>
      <c r="N94" s="17">
        <v>13</v>
      </c>
      <c r="O94" s="17">
        <v>11</v>
      </c>
    </row>
    <row r="95" spans="1:15" ht="19.5" customHeight="1" x14ac:dyDescent="0.25">
      <c r="A95" s="274" t="s">
        <v>140</v>
      </c>
      <c r="B95" s="15" t="s">
        <v>141</v>
      </c>
      <c r="C95" s="259">
        <v>18</v>
      </c>
      <c r="D95" s="275">
        <v>19</v>
      </c>
      <c r="E95" s="71"/>
      <c r="F95" s="71"/>
      <c r="G95" s="16" t="s">
        <v>140</v>
      </c>
      <c r="H95" s="26" t="s">
        <v>141</v>
      </c>
      <c r="I95" s="17">
        <v>19</v>
      </c>
      <c r="J95" s="17">
        <v>17</v>
      </c>
      <c r="L95" s="16" t="s">
        <v>140</v>
      </c>
      <c r="M95" s="26" t="s">
        <v>141</v>
      </c>
      <c r="N95" s="17">
        <v>17</v>
      </c>
      <c r="O95" s="17">
        <v>17</v>
      </c>
    </row>
    <row r="96" spans="1:15" ht="19.5" customHeight="1" x14ac:dyDescent="0.25">
      <c r="A96" s="539" t="s">
        <v>2</v>
      </c>
      <c r="B96" s="14" t="s">
        <v>375</v>
      </c>
      <c r="C96" s="260"/>
      <c r="D96" s="276"/>
      <c r="E96" s="71"/>
      <c r="F96" s="71"/>
      <c r="G96" s="567" t="s">
        <v>2</v>
      </c>
      <c r="H96" s="23" t="s">
        <v>375</v>
      </c>
      <c r="I96" s="27"/>
      <c r="J96" s="27"/>
      <c r="L96" s="567" t="s">
        <v>2</v>
      </c>
      <c r="M96" s="23" t="s">
        <v>375</v>
      </c>
      <c r="N96" s="27"/>
      <c r="O96" s="27"/>
    </row>
    <row r="97" spans="1:15" ht="19.5" customHeight="1" x14ac:dyDescent="0.25">
      <c r="A97" s="539"/>
      <c r="B97" s="14" t="s">
        <v>126</v>
      </c>
      <c r="C97" s="260"/>
      <c r="D97" s="276"/>
      <c r="E97" s="71"/>
      <c r="F97" s="71"/>
      <c r="G97" s="568"/>
      <c r="H97" s="23" t="s">
        <v>126</v>
      </c>
      <c r="I97" s="27"/>
      <c r="J97" s="27"/>
      <c r="L97" s="568"/>
      <c r="M97" s="23" t="s">
        <v>126</v>
      </c>
      <c r="N97" s="27"/>
      <c r="O97" s="27"/>
    </row>
    <row r="98" spans="1:15" ht="19.5" customHeight="1" x14ac:dyDescent="0.25">
      <c r="A98" s="274" t="s">
        <v>376</v>
      </c>
      <c r="B98" s="15" t="s">
        <v>377</v>
      </c>
      <c r="C98" s="259">
        <v>12</v>
      </c>
      <c r="D98" s="275">
        <v>0</v>
      </c>
      <c r="E98" s="71"/>
      <c r="F98" s="71"/>
      <c r="G98" s="16" t="s">
        <v>376</v>
      </c>
      <c r="H98" s="26" t="s">
        <v>377</v>
      </c>
      <c r="I98" s="17">
        <v>0</v>
      </c>
      <c r="J98" s="17">
        <v>0</v>
      </c>
      <c r="L98" s="16" t="s">
        <v>376</v>
      </c>
      <c r="M98" s="26" t="s">
        <v>377</v>
      </c>
      <c r="N98" s="17">
        <v>0</v>
      </c>
      <c r="O98" s="17">
        <v>0</v>
      </c>
    </row>
    <row r="99" spans="1:15" ht="19.5" customHeight="1" x14ac:dyDescent="0.25">
      <c r="A99" s="539" t="s">
        <v>2</v>
      </c>
      <c r="B99" s="14" t="s">
        <v>142</v>
      </c>
      <c r="C99" s="260"/>
      <c r="D99" s="276"/>
      <c r="E99" s="71"/>
      <c r="F99" s="71"/>
      <c r="G99" s="567" t="s">
        <v>2</v>
      </c>
      <c r="H99" s="23" t="s">
        <v>142</v>
      </c>
      <c r="I99" s="27"/>
      <c r="J99" s="27"/>
      <c r="L99" s="567" t="s">
        <v>2</v>
      </c>
      <c r="M99" s="23" t="s">
        <v>142</v>
      </c>
      <c r="N99" s="27"/>
      <c r="O99" s="27"/>
    </row>
    <row r="100" spans="1:15" ht="19.5" customHeight="1" x14ac:dyDescent="0.25">
      <c r="A100" s="539"/>
      <c r="B100" s="14" t="s">
        <v>126</v>
      </c>
      <c r="C100" s="260"/>
      <c r="D100" s="276"/>
      <c r="E100" s="71"/>
      <c r="F100" s="71"/>
      <c r="G100" s="568"/>
      <c r="H100" s="23" t="s">
        <v>126</v>
      </c>
      <c r="I100" s="27"/>
      <c r="J100" s="27"/>
      <c r="L100" s="568"/>
      <c r="M100" s="23" t="s">
        <v>126</v>
      </c>
      <c r="N100" s="27"/>
      <c r="O100" s="27"/>
    </row>
    <row r="101" spans="1:15" ht="19.5" customHeight="1" x14ac:dyDescent="0.25">
      <c r="A101" s="274" t="s">
        <v>143</v>
      </c>
      <c r="B101" s="15" t="s">
        <v>144</v>
      </c>
      <c r="C101" s="259">
        <v>0</v>
      </c>
      <c r="D101" s="275">
        <v>0</v>
      </c>
      <c r="E101" s="71"/>
      <c r="F101" s="71"/>
      <c r="G101" s="16" t="s">
        <v>143</v>
      </c>
      <c r="H101" s="26" t="s">
        <v>144</v>
      </c>
      <c r="I101" s="17">
        <v>0</v>
      </c>
      <c r="J101" s="17">
        <v>0</v>
      </c>
      <c r="L101" s="16" t="s">
        <v>143</v>
      </c>
      <c r="M101" s="26" t="s">
        <v>144</v>
      </c>
      <c r="N101" s="17">
        <v>0</v>
      </c>
      <c r="O101" s="17">
        <v>0</v>
      </c>
    </row>
    <row r="102" spans="1:15" ht="19.5" customHeight="1" x14ac:dyDescent="0.25">
      <c r="A102" s="542" t="s">
        <v>146</v>
      </c>
      <c r="B102" s="15" t="s">
        <v>378</v>
      </c>
      <c r="C102" s="259">
        <v>0</v>
      </c>
      <c r="D102" s="275">
        <v>0</v>
      </c>
      <c r="E102" s="71"/>
      <c r="F102" s="71"/>
      <c r="G102" s="570" t="s">
        <v>146</v>
      </c>
      <c r="H102" s="26" t="s">
        <v>378</v>
      </c>
      <c r="I102" s="17">
        <v>0</v>
      </c>
      <c r="J102" s="17">
        <v>0</v>
      </c>
      <c r="L102" s="570" t="s">
        <v>146</v>
      </c>
      <c r="M102" s="26" t="s">
        <v>378</v>
      </c>
      <c r="N102" s="17">
        <v>0</v>
      </c>
      <c r="O102" s="17">
        <v>0</v>
      </c>
    </row>
    <row r="103" spans="1:15" ht="19.5" customHeight="1" x14ac:dyDescent="0.25">
      <c r="A103" s="542"/>
      <c r="B103" s="15" t="s">
        <v>379</v>
      </c>
      <c r="C103" s="259">
        <v>0</v>
      </c>
      <c r="D103" s="275">
        <v>0</v>
      </c>
      <c r="E103" s="71"/>
      <c r="F103" s="71"/>
      <c r="G103" s="571"/>
      <c r="H103" s="26" t="s">
        <v>379</v>
      </c>
      <c r="I103" s="17">
        <v>0</v>
      </c>
      <c r="J103" s="17">
        <v>0</v>
      </c>
      <c r="L103" s="571"/>
      <c r="M103" s="26" t="s">
        <v>379</v>
      </c>
      <c r="N103" s="17">
        <v>0</v>
      </c>
      <c r="O103" s="17">
        <v>0</v>
      </c>
    </row>
    <row r="104" spans="1:15" ht="19.5" customHeight="1" x14ac:dyDescent="0.25">
      <c r="A104" s="542"/>
      <c r="B104" s="15" t="s">
        <v>323</v>
      </c>
      <c r="C104" s="259">
        <v>0</v>
      </c>
      <c r="D104" s="275">
        <v>0</v>
      </c>
      <c r="E104" s="71"/>
      <c r="F104" s="71"/>
      <c r="G104" s="571"/>
      <c r="H104" s="26" t="s">
        <v>323</v>
      </c>
      <c r="I104" s="17">
        <v>0</v>
      </c>
      <c r="J104" s="17">
        <v>0</v>
      </c>
      <c r="L104" s="571"/>
      <c r="M104" s="26" t="s">
        <v>323</v>
      </c>
      <c r="N104" s="17">
        <v>0</v>
      </c>
      <c r="O104" s="17">
        <v>0</v>
      </c>
    </row>
    <row r="105" spans="1:15" ht="19.5" customHeight="1" x14ac:dyDescent="0.25">
      <c r="A105" s="542"/>
      <c r="B105" s="15" t="s">
        <v>324</v>
      </c>
      <c r="C105" s="259">
        <v>0</v>
      </c>
      <c r="D105" s="275">
        <v>0</v>
      </c>
      <c r="E105" s="71"/>
      <c r="F105" s="71"/>
      <c r="G105" s="572"/>
      <c r="H105" s="26" t="s">
        <v>324</v>
      </c>
      <c r="I105" s="17">
        <v>0</v>
      </c>
      <c r="J105" s="17">
        <v>0</v>
      </c>
      <c r="L105" s="572"/>
      <c r="M105" s="26" t="s">
        <v>324</v>
      </c>
      <c r="N105" s="17">
        <v>0</v>
      </c>
      <c r="O105" s="17">
        <v>0</v>
      </c>
    </row>
    <row r="106" spans="1:15" ht="19.5" customHeight="1" x14ac:dyDescent="0.25">
      <c r="A106" s="539" t="s">
        <v>2</v>
      </c>
      <c r="B106" s="14" t="s">
        <v>147</v>
      </c>
      <c r="C106" s="260"/>
      <c r="D106" s="276"/>
      <c r="E106" s="71"/>
      <c r="F106" s="71"/>
      <c r="G106" s="567" t="s">
        <v>2</v>
      </c>
      <c r="H106" s="23" t="s">
        <v>147</v>
      </c>
      <c r="I106" s="27"/>
      <c r="J106" s="27"/>
      <c r="L106" s="567" t="s">
        <v>2</v>
      </c>
      <c r="M106" s="23" t="s">
        <v>147</v>
      </c>
      <c r="N106" s="27"/>
      <c r="O106" s="27"/>
    </row>
    <row r="107" spans="1:15" ht="19.5" customHeight="1" x14ac:dyDescent="0.25">
      <c r="A107" s="539"/>
      <c r="B107" s="14" t="s">
        <v>51</v>
      </c>
      <c r="C107" s="260"/>
      <c r="D107" s="276"/>
      <c r="E107" s="71"/>
      <c r="F107" s="71"/>
      <c r="G107" s="568"/>
      <c r="H107" s="23" t="s">
        <v>51</v>
      </c>
      <c r="I107" s="27"/>
      <c r="J107" s="27"/>
      <c r="L107" s="568"/>
      <c r="M107" s="23" t="s">
        <v>51</v>
      </c>
      <c r="N107" s="27"/>
      <c r="O107" s="27"/>
    </row>
    <row r="108" spans="1:15" ht="19.5" customHeight="1" x14ac:dyDescent="0.25">
      <c r="A108" s="274" t="s">
        <v>148</v>
      </c>
      <c r="B108" s="15" t="s">
        <v>149</v>
      </c>
      <c r="C108" s="259">
        <v>1</v>
      </c>
      <c r="D108" s="275">
        <v>1</v>
      </c>
      <c r="E108" s="71"/>
      <c r="F108" s="71"/>
      <c r="G108" s="16" t="s">
        <v>148</v>
      </c>
      <c r="H108" s="26" t="s">
        <v>149</v>
      </c>
      <c r="I108" s="17">
        <v>1</v>
      </c>
      <c r="J108" s="17">
        <v>1</v>
      </c>
      <c r="L108" s="16" t="s">
        <v>148</v>
      </c>
      <c r="M108" s="26" t="s">
        <v>149</v>
      </c>
      <c r="N108" s="17">
        <v>1</v>
      </c>
      <c r="O108" s="17">
        <v>1</v>
      </c>
    </row>
    <row r="109" spans="1:15" ht="19.5" customHeight="1" x14ac:dyDescent="0.25">
      <c r="A109" s="274" t="s">
        <v>151</v>
      </c>
      <c r="B109" s="15" t="s">
        <v>152</v>
      </c>
      <c r="C109" s="259">
        <v>420</v>
      </c>
      <c r="D109" s="275">
        <v>402</v>
      </c>
      <c r="E109" s="71"/>
      <c r="F109" s="71"/>
      <c r="G109" s="16" t="s">
        <v>151</v>
      </c>
      <c r="H109" s="26" t="s">
        <v>152</v>
      </c>
      <c r="I109" s="17">
        <v>402</v>
      </c>
      <c r="J109" s="17">
        <v>406</v>
      </c>
      <c r="L109" s="16" t="s">
        <v>151</v>
      </c>
      <c r="M109" s="26" t="s">
        <v>152</v>
      </c>
      <c r="N109" s="17">
        <v>406</v>
      </c>
      <c r="O109" s="17">
        <v>414</v>
      </c>
    </row>
    <row r="110" spans="1:15" ht="19.5" customHeight="1" x14ac:dyDescent="0.25">
      <c r="A110" s="274" t="s">
        <v>154</v>
      </c>
      <c r="B110" s="15" t="s">
        <v>155</v>
      </c>
      <c r="C110" s="259">
        <v>2</v>
      </c>
      <c r="D110" s="275">
        <v>2</v>
      </c>
      <c r="E110" s="71"/>
      <c r="F110" s="71"/>
      <c r="G110" s="16" t="s">
        <v>154</v>
      </c>
      <c r="H110" s="26" t="s">
        <v>155</v>
      </c>
      <c r="I110" s="17">
        <v>2</v>
      </c>
      <c r="J110" s="17">
        <v>3</v>
      </c>
      <c r="L110" s="16" t="s">
        <v>154</v>
      </c>
      <c r="M110" s="26" t="s">
        <v>155</v>
      </c>
      <c r="N110" s="17">
        <v>3</v>
      </c>
      <c r="O110" s="17">
        <v>2</v>
      </c>
    </row>
    <row r="111" spans="1:15" ht="19.5" customHeight="1" x14ac:dyDescent="0.25">
      <c r="A111" s="539" t="s">
        <v>2</v>
      </c>
      <c r="B111" s="14" t="s">
        <v>403</v>
      </c>
      <c r="C111" s="260"/>
      <c r="D111" s="276"/>
      <c r="E111" s="71"/>
      <c r="F111" s="71"/>
      <c r="G111" s="567" t="s">
        <v>2</v>
      </c>
      <c r="H111" s="23" t="s">
        <v>380</v>
      </c>
      <c r="I111" s="27"/>
      <c r="J111" s="27"/>
      <c r="L111" s="567" t="s">
        <v>2</v>
      </c>
      <c r="M111" s="23" t="s">
        <v>380</v>
      </c>
      <c r="N111" s="27"/>
      <c r="O111" s="27"/>
    </row>
    <row r="112" spans="1:15" ht="19.5" customHeight="1" x14ac:dyDescent="0.25">
      <c r="A112" s="539"/>
      <c r="B112" s="14" t="s">
        <v>157</v>
      </c>
      <c r="C112" s="260"/>
      <c r="D112" s="276"/>
      <c r="E112" s="71"/>
      <c r="F112" s="71"/>
      <c r="G112" s="568"/>
      <c r="H112" s="23" t="s">
        <v>157</v>
      </c>
      <c r="I112" s="27"/>
      <c r="J112" s="27"/>
      <c r="L112" s="568"/>
      <c r="M112" s="23" t="s">
        <v>157</v>
      </c>
      <c r="N112" s="27"/>
      <c r="O112" s="27"/>
    </row>
    <row r="113" spans="1:15" ht="30" customHeight="1" x14ac:dyDescent="0.25">
      <c r="A113" s="274" t="s">
        <v>158</v>
      </c>
      <c r="B113" s="15" t="s">
        <v>381</v>
      </c>
      <c r="C113" s="259">
        <v>0</v>
      </c>
      <c r="D113" s="275">
        <v>0</v>
      </c>
      <c r="E113" s="71"/>
      <c r="F113" s="71"/>
      <c r="G113" s="16" t="s">
        <v>158</v>
      </c>
      <c r="H113" s="26" t="s">
        <v>381</v>
      </c>
      <c r="I113" s="17">
        <v>0</v>
      </c>
      <c r="J113" s="17">
        <v>0</v>
      </c>
      <c r="L113" s="16" t="s">
        <v>158</v>
      </c>
      <c r="M113" s="26" t="s">
        <v>381</v>
      </c>
      <c r="N113" s="17">
        <v>0</v>
      </c>
      <c r="O113" s="17">
        <v>0</v>
      </c>
    </row>
    <row r="114" spans="1:15" ht="30" customHeight="1" x14ac:dyDescent="0.25">
      <c r="A114" s="274" t="s">
        <v>160</v>
      </c>
      <c r="B114" s="15" t="s">
        <v>382</v>
      </c>
      <c r="C114" s="259">
        <v>0</v>
      </c>
      <c r="D114" s="275">
        <v>0</v>
      </c>
      <c r="E114" s="71"/>
      <c r="F114" s="71"/>
      <c r="G114" s="16" t="s">
        <v>160</v>
      </c>
      <c r="H114" s="26" t="s">
        <v>382</v>
      </c>
      <c r="I114" s="17">
        <v>0</v>
      </c>
      <c r="J114" s="17">
        <v>0</v>
      </c>
      <c r="L114" s="16" t="s">
        <v>160</v>
      </c>
      <c r="M114" s="26" t="s">
        <v>382</v>
      </c>
      <c r="N114" s="17">
        <v>0</v>
      </c>
      <c r="O114" s="17">
        <v>0</v>
      </c>
    </row>
    <row r="115" spans="1:15" ht="19.5" customHeight="1" x14ac:dyDescent="0.25">
      <c r="A115" s="274" t="s">
        <v>161</v>
      </c>
      <c r="B115" s="15" t="s">
        <v>162</v>
      </c>
      <c r="C115" s="259">
        <v>0</v>
      </c>
      <c r="D115" s="275">
        <v>0</v>
      </c>
      <c r="E115" s="71"/>
      <c r="F115" s="71"/>
      <c r="G115" s="16" t="s">
        <v>161</v>
      </c>
      <c r="H115" s="26" t="s">
        <v>162</v>
      </c>
      <c r="I115" s="17">
        <v>0</v>
      </c>
      <c r="J115" s="17">
        <v>0</v>
      </c>
      <c r="L115" s="16" t="s">
        <v>161</v>
      </c>
      <c r="M115" s="26" t="s">
        <v>162</v>
      </c>
      <c r="N115" s="17">
        <v>0</v>
      </c>
      <c r="O115" s="17">
        <v>0</v>
      </c>
    </row>
    <row r="116" spans="1:15" ht="19.5" customHeight="1" x14ac:dyDescent="0.25">
      <c r="A116" s="274" t="s">
        <v>163</v>
      </c>
      <c r="B116" s="15" t="s">
        <v>164</v>
      </c>
      <c r="C116" s="259">
        <v>0</v>
      </c>
      <c r="D116" s="275">
        <v>0</v>
      </c>
      <c r="E116" s="71"/>
      <c r="F116" s="71"/>
      <c r="G116" s="16" t="s">
        <v>163</v>
      </c>
      <c r="H116" s="26" t="s">
        <v>164</v>
      </c>
      <c r="I116" s="17">
        <v>0</v>
      </c>
      <c r="J116" s="17">
        <v>0</v>
      </c>
      <c r="L116" s="16" t="s">
        <v>163</v>
      </c>
      <c r="M116" s="26" t="s">
        <v>164</v>
      </c>
      <c r="N116" s="17">
        <v>0</v>
      </c>
      <c r="O116" s="17">
        <v>0</v>
      </c>
    </row>
    <row r="117" spans="1:15" ht="19.5" customHeight="1" x14ac:dyDescent="0.25">
      <c r="A117" s="274" t="s">
        <v>165</v>
      </c>
      <c r="B117" s="15" t="s">
        <v>166</v>
      </c>
      <c r="C117" s="259">
        <v>0</v>
      </c>
      <c r="D117" s="275">
        <v>0</v>
      </c>
      <c r="E117" s="71"/>
      <c r="F117" s="71"/>
      <c r="G117" s="16" t="s">
        <v>165</v>
      </c>
      <c r="H117" s="26" t="s">
        <v>166</v>
      </c>
      <c r="I117" s="17">
        <v>0</v>
      </c>
      <c r="J117" s="17">
        <v>0</v>
      </c>
      <c r="L117" s="16" t="s">
        <v>165</v>
      </c>
      <c r="M117" s="26" t="s">
        <v>166</v>
      </c>
      <c r="N117" s="17">
        <v>0</v>
      </c>
      <c r="O117" s="17">
        <v>0</v>
      </c>
    </row>
    <row r="118" spans="1:15" ht="30" customHeight="1" x14ac:dyDescent="0.25">
      <c r="A118" s="539" t="s">
        <v>2</v>
      </c>
      <c r="B118" s="14" t="s">
        <v>167</v>
      </c>
      <c r="C118" s="260"/>
      <c r="D118" s="276"/>
      <c r="E118" s="71"/>
      <c r="F118" s="71"/>
      <c r="G118" s="567" t="s">
        <v>2</v>
      </c>
      <c r="H118" s="23" t="s">
        <v>167</v>
      </c>
      <c r="I118" s="27"/>
      <c r="J118" s="27"/>
      <c r="L118" s="567" t="s">
        <v>2</v>
      </c>
      <c r="M118" s="23" t="s">
        <v>167</v>
      </c>
      <c r="N118" s="27"/>
      <c r="O118" s="27"/>
    </row>
    <row r="119" spans="1:15" ht="19.5" customHeight="1" x14ac:dyDescent="0.25">
      <c r="A119" s="539"/>
      <c r="B119" s="14" t="s">
        <v>168</v>
      </c>
      <c r="C119" s="260"/>
      <c r="D119" s="276"/>
      <c r="E119" s="71"/>
      <c r="F119" s="71"/>
      <c r="G119" s="568"/>
      <c r="H119" s="23" t="s">
        <v>168</v>
      </c>
      <c r="I119" s="27"/>
      <c r="J119" s="27"/>
      <c r="L119" s="568"/>
      <c r="M119" s="23" t="s">
        <v>168</v>
      </c>
      <c r="N119" s="27"/>
      <c r="O119" s="27"/>
    </row>
    <row r="120" spans="1:15" ht="19.5" customHeight="1" x14ac:dyDescent="0.25">
      <c r="A120" s="274" t="s">
        <v>169</v>
      </c>
      <c r="B120" s="15" t="s">
        <v>170</v>
      </c>
      <c r="C120" s="259">
        <v>0</v>
      </c>
      <c r="D120" s="275">
        <v>0</v>
      </c>
      <c r="E120" s="71"/>
      <c r="F120" s="71"/>
      <c r="G120" s="16" t="s">
        <v>169</v>
      </c>
      <c r="H120" s="26" t="s">
        <v>170</v>
      </c>
      <c r="I120" s="17">
        <v>0</v>
      </c>
      <c r="J120" s="17">
        <v>0</v>
      </c>
      <c r="L120" s="16" t="s">
        <v>169</v>
      </c>
      <c r="M120" s="26" t="s">
        <v>170</v>
      </c>
      <c r="N120" s="17">
        <v>0</v>
      </c>
      <c r="O120" s="17">
        <v>0</v>
      </c>
    </row>
    <row r="121" spans="1:15" ht="19.5" customHeight="1" x14ac:dyDescent="0.25">
      <c r="A121" s="539" t="s">
        <v>2</v>
      </c>
      <c r="B121" s="14" t="s">
        <v>171</v>
      </c>
      <c r="C121" s="260"/>
      <c r="D121" s="276"/>
      <c r="E121" s="71"/>
      <c r="F121" s="71"/>
      <c r="G121" s="567" t="s">
        <v>2</v>
      </c>
      <c r="H121" s="23" t="s">
        <v>171</v>
      </c>
      <c r="I121" s="27"/>
      <c r="J121" s="27"/>
      <c r="L121" s="567" t="s">
        <v>2</v>
      </c>
      <c r="M121" s="23" t="s">
        <v>171</v>
      </c>
      <c r="N121" s="27"/>
      <c r="O121" s="27"/>
    </row>
    <row r="122" spans="1:15" ht="19.5" customHeight="1" x14ac:dyDescent="0.25">
      <c r="A122" s="539"/>
      <c r="B122" s="14" t="s">
        <v>4</v>
      </c>
      <c r="C122" s="260"/>
      <c r="D122" s="276"/>
      <c r="E122" s="71"/>
      <c r="F122" s="71"/>
      <c r="G122" s="568"/>
      <c r="H122" s="23" t="s">
        <v>4</v>
      </c>
      <c r="I122" s="27"/>
      <c r="J122" s="27"/>
      <c r="L122" s="568"/>
      <c r="M122" s="23" t="s">
        <v>4</v>
      </c>
      <c r="N122" s="27"/>
      <c r="O122" s="27"/>
    </row>
    <row r="123" spans="1:15" ht="19.5" customHeight="1" x14ac:dyDescent="0.25">
      <c r="A123" s="274" t="s">
        <v>172</v>
      </c>
      <c r="B123" s="15" t="s">
        <v>173</v>
      </c>
      <c r="C123" s="259">
        <v>0</v>
      </c>
      <c r="D123" s="275">
        <v>0</v>
      </c>
      <c r="E123" s="71"/>
      <c r="F123" s="71"/>
      <c r="G123" s="16" t="s">
        <v>172</v>
      </c>
      <c r="H123" s="26" t="s">
        <v>173</v>
      </c>
      <c r="I123" s="17">
        <v>0</v>
      </c>
      <c r="J123" s="17">
        <v>2</v>
      </c>
      <c r="L123" s="16" t="s">
        <v>172</v>
      </c>
      <c r="M123" s="26" t="s">
        <v>173</v>
      </c>
      <c r="N123" s="17">
        <v>2</v>
      </c>
      <c r="O123" s="17">
        <v>2</v>
      </c>
    </row>
    <row r="124" spans="1:15" ht="19.5" customHeight="1" x14ac:dyDescent="0.25">
      <c r="A124" s="274" t="s">
        <v>174</v>
      </c>
      <c r="B124" s="15" t="s">
        <v>175</v>
      </c>
      <c r="C124" s="259">
        <v>2</v>
      </c>
      <c r="D124" s="275">
        <v>2</v>
      </c>
      <c r="E124" s="71"/>
      <c r="F124" s="71"/>
      <c r="G124" s="16" t="s">
        <v>174</v>
      </c>
      <c r="H124" s="26" t="s">
        <v>175</v>
      </c>
      <c r="I124" s="17">
        <v>2</v>
      </c>
      <c r="J124" s="17">
        <v>0</v>
      </c>
      <c r="L124" s="16" t="s">
        <v>174</v>
      </c>
      <c r="M124" s="26" t="s">
        <v>175</v>
      </c>
      <c r="N124" s="17">
        <v>0</v>
      </c>
      <c r="O124" s="17">
        <v>0</v>
      </c>
    </row>
    <row r="125" spans="1:15" ht="19.5" customHeight="1" x14ac:dyDescent="0.25">
      <c r="A125" s="274" t="s">
        <v>176</v>
      </c>
      <c r="B125" s="15" t="s">
        <v>177</v>
      </c>
      <c r="C125" s="259">
        <v>0</v>
      </c>
      <c r="D125" s="275">
        <v>0</v>
      </c>
      <c r="E125" s="71"/>
      <c r="F125" s="71"/>
      <c r="G125" s="16" t="s">
        <v>176</v>
      </c>
      <c r="H125" s="26" t="s">
        <v>177</v>
      </c>
      <c r="I125" s="17">
        <v>0</v>
      </c>
      <c r="J125" s="17">
        <v>0</v>
      </c>
      <c r="L125" s="16" t="s">
        <v>176</v>
      </c>
      <c r="M125" s="26" t="s">
        <v>177</v>
      </c>
      <c r="N125" s="17">
        <v>0</v>
      </c>
      <c r="O125" s="17">
        <v>0</v>
      </c>
    </row>
    <row r="126" spans="1:15" ht="19.5" customHeight="1" x14ac:dyDescent="0.25">
      <c r="A126" s="274" t="s">
        <v>178</v>
      </c>
      <c r="B126" s="15" t="s">
        <v>179</v>
      </c>
      <c r="C126" s="259">
        <v>0</v>
      </c>
      <c r="D126" s="275">
        <v>0</v>
      </c>
      <c r="E126" s="71"/>
      <c r="F126" s="71"/>
      <c r="G126" s="16" t="s">
        <v>178</v>
      </c>
      <c r="H126" s="26" t="s">
        <v>179</v>
      </c>
      <c r="I126" s="17">
        <v>0</v>
      </c>
      <c r="J126" s="17">
        <v>0</v>
      </c>
      <c r="L126" s="16" t="s">
        <v>178</v>
      </c>
      <c r="M126" s="26" t="s">
        <v>179</v>
      </c>
      <c r="N126" s="17">
        <v>0</v>
      </c>
      <c r="O126" s="17">
        <v>0</v>
      </c>
    </row>
    <row r="127" spans="1:15" ht="19.5" customHeight="1" x14ac:dyDescent="0.25">
      <c r="A127" s="274" t="s">
        <v>180</v>
      </c>
      <c r="B127" s="15" t="s">
        <v>181</v>
      </c>
      <c r="C127" s="259">
        <v>3</v>
      </c>
      <c r="D127" s="275">
        <v>2</v>
      </c>
      <c r="E127" s="71"/>
      <c r="F127" s="71"/>
      <c r="G127" s="16" t="s">
        <v>180</v>
      </c>
      <c r="H127" s="26" t="s">
        <v>181</v>
      </c>
      <c r="I127" s="17">
        <v>2</v>
      </c>
      <c r="J127" s="17">
        <v>2</v>
      </c>
      <c r="L127" s="16" t="s">
        <v>180</v>
      </c>
      <c r="M127" s="26" t="s">
        <v>181</v>
      </c>
      <c r="N127" s="17">
        <v>2</v>
      </c>
      <c r="O127" s="17">
        <v>2</v>
      </c>
    </row>
    <row r="128" spans="1:15" ht="19.5" customHeight="1" x14ac:dyDescent="0.25">
      <c r="A128" s="274" t="s">
        <v>182</v>
      </c>
      <c r="B128" s="15" t="s">
        <v>183</v>
      </c>
      <c r="C128" s="259">
        <v>2</v>
      </c>
      <c r="D128" s="275">
        <v>2</v>
      </c>
      <c r="E128" s="71"/>
      <c r="F128" s="71"/>
      <c r="G128" s="16" t="s">
        <v>182</v>
      </c>
      <c r="H128" s="26" t="s">
        <v>183</v>
      </c>
      <c r="I128" s="17">
        <v>2</v>
      </c>
      <c r="J128" s="17">
        <v>2</v>
      </c>
      <c r="L128" s="16" t="s">
        <v>182</v>
      </c>
      <c r="M128" s="26" t="s">
        <v>183</v>
      </c>
      <c r="N128" s="17">
        <v>2</v>
      </c>
      <c r="O128" s="17">
        <v>2</v>
      </c>
    </row>
    <row r="129" spans="1:15" ht="19.5" customHeight="1" x14ac:dyDescent="0.25">
      <c r="A129" s="274" t="s">
        <v>184</v>
      </c>
      <c r="B129" s="15" t="s">
        <v>185</v>
      </c>
      <c r="C129" s="259">
        <v>5</v>
      </c>
      <c r="D129" s="275">
        <v>6</v>
      </c>
      <c r="E129" s="71"/>
      <c r="F129" s="71"/>
      <c r="G129" s="16" t="s">
        <v>184</v>
      </c>
      <c r="H129" s="26" t="s">
        <v>185</v>
      </c>
      <c r="I129" s="17">
        <v>6</v>
      </c>
      <c r="J129" s="17">
        <v>5</v>
      </c>
      <c r="L129" s="16" t="s">
        <v>184</v>
      </c>
      <c r="M129" s="26" t="s">
        <v>185</v>
      </c>
      <c r="N129" s="17">
        <v>5</v>
      </c>
      <c r="O129" s="17">
        <v>5</v>
      </c>
    </row>
    <row r="130" spans="1:15" ht="19.5" customHeight="1" x14ac:dyDescent="0.25">
      <c r="A130" s="274" t="s">
        <v>186</v>
      </c>
      <c r="B130" s="15" t="s">
        <v>187</v>
      </c>
      <c r="C130" s="259">
        <v>3</v>
      </c>
      <c r="D130" s="275">
        <v>3</v>
      </c>
      <c r="E130" s="71"/>
      <c r="F130" s="71"/>
      <c r="G130" s="16" t="s">
        <v>186</v>
      </c>
      <c r="H130" s="26" t="s">
        <v>187</v>
      </c>
      <c r="I130" s="17">
        <v>3</v>
      </c>
      <c r="J130" s="17">
        <v>3</v>
      </c>
      <c r="L130" s="16" t="s">
        <v>186</v>
      </c>
      <c r="M130" s="26" t="s">
        <v>187</v>
      </c>
      <c r="N130" s="17">
        <v>3</v>
      </c>
      <c r="O130" s="17">
        <v>3</v>
      </c>
    </row>
    <row r="131" spans="1:15" ht="19.5" customHeight="1" x14ac:dyDescent="0.25">
      <c r="A131" s="539" t="s">
        <v>2</v>
      </c>
      <c r="B131" s="14" t="s">
        <v>188</v>
      </c>
      <c r="C131" s="260"/>
      <c r="D131" s="276"/>
      <c r="E131" s="71"/>
      <c r="F131" s="71"/>
      <c r="G131" s="567" t="s">
        <v>2</v>
      </c>
      <c r="H131" s="23" t="s">
        <v>188</v>
      </c>
      <c r="I131" s="27"/>
      <c r="J131" s="27"/>
      <c r="L131" s="567" t="s">
        <v>2</v>
      </c>
      <c r="M131" s="23" t="s">
        <v>188</v>
      </c>
      <c r="N131" s="27"/>
      <c r="O131" s="27"/>
    </row>
    <row r="132" spans="1:15" ht="19.5" customHeight="1" x14ac:dyDescent="0.25">
      <c r="A132" s="539"/>
      <c r="B132" s="14" t="s">
        <v>4</v>
      </c>
      <c r="C132" s="260"/>
      <c r="D132" s="276"/>
      <c r="E132" s="71"/>
      <c r="F132" s="71"/>
      <c r="G132" s="568"/>
      <c r="H132" s="23" t="s">
        <v>4</v>
      </c>
      <c r="I132" s="27"/>
      <c r="J132" s="27"/>
      <c r="L132" s="568"/>
      <c r="M132" s="23" t="s">
        <v>4</v>
      </c>
      <c r="N132" s="27"/>
      <c r="O132" s="27"/>
    </row>
    <row r="133" spans="1:15" ht="19.5" customHeight="1" x14ac:dyDescent="0.25">
      <c r="A133" s="274" t="s">
        <v>189</v>
      </c>
      <c r="B133" s="15" t="s">
        <v>190</v>
      </c>
      <c r="C133" s="259">
        <v>9</v>
      </c>
      <c r="D133" s="275">
        <v>9</v>
      </c>
      <c r="E133" s="71"/>
      <c r="F133" s="71"/>
      <c r="G133" s="16" t="s">
        <v>189</v>
      </c>
      <c r="H133" s="26" t="s">
        <v>190</v>
      </c>
      <c r="I133" s="17">
        <v>9</v>
      </c>
      <c r="J133" s="17">
        <v>8</v>
      </c>
      <c r="L133" s="16" t="s">
        <v>189</v>
      </c>
      <c r="M133" s="26" t="s">
        <v>190</v>
      </c>
      <c r="N133" s="17">
        <v>8</v>
      </c>
      <c r="O133" s="17">
        <v>6</v>
      </c>
    </row>
    <row r="134" spans="1:15" ht="19.5" customHeight="1" x14ac:dyDescent="0.25">
      <c r="A134" s="274" t="s">
        <v>192</v>
      </c>
      <c r="B134" s="15" t="s">
        <v>193</v>
      </c>
      <c r="C134" s="259">
        <v>4</v>
      </c>
      <c r="D134" s="275">
        <v>4</v>
      </c>
      <c r="E134" s="71"/>
      <c r="F134" s="71"/>
      <c r="G134" s="16" t="s">
        <v>192</v>
      </c>
      <c r="H134" s="26" t="s">
        <v>193</v>
      </c>
      <c r="I134" s="17">
        <v>4</v>
      </c>
      <c r="J134" s="17">
        <v>4</v>
      </c>
      <c r="L134" s="16" t="s">
        <v>192</v>
      </c>
      <c r="M134" s="26" t="s">
        <v>193</v>
      </c>
      <c r="N134" s="17">
        <v>4</v>
      </c>
      <c r="O134" s="17">
        <v>3</v>
      </c>
    </row>
    <row r="135" spans="1:15" ht="19.5" customHeight="1" x14ac:dyDescent="0.25">
      <c r="A135" s="274" t="s">
        <v>194</v>
      </c>
      <c r="B135" s="15" t="s">
        <v>195</v>
      </c>
      <c r="C135" s="259">
        <v>0</v>
      </c>
      <c r="D135" s="275">
        <v>0</v>
      </c>
      <c r="E135" s="71"/>
      <c r="F135" s="71"/>
      <c r="G135" s="16" t="s">
        <v>194</v>
      </c>
      <c r="H135" s="26" t="s">
        <v>195</v>
      </c>
      <c r="I135" s="17">
        <v>0</v>
      </c>
      <c r="J135" s="17">
        <v>0</v>
      </c>
      <c r="L135" s="16" t="s">
        <v>194</v>
      </c>
      <c r="M135" s="26" t="s">
        <v>195</v>
      </c>
      <c r="N135" s="17">
        <v>0</v>
      </c>
      <c r="O135" s="17">
        <v>0</v>
      </c>
    </row>
    <row r="136" spans="1:15" ht="19.5" customHeight="1" x14ac:dyDescent="0.25">
      <c r="A136" s="274" t="s">
        <v>196</v>
      </c>
      <c r="B136" s="15" t="s">
        <v>197</v>
      </c>
      <c r="C136" s="259">
        <v>31</v>
      </c>
      <c r="D136" s="275">
        <v>31</v>
      </c>
      <c r="E136" s="71"/>
      <c r="F136" s="71"/>
      <c r="G136" s="16" t="s">
        <v>196</v>
      </c>
      <c r="H136" s="26" t="s">
        <v>197</v>
      </c>
      <c r="I136" s="17">
        <v>31</v>
      </c>
      <c r="J136" s="17">
        <v>31</v>
      </c>
      <c r="L136" s="16" t="s">
        <v>196</v>
      </c>
      <c r="M136" s="26" t="s">
        <v>197</v>
      </c>
      <c r="N136" s="17">
        <v>31</v>
      </c>
      <c r="O136" s="17">
        <v>29</v>
      </c>
    </row>
    <row r="137" spans="1:15" ht="19.5" customHeight="1" x14ac:dyDescent="0.25">
      <c r="A137" s="274" t="s">
        <v>198</v>
      </c>
      <c r="B137" s="15" t="s">
        <v>199</v>
      </c>
      <c r="C137" s="259">
        <v>0</v>
      </c>
      <c r="D137" s="275">
        <v>0</v>
      </c>
      <c r="E137" s="71"/>
      <c r="F137" s="71"/>
      <c r="G137" s="16" t="s">
        <v>198</v>
      </c>
      <c r="H137" s="26" t="s">
        <v>199</v>
      </c>
      <c r="I137" s="17">
        <v>0</v>
      </c>
      <c r="J137" s="17">
        <v>0</v>
      </c>
      <c r="L137" s="16" t="s">
        <v>198</v>
      </c>
      <c r="M137" s="26" t="s">
        <v>199</v>
      </c>
      <c r="N137" s="17">
        <v>0</v>
      </c>
      <c r="O137" s="17">
        <v>0</v>
      </c>
    </row>
    <row r="138" spans="1:15" ht="19.5" customHeight="1" x14ac:dyDescent="0.25">
      <c r="A138" s="274" t="s">
        <v>201</v>
      </c>
      <c r="B138" s="15" t="s">
        <v>202</v>
      </c>
      <c r="C138" s="259">
        <v>0</v>
      </c>
      <c r="D138" s="275">
        <v>0</v>
      </c>
      <c r="E138" s="71"/>
      <c r="F138" s="71"/>
      <c r="G138" s="16" t="s">
        <v>201</v>
      </c>
      <c r="H138" s="26" t="s">
        <v>202</v>
      </c>
      <c r="I138" s="17">
        <v>0</v>
      </c>
      <c r="J138" s="17">
        <v>0</v>
      </c>
      <c r="L138" s="16" t="s">
        <v>201</v>
      </c>
      <c r="M138" s="26" t="s">
        <v>202</v>
      </c>
      <c r="N138" s="17">
        <v>0</v>
      </c>
      <c r="O138" s="17">
        <v>0</v>
      </c>
    </row>
    <row r="139" spans="1:15" ht="19.5" customHeight="1" x14ac:dyDescent="0.25">
      <c r="A139" s="274" t="s">
        <v>405</v>
      </c>
      <c r="B139" s="15" t="s">
        <v>406</v>
      </c>
      <c r="C139" s="259">
        <v>0</v>
      </c>
      <c r="D139" s="275">
        <v>0</v>
      </c>
      <c r="E139" s="71"/>
      <c r="F139" s="71"/>
      <c r="G139" s="220"/>
      <c r="H139" s="26"/>
      <c r="I139" s="17"/>
      <c r="J139" s="17"/>
      <c r="L139" s="220"/>
      <c r="M139" s="26"/>
      <c r="N139" s="17"/>
      <c r="O139" s="17"/>
    </row>
    <row r="140" spans="1:15" ht="19.5" customHeight="1" x14ac:dyDescent="0.25">
      <c r="A140" s="539" t="s">
        <v>2</v>
      </c>
      <c r="B140" s="14" t="s">
        <v>203</v>
      </c>
      <c r="C140" s="260"/>
      <c r="D140" s="276"/>
      <c r="E140" s="71"/>
      <c r="F140" s="71"/>
      <c r="G140" s="567" t="s">
        <v>2</v>
      </c>
      <c r="H140" s="23" t="s">
        <v>203</v>
      </c>
      <c r="I140" s="27"/>
      <c r="J140" s="27"/>
      <c r="L140" s="567" t="s">
        <v>2</v>
      </c>
      <c r="M140" s="23" t="s">
        <v>203</v>
      </c>
      <c r="N140" s="27"/>
      <c r="O140" s="27"/>
    </row>
    <row r="141" spans="1:15" ht="19.5" customHeight="1" x14ac:dyDescent="0.25">
      <c r="A141" s="539"/>
      <c r="B141" s="14" t="s">
        <v>204</v>
      </c>
      <c r="C141" s="260"/>
      <c r="D141" s="276"/>
      <c r="E141" s="71"/>
      <c r="F141" s="71"/>
      <c r="G141" s="568"/>
      <c r="H141" s="23" t="s">
        <v>204</v>
      </c>
      <c r="I141" s="27"/>
      <c r="J141" s="27"/>
      <c r="L141" s="568"/>
      <c r="M141" s="23" t="s">
        <v>204</v>
      </c>
      <c r="N141" s="27"/>
      <c r="O141" s="27"/>
    </row>
    <row r="142" spans="1:15" ht="30" customHeight="1" x14ac:dyDescent="0.25">
      <c r="A142" s="274" t="s">
        <v>205</v>
      </c>
      <c r="B142" s="15" t="s">
        <v>206</v>
      </c>
      <c r="C142" s="259">
        <v>0</v>
      </c>
      <c r="D142" s="275">
        <v>0</v>
      </c>
      <c r="E142" s="71"/>
      <c r="F142" s="71"/>
      <c r="G142" s="16" t="s">
        <v>205</v>
      </c>
      <c r="H142" s="26" t="s">
        <v>206</v>
      </c>
      <c r="I142" s="17">
        <v>0</v>
      </c>
      <c r="J142" s="17">
        <v>0</v>
      </c>
      <c r="L142" s="16" t="s">
        <v>205</v>
      </c>
      <c r="M142" s="26" t="s">
        <v>206</v>
      </c>
      <c r="N142" s="17">
        <v>0</v>
      </c>
      <c r="O142" s="17">
        <v>0</v>
      </c>
    </row>
    <row r="143" spans="1:15" ht="30" customHeight="1" x14ac:dyDescent="0.25">
      <c r="A143" s="274" t="s">
        <v>208</v>
      </c>
      <c r="B143" s="15" t="s">
        <v>209</v>
      </c>
      <c r="C143" s="259">
        <v>0</v>
      </c>
      <c r="D143" s="275">
        <v>0</v>
      </c>
      <c r="E143" s="71"/>
      <c r="F143" s="71"/>
      <c r="G143" s="16" t="s">
        <v>208</v>
      </c>
      <c r="H143" s="26" t="s">
        <v>209</v>
      </c>
      <c r="I143" s="17">
        <v>0</v>
      </c>
      <c r="J143" s="17">
        <v>0</v>
      </c>
      <c r="L143" s="16" t="s">
        <v>208</v>
      </c>
      <c r="M143" s="26" t="s">
        <v>209</v>
      </c>
      <c r="N143" s="17">
        <v>0</v>
      </c>
      <c r="O143" s="17">
        <v>0</v>
      </c>
    </row>
    <row r="144" spans="1:15" ht="30" customHeight="1" x14ac:dyDescent="0.25">
      <c r="A144" s="274" t="s">
        <v>211</v>
      </c>
      <c r="B144" s="15" t="s">
        <v>212</v>
      </c>
      <c r="C144" s="259">
        <v>0</v>
      </c>
      <c r="D144" s="275">
        <v>0</v>
      </c>
      <c r="E144" s="71"/>
      <c r="F144" s="71"/>
      <c r="G144" s="16" t="s">
        <v>211</v>
      </c>
      <c r="H144" s="26" t="s">
        <v>212</v>
      </c>
      <c r="I144" s="17">
        <v>0</v>
      </c>
      <c r="J144" s="17">
        <v>0</v>
      </c>
      <c r="L144" s="16" t="s">
        <v>211</v>
      </c>
      <c r="M144" s="26" t="s">
        <v>212</v>
      </c>
      <c r="N144" s="17">
        <v>0</v>
      </c>
      <c r="O144" s="17">
        <v>0</v>
      </c>
    </row>
    <row r="145" spans="1:15" ht="19.5" customHeight="1" x14ac:dyDescent="0.25">
      <c r="A145" s="539" t="s">
        <v>2</v>
      </c>
      <c r="B145" s="14" t="s">
        <v>214</v>
      </c>
      <c r="C145" s="260"/>
      <c r="D145" s="276"/>
      <c r="E145" s="71"/>
      <c r="F145" s="71"/>
      <c r="G145" s="567" t="s">
        <v>2</v>
      </c>
      <c r="H145" s="23" t="s">
        <v>214</v>
      </c>
      <c r="I145" s="27"/>
      <c r="J145" s="27"/>
      <c r="L145" s="567" t="s">
        <v>2</v>
      </c>
      <c r="M145" s="23" t="s">
        <v>214</v>
      </c>
      <c r="N145" s="27"/>
      <c r="O145" s="27"/>
    </row>
    <row r="146" spans="1:15" ht="19.5" customHeight="1" x14ac:dyDescent="0.25">
      <c r="A146" s="539"/>
      <c r="B146" s="14" t="s">
        <v>215</v>
      </c>
      <c r="C146" s="260"/>
      <c r="D146" s="276"/>
      <c r="E146" s="71"/>
      <c r="F146" s="71"/>
      <c r="G146" s="568"/>
      <c r="H146" s="23" t="s">
        <v>215</v>
      </c>
      <c r="I146" s="27"/>
      <c r="J146" s="27"/>
      <c r="L146" s="568"/>
      <c r="M146" s="23" t="s">
        <v>215</v>
      </c>
      <c r="N146" s="27"/>
      <c r="O146" s="27"/>
    </row>
    <row r="147" spans="1:15" ht="19.5" customHeight="1" x14ac:dyDescent="0.25">
      <c r="A147" s="274" t="s">
        <v>216</v>
      </c>
      <c r="B147" s="15" t="s">
        <v>217</v>
      </c>
      <c r="C147" s="259">
        <v>0</v>
      </c>
      <c r="D147" s="275">
        <v>0</v>
      </c>
      <c r="E147" s="71"/>
      <c r="F147" s="71"/>
      <c r="G147" s="16" t="s">
        <v>216</v>
      </c>
      <c r="H147" s="26" t="s">
        <v>217</v>
      </c>
      <c r="I147" s="17">
        <v>0</v>
      </c>
      <c r="J147" s="17">
        <v>0</v>
      </c>
      <c r="L147" s="16" t="s">
        <v>216</v>
      </c>
      <c r="M147" s="26" t="s">
        <v>217</v>
      </c>
      <c r="N147" s="17">
        <v>0</v>
      </c>
      <c r="O147" s="17">
        <v>0</v>
      </c>
    </row>
    <row r="148" spans="1:15" ht="19.5" customHeight="1" x14ac:dyDescent="0.25">
      <c r="A148" s="274" t="s">
        <v>218</v>
      </c>
      <c r="B148" s="15" t="s">
        <v>219</v>
      </c>
      <c r="C148" s="259">
        <v>0</v>
      </c>
      <c r="D148" s="275">
        <v>0</v>
      </c>
      <c r="E148" s="71"/>
      <c r="F148" s="71"/>
      <c r="G148" s="16" t="s">
        <v>218</v>
      </c>
      <c r="H148" s="26" t="s">
        <v>219</v>
      </c>
      <c r="I148" s="17">
        <v>0</v>
      </c>
      <c r="J148" s="17">
        <v>0</v>
      </c>
      <c r="L148" s="16" t="s">
        <v>218</v>
      </c>
      <c r="M148" s="26" t="s">
        <v>219</v>
      </c>
      <c r="N148" s="17">
        <v>0</v>
      </c>
      <c r="O148" s="17">
        <v>0</v>
      </c>
    </row>
    <row r="149" spans="1:15" ht="19.5" customHeight="1" x14ac:dyDescent="0.25">
      <c r="A149" s="274" t="s">
        <v>220</v>
      </c>
      <c r="B149" s="15" t="s">
        <v>221</v>
      </c>
      <c r="C149" s="259">
        <v>2</v>
      </c>
      <c r="D149" s="275">
        <v>2</v>
      </c>
      <c r="E149" s="71"/>
      <c r="F149" s="71"/>
      <c r="G149" s="16" t="s">
        <v>220</v>
      </c>
      <c r="H149" s="26" t="s">
        <v>221</v>
      </c>
      <c r="I149" s="17">
        <v>2</v>
      </c>
      <c r="J149" s="17">
        <v>2</v>
      </c>
      <c r="L149" s="16" t="s">
        <v>220</v>
      </c>
      <c r="M149" s="26" t="s">
        <v>221</v>
      </c>
      <c r="N149" s="17">
        <v>2</v>
      </c>
      <c r="O149" s="17">
        <v>1</v>
      </c>
    </row>
    <row r="150" spans="1:15" ht="19.5" customHeight="1" x14ac:dyDescent="0.25">
      <c r="A150" s="539" t="s">
        <v>2</v>
      </c>
      <c r="B150" s="14" t="s">
        <v>223</v>
      </c>
      <c r="C150" s="260"/>
      <c r="D150" s="276"/>
      <c r="E150" s="71"/>
      <c r="F150" s="71"/>
      <c r="G150" s="567" t="s">
        <v>2</v>
      </c>
      <c r="H150" s="23" t="s">
        <v>223</v>
      </c>
      <c r="I150" s="27"/>
      <c r="J150" s="27"/>
      <c r="L150" s="567" t="s">
        <v>2</v>
      </c>
      <c r="M150" s="23" t="s">
        <v>223</v>
      </c>
      <c r="N150" s="27"/>
      <c r="O150" s="27"/>
    </row>
    <row r="151" spans="1:15" ht="19.5" customHeight="1" x14ac:dyDescent="0.25">
      <c r="A151" s="539"/>
      <c r="B151" s="14" t="s">
        <v>157</v>
      </c>
      <c r="C151" s="260"/>
      <c r="D151" s="276"/>
      <c r="E151" s="71"/>
      <c r="F151" s="71"/>
      <c r="G151" s="568"/>
      <c r="H151" s="23" t="s">
        <v>157</v>
      </c>
      <c r="I151" s="27"/>
      <c r="J151" s="27"/>
      <c r="L151" s="568"/>
      <c r="M151" s="23" t="s">
        <v>157</v>
      </c>
      <c r="N151" s="27"/>
      <c r="O151" s="27"/>
    </row>
    <row r="152" spans="1:15" ht="19.5" customHeight="1" x14ac:dyDescent="0.25">
      <c r="A152" s="274" t="s">
        <v>224</v>
      </c>
      <c r="B152" s="15" t="s">
        <v>225</v>
      </c>
      <c r="C152" s="259">
        <v>1</v>
      </c>
      <c r="D152" s="275">
        <v>1</v>
      </c>
      <c r="E152" s="71"/>
      <c r="F152" s="71"/>
      <c r="G152" s="16" t="s">
        <v>224</v>
      </c>
      <c r="H152" s="26" t="s">
        <v>225</v>
      </c>
      <c r="I152" s="17">
        <v>1</v>
      </c>
      <c r="J152" s="17">
        <v>1</v>
      </c>
      <c r="L152" s="16" t="s">
        <v>224</v>
      </c>
      <c r="M152" s="26" t="s">
        <v>225</v>
      </c>
      <c r="N152" s="17">
        <v>1</v>
      </c>
      <c r="O152" s="17">
        <v>0</v>
      </c>
    </row>
    <row r="153" spans="1:15" ht="19.5" customHeight="1" x14ac:dyDescent="0.25">
      <c r="A153" s="274" t="s">
        <v>227</v>
      </c>
      <c r="B153" s="15" t="s">
        <v>228</v>
      </c>
      <c r="C153" s="259">
        <v>0</v>
      </c>
      <c r="D153" s="275">
        <v>0</v>
      </c>
      <c r="E153" s="71"/>
      <c r="F153" s="71"/>
      <c r="G153" s="16" t="s">
        <v>227</v>
      </c>
      <c r="H153" s="26" t="s">
        <v>228</v>
      </c>
      <c r="I153" s="17">
        <v>0</v>
      </c>
      <c r="J153" s="17">
        <v>0</v>
      </c>
      <c r="L153" s="16" t="s">
        <v>227</v>
      </c>
      <c r="M153" s="26" t="s">
        <v>228</v>
      </c>
      <c r="N153" s="17">
        <v>0</v>
      </c>
      <c r="O153" s="17">
        <v>0</v>
      </c>
    </row>
    <row r="154" spans="1:15" ht="19.5" customHeight="1" x14ac:dyDescent="0.25">
      <c r="A154" s="539" t="s">
        <v>2</v>
      </c>
      <c r="B154" s="14" t="s">
        <v>326</v>
      </c>
      <c r="C154" s="260"/>
      <c r="D154" s="276"/>
      <c r="E154" s="71"/>
      <c r="F154" s="71"/>
      <c r="G154" s="567" t="s">
        <v>2</v>
      </c>
      <c r="H154" s="23" t="s">
        <v>326</v>
      </c>
      <c r="I154" s="27"/>
      <c r="J154" s="27"/>
      <c r="L154" s="567" t="s">
        <v>2</v>
      </c>
      <c r="M154" s="23" t="s">
        <v>326</v>
      </c>
      <c r="N154" s="27"/>
      <c r="O154" s="27"/>
    </row>
    <row r="155" spans="1:15" ht="19.5" customHeight="1" x14ac:dyDescent="0.25">
      <c r="A155" s="539"/>
      <c r="B155" s="14" t="s">
        <v>229</v>
      </c>
      <c r="C155" s="260"/>
      <c r="D155" s="276"/>
      <c r="E155" s="71"/>
      <c r="F155" s="71"/>
      <c r="G155" s="568"/>
      <c r="H155" s="23" t="s">
        <v>229</v>
      </c>
      <c r="I155" s="27"/>
      <c r="J155" s="27"/>
      <c r="L155" s="568"/>
      <c r="M155" s="23" t="s">
        <v>229</v>
      </c>
      <c r="N155" s="27"/>
      <c r="O155" s="27"/>
    </row>
    <row r="156" spans="1:15" ht="19.5" customHeight="1" x14ac:dyDescent="0.25">
      <c r="A156" s="274" t="s">
        <v>230</v>
      </c>
      <c r="B156" s="15" t="s">
        <v>231</v>
      </c>
      <c r="C156" s="259">
        <v>0</v>
      </c>
      <c r="D156" s="275">
        <v>0</v>
      </c>
      <c r="E156" s="71"/>
      <c r="F156" s="71"/>
      <c r="G156" s="16" t="s">
        <v>230</v>
      </c>
      <c r="H156" s="26" t="s">
        <v>231</v>
      </c>
      <c r="I156" s="17">
        <v>0</v>
      </c>
      <c r="J156" s="17">
        <v>0</v>
      </c>
      <c r="L156" s="16" t="s">
        <v>230</v>
      </c>
      <c r="M156" s="26" t="s">
        <v>231</v>
      </c>
      <c r="N156" s="17">
        <v>0</v>
      </c>
      <c r="O156" s="17">
        <v>0</v>
      </c>
    </row>
    <row r="157" spans="1:15" ht="19.5" customHeight="1" x14ac:dyDescent="0.25">
      <c r="A157" s="274" t="s">
        <v>232</v>
      </c>
      <c r="B157" s="15" t="s">
        <v>233</v>
      </c>
      <c r="C157" s="259">
        <v>1</v>
      </c>
      <c r="D157" s="275">
        <v>1</v>
      </c>
      <c r="E157" s="71"/>
      <c r="F157" s="71"/>
      <c r="G157" s="16" t="s">
        <v>232</v>
      </c>
      <c r="H157" s="26" t="s">
        <v>233</v>
      </c>
      <c r="I157" s="17">
        <v>1</v>
      </c>
      <c r="J157" s="17">
        <v>1</v>
      </c>
      <c r="L157" s="16" t="s">
        <v>232</v>
      </c>
      <c r="M157" s="26" t="s">
        <v>233</v>
      </c>
      <c r="N157" s="17">
        <v>1</v>
      </c>
      <c r="O157" s="17">
        <v>1</v>
      </c>
    </row>
    <row r="158" spans="1:15" ht="19.5" customHeight="1" x14ac:dyDescent="0.25">
      <c r="A158" s="539" t="s">
        <v>2</v>
      </c>
      <c r="B158" s="14" t="s">
        <v>234</v>
      </c>
      <c r="C158" s="260"/>
      <c r="D158" s="276"/>
      <c r="E158" s="71"/>
      <c r="F158" s="71"/>
      <c r="G158" s="567" t="s">
        <v>2</v>
      </c>
      <c r="H158" s="23" t="s">
        <v>234</v>
      </c>
      <c r="I158" s="27"/>
      <c r="J158" s="27"/>
      <c r="L158" s="567" t="s">
        <v>2</v>
      </c>
      <c r="M158" s="23" t="s">
        <v>234</v>
      </c>
      <c r="N158" s="27"/>
      <c r="O158" s="27"/>
    </row>
    <row r="159" spans="1:15" ht="19.5" customHeight="1" x14ac:dyDescent="0.25">
      <c r="A159" s="539"/>
      <c r="B159" s="14" t="s">
        <v>235</v>
      </c>
      <c r="C159" s="260"/>
      <c r="D159" s="276"/>
      <c r="E159" s="71"/>
      <c r="F159" s="71"/>
      <c r="G159" s="568"/>
      <c r="H159" s="23" t="s">
        <v>235</v>
      </c>
      <c r="I159" s="27"/>
      <c r="J159" s="27"/>
      <c r="L159" s="568"/>
      <c r="M159" s="23" t="s">
        <v>235</v>
      </c>
      <c r="N159" s="27"/>
      <c r="O159" s="27"/>
    </row>
    <row r="160" spans="1:15" ht="19.5" customHeight="1" x14ac:dyDescent="0.25">
      <c r="A160" s="274" t="s">
        <v>236</v>
      </c>
      <c r="B160" s="15" t="s">
        <v>383</v>
      </c>
      <c r="C160" s="259">
        <v>12918</v>
      </c>
      <c r="D160" s="275">
        <v>12625</v>
      </c>
      <c r="E160" s="71"/>
      <c r="F160" s="71"/>
      <c r="G160" s="16" t="s">
        <v>236</v>
      </c>
      <c r="H160" s="26" t="s">
        <v>383</v>
      </c>
      <c r="I160" s="17">
        <v>12625</v>
      </c>
      <c r="J160" s="17">
        <v>12479</v>
      </c>
      <c r="L160" s="16" t="s">
        <v>236</v>
      </c>
      <c r="M160" s="26" t="s">
        <v>383</v>
      </c>
      <c r="N160" s="17">
        <v>12479</v>
      </c>
      <c r="O160" s="17">
        <v>12048</v>
      </c>
    </row>
    <row r="161" spans="1:15" ht="19.5" customHeight="1" thickBot="1" x14ac:dyDescent="0.3">
      <c r="A161" s="277" t="s">
        <v>238</v>
      </c>
      <c r="B161" s="278" t="s">
        <v>239</v>
      </c>
      <c r="C161" s="279">
        <v>6296</v>
      </c>
      <c r="D161" s="280">
        <v>6142</v>
      </c>
      <c r="E161" s="71"/>
      <c r="F161" s="71"/>
      <c r="G161" s="16" t="s">
        <v>238</v>
      </c>
      <c r="H161" s="26" t="s">
        <v>239</v>
      </c>
      <c r="I161" s="17">
        <v>6142</v>
      </c>
      <c r="J161" s="17">
        <v>5844</v>
      </c>
      <c r="L161" s="16" t="s">
        <v>238</v>
      </c>
      <c r="M161" s="26" t="s">
        <v>239</v>
      </c>
      <c r="N161" s="17">
        <v>5844</v>
      </c>
      <c r="O161" s="17">
        <v>1924</v>
      </c>
    </row>
  </sheetData>
  <mergeCells count="85">
    <mergeCell ref="A154:A155"/>
    <mergeCell ref="G154:G155"/>
    <mergeCell ref="L154:L155"/>
    <mergeCell ref="A158:A159"/>
    <mergeCell ref="G158:G159"/>
    <mergeCell ref="L158:L159"/>
    <mergeCell ref="A145:A146"/>
    <mergeCell ref="G145:G146"/>
    <mergeCell ref="L145:L146"/>
    <mergeCell ref="A150:A151"/>
    <mergeCell ref="G150:G151"/>
    <mergeCell ref="L150:L151"/>
    <mergeCell ref="A131:A132"/>
    <mergeCell ref="G131:G132"/>
    <mergeCell ref="L131:L132"/>
    <mergeCell ref="A140:A141"/>
    <mergeCell ref="G140:G141"/>
    <mergeCell ref="L140:L141"/>
    <mergeCell ref="A118:A119"/>
    <mergeCell ref="G118:G119"/>
    <mergeCell ref="L118:L119"/>
    <mergeCell ref="A121:A122"/>
    <mergeCell ref="G121:G122"/>
    <mergeCell ref="L121:L122"/>
    <mergeCell ref="A106:A107"/>
    <mergeCell ref="G106:G107"/>
    <mergeCell ref="L106:L107"/>
    <mergeCell ref="A111:A112"/>
    <mergeCell ref="G111:G112"/>
    <mergeCell ref="L111:L112"/>
    <mergeCell ref="A99:A100"/>
    <mergeCell ref="G99:G100"/>
    <mergeCell ref="L99:L100"/>
    <mergeCell ref="A102:A105"/>
    <mergeCell ref="G102:G105"/>
    <mergeCell ref="L102:L105"/>
    <mergeCell ref="A91:A92"/>
    <mergeCell ref="G91:G92"/>
    <mergeCell ref="L91:L92"/>
    <mergeCell ref="A96:A97"/>
    <mergeCell ref="G96:G97"/>
    <mergeCell ref="L96:L97"/>
    <mergeCell ref="A82:A83"/>
    <mergeCell ref="G82:G83"/>
    <mergeCell ref="L82:L83"/>
    <mergeCell ref="A85:A87"/>
    <mergeCell ref="G85:G87"/>
    <mergeCell ref="L85:L87"/>
    <mergeCell ref="A59:A60"/>
    <mergeCell ref="G59:G60"/>
    <mergeCell ref="L59:L60"/>
    <mergeCell ref="A62:A63"/>
    <mergeCell ref="G62:G63"/>
    <mergeCell ref="L62:L63"/>
    <mergeCell ref="A43:A44"/>
    <mergeCell ref="A46:A47"/>
    <mergeCell ref="G46:G47"/>
    <mergeCell ref="L46:L47"/>
    <mergeCell ref="A54:A55"/>
    <mergeCell ref="G54:G55"/>
    <mergeCell ref="L54:L55"/>
    <mergeCell ref="A37:A38"/>
    <mergeCell ref="G37:G38"/>
    <mergeCell ref="L37:L38"/>
    <mergeCell ref="A40:A41"/>
    <mergeCell ref="G40:G41"/>
    <mergeCell ref="L40:L41"/>
    <mergeCell ref="A23:A24"/>
    <mergeCell ref="G23:G24"/>
    <mergeCell ref="L23:L24"/>
    <mergeCell ref="A33:A34"/>
    <mergeCell ref="G33:G34"/>
    <mergeCell ref="L33:L34"/>
    <mergeCell ref="A3:D3"/>
    <mergeCell ref="G3:J3"/>
    <mergeCell ref="L3:O3"/>
    <mergeCell ref="A4:A5"/>
    <mergeCell ref="G4:G5"/>
    <mergeCell ref="L4:L5"/>
    <mergeCell ref="A1:D1"/>
    <mergeCell ref="G1:J1"/>
    <mergeCell ref="L1:O1"/>
    <mergeCell ref="A2:D2"/>
    <mergeCell ref="G2:J2"/>
    <mergeCell ref="L2:O2"/>
  </mergeCells>
  <hyperlinks>
    <hyperlink ref="E1" r:id="rId1" location="TOC!A1"/>
  </hyperlinks>
  <pageMargins left="0.7" right="0.7" top="0.75" bottom="0.75" header="0.3" footer="0.3"/>
  <pageSetup paperSize="9" scale="90"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A1:L32"/>
  <sheetViews>
    <sheetView zoomScaleNormal="100" zoomScaleSheetLayoutView="110" workbookViewId="0">
      <selection activeCell="O11" sqref="O11"/>
    </sheetView>
  </sheetViews>
  <sheetFormatPr defaultRowHeight="15" x14ac:dyDescent="0.25"/>
  <cols>
    <col min="1" max="1" width="9.140625" style="58"/>
    <col min="2" max="2" width="48.7109375" style="58" bestFit="1" customWidth="1"/>
    <col min="3" max="3" width="27.28515625" style="58" customWidth="1"/>
    <col min="4" max="4" width="21.7109375" style="58" bestFit="1" customWidth="1"/>
    <col min="5" max="5" width="20.7109375" style="58" bestFit="1" customWidth="1"/>
    <col min="6" max="6" width="0" style="5" hidden="1" customWidth="1"/>
    <col min="7" max="7" width="12.28515625" style="5" hidden="1" customWidth="1"/>
    <col min="8" max="8" width="63.140625" style="5" hidden="1" customWidth="1"/>
    <col min="9" max="9" width="16.140625" style="5" hidden="1" customWidth="1"/>
    <col min="10" max="10" width="21.7109375" style="5" hidden="1" customWidth="1"/>
    <col min="11" max="11" width="20.7109375" style="5" hidden="1" customWidth="1"/>
  </cols>
  <sheetData>
    <row r="1" spans="1:12" ht="24" customHeight="1" thickBot="1" x14ac:dyDescent="0.3">
      <c r="A1" s="550" t="s">
        <v>676</v>
      </c>
      <c r="B1" s="551"/>
      <c r="C1" s="551"/>
      <c r="D1" s="551"/>
      <c r="E1" s="552"/>
      <c r="G1" s="573" t="s">
        <v>750</v>
      </c>
      <c r="H1" s="574"/>
      <c r="I1" s="574"/>
      <c r="J1" s="574"/>
      <c r="K1" s="575"/>
      <c r="L1" s="1" t="s">
        <v>317</v>
      </c>
    </row>
    <row r="2" spans="1:12" ht="15" customHeight="1" x14ac:dyDescent="0.25">
      <c r="A2" s="221"/>
      <c r="B2" s="29" t="s">
        <v>415</v>
      </c>
      <c r="C2" s="29" t="s">
        <v>416</v>
      </c>
      <c r="D2" s="29" t="s">
        <v>417</v>
      </c>
      <c r="E2" s="42" t="s">
        <v>417</v>
      </c>
      <c r="G2" s="223"/>
      <c r="H2" s="224" t="s">
        <v>415</v>
      </c>
      <c r="I2" s="224" t="s">
        <v>416</v>
      </c>
      <c r="J2" s="224" t="s">
        <v>417</v>
      </c>
      <c r="K2" s="225" t="s">
        <v>417</v>
      </c>
      <c r="L2" s="1"/>
    </row>
    <row r="3" spans="1:12" ht="15" customHeight="1" x14ac:dyDescent="0.25">
      <c r="A3" s="221" t="s">
        <v>418</v>
      </c>
      <c r="B3" s="29" t="s">
        <v>50</v>
      </c>
      <c r="C3" s="29" t="s">
        <v>2</v>
      </c>
      <c r="D3" s="29" t="s">
        <v>751</v>
      </c>
      <c r="E3" s="42" t="s">
        <v>419</v>
      </c>
      <c r="G3" s="226" t="s">
        <v>418</v>
      </c>
      <c r="H3" s="227" t="s">
        <v>50</v>
      </c>
      <c r="I3" s="227" t="s">
        <v>2</v>
      </c>
      <c r="J3" s="227" t="s">
        <v>752</v>
      </c>
      <c r="K3" s="228" t="s">
        <v>419</v>
      </c>
    </row>
    <row r="4" spans="1:12" ht="19.149999999999999" customHeight="1" x14ac:dyDescent="0.25">
      <c r="A4" s="43">
        <v>1</v>
      </c>
      <c r="B4" s="44" t="s">
        <v>420</v>
      </c>
      <c r="C4" s="45" t="s">
        <v>52</v>
      </c>
      <c r="D4" s="46">
        <v>178</v>
      </c>
      <c r="E4" s="47">
        <v>156</v>
      </c>
      <c r="G4" s="43">
        <v>1</v>
      </c>
      <c r="H4" s="44" t="s">
        <v>420</v>
      </c>
      <c r="I4" s="45" t="s">
        <v>52</v>
      </c>
      <c r="J4" s="46">
        <v>157</v>
      </c>
      <c r="K4" s="47">
        <v>147</v>
      </c>
    </row>
    <row r="5" spans="1:12" ht="19.149999999999999" customHeight="1" x14ac:dyDescent="0.25">
      <c r="A5" s="43">
        <v>2</v>
      </c>
      <c r="B5" s="44" t="s">
        <v>421</v>
      </c>
      <c r="C5" s="45" t="s">
        <v>55</v>
      </c>
      <c r="D5" s="46">
        <v>28</v>
      </c>
      <c r="E5" s="47">
        <v>23</v>
      </c>
      <c r="G5" s="43">
        <v>2</v>
      </c>
      <c r="H5" s="44" t="s">
        <v>421</v>
      </c>
      <c r="I5" s="45" t="s">
        <v>55</v>
      </c>
      <c r="J5" s="46"/>
      <c r="K5" s="47"/>
    </row>
    <row r="6" spans="1:12" ht="15" customHeight="1" x14ac:dyDescent="0.25">
      <c r="A6" s="48"/>
      <c r="B6" s="49" t="s">
        <v>422</v>
      </c>
      <c r="C6" s="50"/>
      <c r="D6" s="51">
        <f>SUM(D4:D5)</f>
        <v>206</v>
      </c>
      <c r="E6" s="52">
        <f>SUM(E4:E5)</f>
        <v>179</v>
      </c>
      <c r="G6" s="48"/>
      <c r="H6" s="49" t="s">
        <v>422</v>
      </c>
      <c r="I6" s="50"/>
      <c r="J6" s="51">
        <f>SUM(J4:J5)</f>
        <v>157</v>
      </c>
      <c r="K6" s="52">
        <f>SUM(K4:K5)</f>
        <v>147</v>
      </c>
    </row>
    <row r="7" spans="1:12" ht="25.5" customHeight="1" x14ac:dyDescent="0.25">
      <c r="A7" s="576"/>
      <c r="B7" s="29" t="s">
        <v>423</v>
      </c>
      <c r="C7" s="29" t="s">
        <v>416</v>
      </c>
      <c r="D7" s="29" t="s">
        <v>424</v>
      </c>
      <c r="E7" s="42" t="s">
        <v>424</v>
      </c>
      <c r="G7" s="577"/>
      <c r="H7" s="227" t="s">
        <v>423</v>
      </c>
      <c r="I7" s="227" t="s">
        <v>416</v>
      </c>
      <c r="J7" s="227" t="s">
        <v>424</v>
      </c>
      <c r="K7" s="228" t="s">
        <v>424</v>
      </c>
    </row>
    <row r="8" spans="1:12" ht="32.25" customHeight="1" x14ac:dyDescent="0.25">
      <c r="A8" s="576"/>
      <c r="B8" s="53" t="s">
        <v>841</v>
      </c>
      <c r="C8" s="29" t="s">
        <v>2</v>
      </c>
      <c r="D8" s="29" t="s">
        <v>751</v>
      </c>
      <c r="E8" s="42" t="s">
        <v>419</v>
      </c>
      <c r="G8" s="577"/>
      <c r="H8" s="229" t="s">
        <v>425</v>
      </c>
      <c r="I8" s="227" t="s">
        <v>2</v>
      </c>
      <c r="J8" s="227" t="s">
        <v>752</v>
      </c>
      <c r="K8" s="228" t="s">
        <v>419</v>
      </c>
    </row>
    <row r="9" spans="1:12" ht="19.149999999999999" customHeight="1" x14ac:dyDescent="0.25">
      <c r="A9" s="43">
        <v>3</v>
      </c>
      <c r="B9" s="44" t="s">
        <v>426</v>
      </c>
      <c r="C9" s="45" t="s">
        <v>427</v>
      </c>
      <c r="D9" s="46">
        <v>8</v>
      </c>
      <c r="E9" s="47">
        <v>11</v>
      </c>
      <c r="G9" s="43">
        <v>3</v>
      </c>
      <c r="H9" s="44" t="s">
        <v>426</v>
      </c>
      <c r="I9" s="45" t="s">
        <v>427</v>
      </c>
      <c r="J9" s="46">
        <v>8</v>
      </c>
      <c r="K9" s="47">
        <v>10</v>
      </c>
    </row>
    <row r="10" spans="1:12" ht="19.149999999999999" customHeight="1" x14ac:dyDescent="0.25">
      <c r="A10" s="43">
        <v>4</v>
      </c>
      <c r="B10" s="44" t="s">
        <v>428</v>
      </c>
      <c r="C10" s="45" t="s">
        <v>176</v>
      </c>
      <c r="D10" s="46">
        <v>15</v>
      </c>
      <c r="E10" s="47">
        <v>15</v>
      </c>
      <c r="G10" s="43">
        <v>4</v>
      </c>
      <c r="H10" s="44" t="s">
        <v>428</v>
      </c>
      <c r="I10" s="45" t="s">
        <v>176</v>
      </c>
      <c r="J10" s="46">
        <v>15</v>
      </c>
      <c r="K10" s="47">
        <v>15</v>
      </c>
    </row>
    <row r="11" spans="1:12" ht="19.149999999999999" customHeight="1" x14ac:dyDescent="0.25">
      <c r="A11" s="43">
        <v>5</v>
      </c>
      <c r="B11" s="44" t="s">
        <v>197</v>
      </c>
      <c r="C11" s="45" t="s">
        <v>196</v>
      </c>
      <c r="D11" s="46">
        <v>41</v>
      </c>
      <c r="E11" s="47">
        <v>34</v>
      </c>
      <c r="G11" s="43">
        <v>5</v>
      </c>
      <c r="H11" s="44" t="s">
        <v>197</v>
      </c>
      <c r="I11" s="45" t="s">
        <v>196</v>
      </c>
      <c r="J11" s="46">
        <v>40</v>
      </c>
      <c r="K11" s="47">
        <v>34</v>
      </c>
    </row>
    <row r="12" spans="1:12" ht="19.149999999999999" customHeight="1" x14ac:dyDescent="0.25">
      <c r="A12" s="43">
        <v>6</v>
      </c>
      <c r="B12" s="44" t="s">
        <v>11</v>
      </c>
      <c r="C12" s="45" t="s">
        <v>10</v>
      </c>
      <c r="D12" s="46">
        <v>7</v>
      </c>
      <c r="E12" s="47">
        <v>5</v>
      </c>
      <c r="G12" s="43">
        <v>6</v>
      </c>
      <c r="H12" s="44" t="s">
        <v>11</v>
      </c>
      <c r="I12" s="45" t="s">
        <v>10</v>
      </c>
      <c r="J12" s="46">
        <v>7</v>
      </c>
      <c r="K12" s="47">
        <v>4</v>
      </c>
    </row>
    <row r="13" spans="1:12" ht="19.149999999999999" customHeight="1" x14ac:dyDescent="0.25">
      <c r="A13" s="43">
        <v>7</v>
      </c>
      <c r="B13" s="44" t="s">
        <v>429</v>
      </c>
      <c r="C13" s="45" t="s">
        <v>430</v>
      </c>
      <c r="D13" s="46">
        <v>74</v>
      </c>
      <c r="E13" s="47">
        <v>61</v>
      </c>
      <c r="G13" s="43">
        <v>7</v>
      </c>
      <c r="H13" s="44" t="s">
        <v>429</v>
      </c>
      <c r="I13" s="45" t="s">
        <v>430</v>
      </c>
      <c r="J13" s="46">
        <v>70</v>
      </c>
      <c r="K13" s="47">
        <v>57</v>
      </c>
    </row>
    <row r="14" spans="1:12" ht="19.149999999999999" customHeight="1" x14ac:dyDescent="0.25">
      <c r="A14" s="43">
        <v>8</v>
      </c>
      <c r="B14" s="44" t="s">
        <v>431</v>
      </c>
      <c r="C14" s="45" t="s">
        <v>432</v>
      </c>
      <c r="D14" s="46">
        <v>8</v>
      </c>
      <c r="E14" s="47">
        <v>7</v>
      </c>
      <c r="G14" s="43">
        <v>8</v>
      </c>
      <c r="H14" s="44" t="s">
        <v>431</v>
      </c>
      <c r="I14" s="45" t="s">
        <v>432</v>
      </c>
      <c r="J14" s="46">
        <v>9</v>
      </c>
      <c r="K14" s="47">
        <v>7</v>
      </c>
    </row>
    <row r="15" spans="1:12" ht="19.149999999999999" customHeight="1" x14ac:dyDescent="0.25">
      <c r="A15" s="43">
        <v>9</v>
      </c>
      <c r="B15" s="44" t="s">
        <v>433</v>
      </c>
      <c r="C15" s="45" t="s">
        <v>434</v>
      </c>
      <c r="D15" s="46">
        <v>34</v>
      </c>
      <c r="E15" s="47">
        <v>14</v>
      </c>
      <c r="G15" s="43">
        <v>9</v>
      </c>
      <c r="H15" s="44" t="s">
        <v>433</v>
      </c>
      <c r="I15" s="45" t="s">
        <v>434</v>
      </c>
      <c r="J15" s="46">
        <v>13</v>
      </c>
      <c r="K15" s="47">
        <v>12</v>
      </c>
    </row>
    <row r="16" spans="1:12" ht="19.149999999999999" customHeight="1" x14ac:dyDescent="0.25">
      <c r="A16" s="43">
        <v>10</v>
      </c>
      <c r="B16" s="44" t="s">
        <v>152</v>
      </c>
      <c r="C16" s="45" t="s">
        <v>151</v>
      </c>
      <c r="D16" s="46">
        <v>22</v>
      </c>
      <c r="E16" s="47">
        <v>17</v>
      </c>
      <c r="G16" s="43">
        <v>10</v>
      </c>
      <c r="H16" s="44" t="s">
        <v>152</v>
      </c>
      <c r="I16" s="45" t="s">
        <v>151</v>
      </c>
      <c r="J16" s="46">
        <v>23</v>
      </c>
      <c r="K16" s="47">
        <v>18</v>
      </c>
    </row>
    <row r="17" spans="1:11" ht="19.149999999999999" customHeight="1" x14ac:dyDescent="0.25">
      <c r="A17" s="43">
        <v>11</v>
      </c>
      <c r="B17" s="44" t="s">
        <v>13</v>
      </c>
      <c r="C17" s="45" t="s">
        <v>12</v>
      </c>
      <c r="D17" s="46">
        <v>6</v>
      </c>
      <c r="E17" s="47">
        <v>6</v>
      </c>
      <c r="G17" s="43">
        <v>11</v>
      </c>
      <c r="H17" s="44" t="s">
        <v>13</v>
      </c>
      <c r="I17" s="45" t="s">
        <v>12</v>
      </c>
      <c r="J17" s="46">
        <v>7</v>
      </c>
      <c r="K17" s="47">
        <v>6</v>
      </c>
    </row>
    <row r="18" spans="1:11" ht="19.149999999999999" customHeight="1" x14ac:dyDescent="0.25">
      <c r="A18" s="43">
        <v>12</v>
      </c>
      <c r="B18" s="44" t="s">
        <v>15</v>
      </c>
      <c r="C18" s="45" t="s">
        <v>14</v>
      </c>
      <c r="D18" s="46">
        <v>9</v>
      </c>
      <c r="E18" s="47">
        <v>7</v>
      </c>
      <c r="G18" s="43">
        <v>12</v>
      </c>
      <c r="H18" s="44" t="s">
        <v>15</v>
      </c>
      <c r="I18" s="45" t="s">
        <v>14</v>
      </c>
      <c r="J18" s="46">
        <v>7</v>
      </c>
      <c r="K18" s="47">
        <v>7</v>
      </c>
    </row>
    <row r="19" spans="1:11" ht="19.149999999999999" customHeight="1" x14ac:dyDescent="0.25">
      <c r="A19" s="43">
        <v>13</v>
      </c>
      <c r="B19" s="44" t="s">
        <v>435</v>
      </c>
      <c r="C19" s="45" t="s">
        <v>436</v>
      </c>
      <c r="D19" s="46">
        <v>15</v>
      </c>
      <c r="E19" s="47">
        <v>8</v>
      </c>
      <c r="G19" s="43">
        <v>13</v>
      </c>
      <c r="H19" s="44" t="s">
        <v>435</v>
      </c>
      <c r="I19" s="45" t="s">
        <v>436</v>
      </c>
      <c r="J19" s="46">
        <v>11</v>
      </c>
      <c r="K19" s="47">
        <v>5</v>
      </c>
    </row>
    <row r="20" spans="1:11" ht="19.149999999999999" customHeight="1" x14ac:dyDescent="0.25">
      <c r="A20" s="43">
        <v>14</v>
      </c>
      <c r="B20" s="44" t="s">
        <v>437</v>
      </c>
      <c r="C20" s="45" t="s">
        <v>38</v>
      </c>
      <c r="D20" s="46">
        <v>10</v>
      </c>
      <c r="E20" s="47">
        <v>10</v>
      </c>
      <c r="G20" s="43">
        <v>14</v>
      </c>
      <c r="H20" s="44" t="s">
        <v>437</v>
      </c>
      <c r="I20" s="45" t="s">
        <v>38</v>
      </c>
      <c r="J20" s="46">
        <v>10</v>
      </c>
      <c r="K20" s="47">
        <v>9</v>
      </c>
    </row>
    <row r="21" spans="1:11" ht="19.149999999999999" customHeight="1" x14ac:dyDescent="0.25">
      <c r="A21" s="43">
        <v>16</v>
      </c>
      <c r="B21" s="44" t="s">
        <v>65</v>
      </c>
      <c r="C21" s="45" t="s">
        <v>66</v>
      </c>
      <c r="D21" s="46">
        <v>8</v>
      </c>
      <c r="E21" s="47">
        <v>7</v>
      </c>
      <c r="G21" s="43">
        <v>16</v>
      </c>
      <c r="H21" s="44" t="s">
        <v>65</v>
      </c>
      <c r="I21" s="45" t="s">
        <v>66</v>
      </c>
      <c r="J21" s="46">
        <v>7</v>
      </c>
      <c r="K21" s="47">
        <v>5</v>
      </c>
    </row>
    <row r="22" spans="1:11" ht="15" customHeight="1" x14ac:dyDescent="0.25">
      <c r="A22" s="48"/>
      <c r="B22" s="49" t="s">
        <v>422</v>
      </c>
      <c r="C22" s="50"/>
      <c r="D22" s="51">
        <f>SUM(D9:D21)</f>
        <v>257</v>
      </c>
      <c r="E22" s="52">
        <f>SUM(E9:E21)</f>
        <v>202</v>
      </c>
      <c r="G22" s="48"/>
      <c r="H22" s="49" t="s">
        <v>422</v>
      </c>
      <c r="I22" s="50"/>
      <c r="J22" s="51">
        <f>SUM(J9:J21)</f>
        <v>227</v>
      </c>
      <c r="K22" s="51">
        <f>SUM(K9:K21)</f>
        <v>189</v>
      </c>
    </row>
    <row r="23" spans="1:11" ht="15" customHeight="1" thickBot="1" x14ac:dyDescent="0.3">
      <c r="A23" s="54"/>
      <c r="B23" s="55" t="s">
        <v>438</v>
      </c>
      <c r="C23" s="56"/>
      <c r="D23" s="57">
        <f>D22+D6</f>
        <v>463</v>
      </c>
      <c r="E23" s="271">
        <f>E22+E6</f>
        <v>381</v>
      </c>
      <c r="G23" s="54"/>
      <c r="H23" s="55" t="s">
        <v>438</v>
      </c>
      <c r="I23" s="56"/>
      <c r="J23" s="57">
        <f>J22+J6</f>
        <v>384</v>
      </c>
      <c r="K23" s="57">
        <f>K22+K6</f>
        <v>336</v>
      </c>
    </row>
    <row r="25" spans="1:11" x14ac:dyDescent="0.25">
      <c r="A25" s="483" t="s">
        <v>439</v>
      </c>
    </row>
    <row r="26" spans="1:11" x14ac:dyDescent="0.25">
      <c r="A26" s="66" t="s">
        <v>784</v>
      </c>
    </row>
    <row r="27" spans="1:11" x14ac:dyDescent="0.25">
      <c r="A27" s="66" t="s">
        <v>753</v>
      </c>
    </row>
    <row r="28" spans="1:11" x14ac:dyDescent="0.25">
      <c r="A28" s="66" t="s">
        <v>754</v>
      </c>
    </row>
    <row r="29" spans="1:11" x14ac:dyDescent="0.25">
      <c r="A29" s="66" t="s">
        <v>440</v>
      </c>
    </row>
    <row r="30" spans="1:11" x14ac:dyDescent="0.25">
      <c r="A30" s="66" t="s">
        <v>441</v>
      </c>
    </row>
    <row r="31" spans="1:11" x14ac:dyDescent="0.25">
      <c r="A31" s="66" t="s">
        <v>850</v>
      </c>
    </row>
    <row r="32" spans="1:11" x14ac:dyDescent="0.25">
      <c r="A32" s="66" t="s">
        <v>442</v>
      </c>
    </row>
  </sheetData>
  <mergeCells count="4">
    <mergeCell ref="A1:E1"/>
    <mergeCell ref="G1:K1"/>
    <mergeCell ref="A7:A8"/>
    <mergeCell ref="G7:G8"/>
  </mergeCells>
  <hyperlinks>
    <hyperlink ref="L1" r:id="rId1" location="TOC!A1"/>
  </hyperlinks>
  <pageMargins left="0.25" right="0.25" top="0.75" bottom="0.75" header="0.3" footer="0.3"/>
  <pageSetup scale="4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A1:T37"/>
  <sheetViews>
    <sheetView zoomScaleNormal="100" workbookViewId="0">
      <pane ySplit="3" topLeftCell="A17" activePane="bottomLeft" state="frozen"/>
      <selection activeCell="B19" sqref="B19"/>
      <selection pane="bottomLeft" activeCell="H7" sqref="H7"/>
    </sheetView>
  </sheetViews>
  <sheetFormatPr defaultRowHeight="15" x14ac:dyDescent="0.25"/>
  <cols>
    <col min="1" max="1" width="5.28515625" style="59" customWidth="1"/>
    <col min="2" max="2" width="34.42578125" style="59" customWidth="1"/>
    <col min="3" max="5" width="14" style="59" bestFit="1" customWidth="1"/>
    <col min="6" max="8" width="12.85546875" style="59" bestFit="1" customWidth="1"/>
    <col min="9" max="9" width="2" style="59" hidden="1" customWidth="1"/>
    <col min="10" max="12" width="14" style="59" hidden="1" customWidth="1"/>
    <col min="13" max="15" width="12.85546875" style="59" hidden="1" customWidth="1"/>
    <col min="16" max="17" width="0" style="59" hidden="1" customWidth="1"/>
    <col min="18" max="19" width="0" hidden="1" customWidth="1"/>
  </cols>
  <sheetData>
    <row r="1" spans="1:20" ht="24" customHeight="1" x14ac:dyDescent="0.25">
      <c r="A1" s="579" t="s">
        <v>787</v>
      </c>
      <c r="B1" s="580"/>
      <c r="C1" s="580"/>
      <c r="D1" s="580"/>
      <c r="E1" s="580"/>
      <c r="F1" s="580"/>
      <c r="G1" s="580"/>
      <c r="H1" s="581"/>
      <c r="I1" s="230"/>
      <c r="T1" s="1" t="s">
        <v>317</v>
      </c>
    </row>
    <row r="2" spans="1:20" ht="15" customHeight="1" x14ac:dyDescent="0.25">
      <c r="A2" s="582"/>
      <c r="B2" s="583" t="s">
        <v>443</v>
      </c>
      <c r="C2" s="222">
        <v>2023</v>
      </c>
      <c r="D2" s="222">
        <v>2022</v>
      </c>
      <c r="E2" s="222">
        <v>2023</v>
      </c>
      <c r="F2" s="222">
        <v>2022</v>
      </c>
      <c r="G2" s="222">
        <v>2023</v>
      </c>
      <c r="H2" s="321">
        <v>2022</v>
      </c>
      <c r="I2" s="230"/>
      <c r="J2" s="231">
        <v>2022</v>
      </c>
      <c r="K2" s="231">
        <v>2021</v>
      </c>
      <c r="L2" s="231">
        <v>2022</v>
      </c>
      <c r="M2" s="231">
        <v>2021</v>
      </c>
      <c r="N2" s="231">
        <v>2022</v>
      </c>
      <c r="O2" s="231">
        <v>2021</v>
      </c>
      <c r="T2" s="1"/>
    </row>
    <row r="3" spans="1:20" ht="15" customHeight="1" x14ac:dyDescent="0.25">
      <c r="A3" s="582"/>
      <c r="B3" s="583"/>
      <c r="C3" s="583" t="s">
        <v>444</v>
      </c>
      <c r="D3" s="583"/>
      <c r="E3" s="583" t="s">
        <v>445</v>
      </c>
      <c r="F3" s="583"/>
      <c r="G3" s="583" t="s">
        <v>446</v>
      </c>
      <c r="H3" s="584"/>
      <c r="I3" s="230"/>
      <c r="J3" s="578" t="s">
        <v>444</v>
      </c>
      <c r="K3" s="578"/>
      <c r="L3" s="578" t="s">
        <v>445</v>
      </c>
      <c r="M3" s="578"/>
      <c r="N3" s="578" t="s">
        <v>446</v>
      </c>
      <c r="O3" s="578"/>
    </row>
    <row r="4" spans="1:20" ht="15" customHeight="1" x14ac:dyDescent="0.25">
      <c r="A4" s="322">
        <v>1</v>
      </c>
      <c r="B4" s="60" t="s">
        <v>197</v>
      </c>
      <c r="C4" s="61">
        <v>1446296588.4120064</v>
      </c>
      <c r="D4" s="61">
        <v>1324609576.010905</v>
      </c>
      <c r="E4" s="61">
        <v>858837133.68714666</v>
      </c>
      <c r="F4" s="61">
        <v>740978435.76370001</v>
      </c>
      <c r="G4" s="61">
        <v>207463564.98473781</v>
      </c>
      <c r="H4" s="323">
        <v>188567797.7382718</v>
      </c>
      <c r="I4" s="230"/>
      <c r="J4" s="232">
        <v>1473872543.0547104</v>
      </c>
      <c r="K4" s="232">
        <v>1306609509.3500285</v>
      </c>
      <c r="L4" s="232">
        <v>746103593.65870011</v>
      </c>
      <c r="M4" s="232">
        <v>678529270.52259994</v>
      </c>
      <c r="N4" s="232">
        <v>192207630.13870004</v>
      </c>
      <c r="O4" s="232">
        <v>152114879.81259984</v>
      </c>
    </row>
    <row r="5" spans="1:20" ht="15" customHeight="1" x14ac:dyDescent="0.25">
      <c r="A5" s="322">
        <v>2</v>
      </c>
      <c r="B5" s="62" t="s">
        <v>11</v>
      </c>
      <c r="C5" s="61">
        <v>248623341</v>
      </c>
      <c r="D5" s="61">
        <v>235836887</v>
      </c>
      <c r="E5" s="61">
        <v>299679689</v>
      </c>
      <c r="F5" s="61">
        <v>265670931</v>
      </c>
      <c r="G5" s="61">
        <v>86773339</v>
      </c>
      <c r="H5" s="323">
        <v>71385066.280000001</v>
      </c>
      <c r="I5" s="230"/>
      <c r="J5" s="232">
        <v>235389017</v>
      </c>
      <c r="K5" s="232">
        <v>205843553</v>
      </c>
      <c r="L5" s="232">
        <v>263990866</v>
      </c>
      <c r="M5" s="232">
        <v>227203019</v>
      </c>
      <c r="N5" s="232">
        <v>71593234.280000001</v>
      </c>
      <c r="O5" s="232">
        <v>60563590</v>
      </c>
    </row>
    <row r="6" spans="1:20" ht="15" customHeight="1" x14ac:dyDescent="0.25">
      <c r="A6" s="322">
        <v>3</v>
      </c>
      <c r="B6" s="60" t="s">
        <v>431</v>
      </c>
      <c r="C6" s="61">
        <v>702694961</v>
      </c>
      <c r="D6" s="61">
        <v>530416467</v>
      </c>
      <c r="E6" s="61">
        <v>210227254</v>
      </c>
      <c r="F6" s="61">
        <v>206607289.17368999</v>
      </c>
      <c r="G6" s="61">
        <v>72731749.960000008</v>
      </c>
      <c r="H6" s="323">
        <v>71578278.933689997</v>
      </c>
      <c r="I6" s="230"/>
      <c r="J6" s="232">
        <v>539548992</v>
      </c>
      <c r="K6" s="232">
        <v>635515460</v>
      </c>
      <c r="L6" s="232">
        <v>212773502.17368999</v>
      </c>
      <c r="M6" s="232">
        <v>193780767</v>
      </c>
      <c r="N6" s="232">
        <v>74037200.933689997</v>
      </c>
      <c r="O6" s="232">
        <v>56875786.379999995</v>
      </c>
    </row>
    <row r="7" spans="1:20" ht="15" customHeight="1" x14ac:dyDescent="0.25">
      <c r="A7" s="322">
        <v>4</v>
      </c>
      <c r="B7" s="60" t="s">
        <v>433</v>
      </c>
      <c r="C7" s="61">
        <v>485930146.48199999</v>
      </c>
      <c r="D7" s="61">
        <v>505426748.75529999</v>
      </c>
      <c r="E7" s="61">
        <v>350537265.6954</v>
      </c>
      <c r="F7" s="61">
        <v>338890042.3775</v>
      </c>
      <c r="G7" s="61">
        <v>79962148.997999996</v>
      </c>
      <c r="H7" s="323">
        <v>97910574.084967986</v>
      </c>
      <c r="I7" s="230"/>
      <c r="J7" s="232">
        <v>521190641.75159997</v>
      </c>
      <c r="K7" s="232">
        <v>318939658.14170003</v>
      </c>
      <c r="L7" s="232">
        <v>342485693.63199997</v>
      </c>
      <c r="M7" s="232">
        <v>269251267.01400006</v>
      </c>
      <c r="N7" s="232">
        <v>100019095.506</v>
      </c>
      <c r="O7" s="232">
        <v>79363164.387999997</v>
      </c>
    </row>
    <row r="8" spans="1:20" ht="15" customHeight="1" x14ac:dyDescent="0.25">
      <c r="A8" s="322">
        <v>5</v>
      </c>
      <c r="B8" s="60" t="s">
        <v>152</v>
      </c>
      <c r="C8" s="61">
        <v>3376061372.0289335</v>
      </c>
      <c r="D8" s="61">
        <v>3000771958.6060004</v>
      </c>
      <c r="E8" s="61">
        <v>1874522151.5210001</v>
      </c>
      <c r="F8" s="61">
        <v>1924366898.7169001</v>
      </c>
      <c r="G8" s="61">
        <v>599367267.61653781</v>
      </c>
      <c r="H8" s="323">
        <v>770043269.93941939</v>
      </c>
      <c r="I8" s="230"/>
      <c r="J8" s="232">
        <v>2868795122.5106001</v>
      </c>
      <c r="K8" s="232">
        <v>2739975250.25</v>
      </c>
      <c r="L8" s="232">
        <v>1645485956.6400001</v>
      </c>
      <c r="M8" s="232">
        <v>1438657717.9760001</v>
      </c>
      <c r="N8" s="232">
        <v>776809711.31126809</v>
      </c>
      <c r="O8" s="232">
        <v>596332379.60906804</v>
      </c>
    </row>
    <row r="9" spans="1:20" ht="15" customHeight="1" x14ac:dyDescent="0.25">
      <c r="A9" s="322">
        <v>6</v>
      </c>
      <c r="B9" s="60" t="s">
        <v>13</v>
      </c>
      <c r="C9" s="61">
        <v>171195156.63525817</v>
      </c>
      <c r="D9" s="61">
        <v>154850582</v>
      </c>
      <c r="E9" s="61">
        <v>147431519.80000001</v>
      </c>
      <c r="F9" s="61">
        <v>117133873.93000001</v>
      </c>
      <c r="G9" s="61">
        <v>33645202.181533329</v>
      </c>
      <c r="H9" s="323">
        <v>31484954.530333329</v>
      </c>
      <c r="I9" s="230"/>
      <c r="J9" s="232">
        <v>146008239.09401459</v>
      </c>
      <c r="K9" s="232">
        <v>115180598</v>
      </c>
      <c r="L9" s="232">
        <v>93638181</v>
      </c>
      <c r="M9" s="232">
        <v>78882230</v>
      </c>
      <c r="N9" s="232">
        <v>32284542</v>
      </c>
      <c r="O9" s="232">
        <v>25488679</v>
      </c>
    </row>
    <row r="10" spans="1:20" ht="15" customHeight="1" x14ac:dyDescent="0.25">
      <c r="A10" s="322">
        <v>7</v>
      </c>
      <c r="B10" s="60" t="s">
        <v>447</v>
      </c>
      <c r="C10" s="61">
        <v>5003703108.364933</v>
      </c>
      <c r="D10" s="61">
        <v>5324981868.4377003</v>
      </c>
      <c r="E10" s="61">
        <v>580737286.78180003</v>
      </c>
      <c r="F10" s="61">
        <v>431588154.83399993</v>
      </c>
      <c r="G10" s="61">
        <v>123862363.71901327</v>
      </c>
      <c r="H10" s="323">
        <v>126354479.87437974</v>
      </c>
      <c r="I10" s="230"/>
      <c r="J10" s="232">
        <v>5329393348.9427004</v>
      </c>
      <c r="K10" s="232">
        <v>4483344938.3249998</v>
      </c>
      <c r="L10" s="232">
        <v>421490051.83319998</v>
      </c>
      <c r="M10" s="232">
        <v>295982357.47759998</v>
      </c>
      <c r="N10" s="232">
        <v>119696305.41929999</v>
      </c>
      <c r="O10" s="232">
        <v>48726577.659600005</v>
      </c>
    </row>
    <row r="11" spans="1:20" ht="15" customHeight="1" x14ac:dyDescent="0.25">
      <c r="A11" s="322">
        <v>8</v>
      </c>
      <c r="B11" s="60" t="s">
        <v>448</v>
      </c>
      <c r="C11" s="61">
        <v>20633800741.381603</v>
      </c>
      <c r="D11" s="61">
        <v>19168752482.841099</v>
      </c>
      <c r="E11" s="61">
        <v>769063249.28767931</v>
      </c>
      <c r="F11" s="61">
        <v>443593965.42193663</v>
      </c>
      <c r="G11" s="61">
        <v>23800878.160487838</v>
      </c>
      <c r="H11" s="323">
        <v>-12119671.2213108</v>
      </c>
      <c r="I11" s="230"/>
      <c r="J11" s="232">
        <v>18858723299.310001</v>
      </c>
      <c r="K11" s="232">
        <v>11822017720.35</v>
      </c>
      <c r="L11" s="232">
        <v>449570290.95000005</v>
      </c>
      <c r="M11" s="232">
        <v>395471194.33999997</v>
      </c>
      <c r="N11" s="232">
        <v>-11802684.140000001</v>
      </c>
      <c r="O11" s="232">
        <v>32338361.350000001</v>
      </c>
    </row>
    <row r="12" spans="1:20" ht="15" customHeight="1" x14ac:dyDescent="0.25">
      <c r="A12" s="322">
        <v>9</v>
      </c>
      <c r="B12" s="60" t="s">
        <v>39</v>
      </c>
      <c r="C12" s="61">
        <v>41201801078.770004</v>
      </c>
      <c r="D12" s="61">
        <v>35391655982.980003</v>
      </c>
      <c r="E12" s="61">
        <v>5154015897.4099998</v>
      </c>
      <c r="F12" s="61">
        <v>4417308807.2399998</v>
      </c>
      <c r="G12" s="61">
        <v>1105851757.98</v>
      </c>
      <c r="H12" s="323">
        <v>742969042.10133338</v>
      </c>
      <c r="I12" s="230"/>
      <c r="J12" s="232">
        <v>35702128192.192322</v>
      </c>
      <c r="K12" s="232">
        <v>32786286623</v>
      </c>
      <c r="L12" s="232">
        <v>4475329476.7200003</v>
      </c>
      <c r="M12" s="232">
        <v>4125984696</v>
      </c>
      <c r="N12" s="232">
        <v>844243364.98327565</v>
      </c>
      <c r="O12" s="232">
        <v>656249366.71172214</v>
      </c>
    </row>
    <row r="13" spans="1:20" ht="15" customHeight="1" x14ac:dyDescent="0.25">
      <c r="A13" s="322">
        <v>10</v>
      </c>
      <c r="B13" s="60" t="s">
        <v>449</v>
      </c>
      <c r="C13" s="61">
        <v>5129430089.471199</v>
      </c>
      <c r="D13" s="61">
        <v>3617875111.4855995</v>
      </c>
      <c r="E13" s="61">
        <v>1832493409.7797</v>
      </c>
      <c r="F13" s="61">
        <v>2377587328.5868001</v>
      </c>
      <c r="G13" s="61">
        <v>285183772.85182297</v>
      </c>
      <c r="H13" s="323">
        <v>480881217.55909997</v>
      </c>
      <c r="I13" s="230"/>
      <c r="J13" s="232">
        <v>3618464106.5095997</v>
      </c>
      <c r="K13" s="232">
        <v>3582565203.2030001</v>
      </c>
      <c r="L13" s="232">
        <v>2384286432.7090001</v>
      </c>
      <c r="M13" s="232">
        <v>2319212250.4980001</v>
      </c>
      <c r="N13" s="232">
        <v>480239440.65999997</v>
      </c>
      <c r="O13" s="232">
        <v>269149995.52199996</v>
      </c>
    </row>
    <row r="14" spans="1:20" ht="21" customHeight="1" x14ac:dyDescent="0.25">
      <c r="A14" s="322"/>
      <c r="B14" s="63" t="s">
        <v>450</v>
      </c>
      <c r="C14" s="64">
        <v>78399536583.545929</v>
      </c>
      <c r="D14" s="64">
        <v>69255177665.116608</v>
      </c>
      <c r="E14" s="64">
        <v>12077544856.962725</v>
      </c>
      <c r="F14" s="64">
        <v>11263725727.044525</v>
      </c>
      <c r="G14" s="64">
        <v>2618642045.4521332</v>
      </c>
      <c r="H14" s="324">
        <v>2569055009.8201847</v>
      </c>
      <c r="I14" s="230"/>
      <c r="J14" s="233">
        <v>69293513502.365555</v>
      </c>
      <c r="K14" s="233">
        <v>57996278513.619736</v>
      </c>
      <c r="L14" s="233">
        <v>11035154045.316589</v>
      </c>
      <c r="M14" s="233">
        <v>10022954769.828201</v>
      </c>
      <c r="N14" s="233">
        <v>2679327841.0922337</v>
      </c>
      <c r="O14" s="233">
        <v>1977202780.4329901</v>
      </c>
    </row>
    <row r="15" spans="1:20" ht="21" customHeight="1" thickBot="1" x14ac:dyDescent="0.3">
      <c r="A15" s="325"/>
      <c r="B15" s="326" t="s">
        <v>451</v>
      </c>
      <c r="C15" s="327">
        <v>0.1166379205403172</v>
      </c>
      <c r="D15" s="328"/>
      <c r="E15" s="327">
        <v>6.7382828178777693E-2</v>
      </c>
      <c r="F15" s="328"/>
      <c r="G15" s="327">
        <v>1.8936164153503767E-2</v>
      </c>
      <c r="H15" s="329"/>
      <c r="I15" s="230"/>
      <c r="J15" s="234">
        <v>0.1630345239797972</v>
      </c>
      <c r="K15" s="235"/>
      <c r="L15" s="234">
        <v>9.1724979219295427E-2</v>
      </c>
      <c r="M15" s="235"/>
      <c r="N15" s="234">
        <v>0.262052687204198</v>
      </c>
      <c r="O15" s="235"/>
    </row>
    <row r="16" spans="1:20" ht="15" customHeight="1" x14ac:dyDescent="0.25">
      <c r="A16" s="66" t="s">
        <v>452</v>
      </c>
      <c r="B16" s="67"/>
      <c r="C16" s="67"/>
      <c r="D16" s="67"/>
      <c r="E16" s="67"/>
      <c r="F16" s="67"/>
      <c r="G16" s="67"/>
      <c r="H16" s="67"/>
    </row>
    <row r="17" spans="1:17" ht="15" customHeight="1" x14ac:dyDescent="0.25">
      <c r="A17" s="66" t="s">
        <v>453</v>
      </c>
      <c r="B17" s="67"/>
      <c r="C17" s="67"/>
      <c r="D17" s="67"/>
      <c r="E17" s="67"/>
      <c r="F17" s="67"/>
      <c r="G17" s="67"/>
      <c r="H17" s="67"/>
    </row>
    <row r="18" spans="1:17" ht="15" customHeight="1" thickBot="1" x14ac:dyDescent="0.3">
      <c r="A18" s="66"/>
      <c r="B18" s="67"/>
      <c r="C18" s="67"/>
      <c r="D18" s="67"/>
      <c r="E18" s="67"/>
      <c r="F18" s="67"/>
      <c r="G18" s="67"/>
      <c r="H18" s="67"/>
    </row>
    <row r="19" spans="1:17" ht="24" customHeight="1" x14ac:dyDescent="0.25">
      <c r="A19" s="579" t="s">
        <v>454</v>
      </c>
      <c r="B19" s="580"/>
      <c r="C19" s="580"/>
      <c r="D19" s="580"/>
      <c r="E19" s="580"/>
      <c r="F19" s="580"/>
      <c r="G19" s="580"/>
      <c r="H19" s="581"/>
      <c r="J19" s="578" t="s">
        <v>454</v>
      </c>
      <c r="K19" s="578"/>
      <c r="L19" s="578"/>
      <c r="M19" s="578"/>
      <c r="N19" s="578"/>
      <c r="O19" s="578"/>
      <c r="P19" s="578"/>
      <c r="Q19" s="578"/>
    </row>
    <row r="20" spans="1:17" ht="15" customHeight="1" x14ac:dyDescent="0.25">
      <c r="A20" s="582"/>
      <c r="B20" s="583" t="s">
        <v>415</v>
      </c>
      <c r="C20" s="222">
        <v>2023</v>
      </c>
      <c r="D20" s="222">
        <v>2022</v>
      </c>
      <c r="E20" s="222">
        <v>2023</v>
      </c>
      <c r="F20" s="222">
        <v>2022</v>
      </c>
      <c r="G20" s="222">
        <v>2023</v>
      </c>
      <c r="H20" s="321">
        <v>2022</v>
      </c>
      <c r="J20" s="585"/>
      <c r="K20" s="578" t="s">
        <v>415</v>
      </c>
      <c r="L20" s="222">
        <v>2022</v>
      </c>
      <c r="M20" s="222">
        <v>2021</v>
      </c>
      <c r="N20" s="222">
        <v>2022</v>
      </c>
      <c r="O20" s="222">
        <v>2021</v>
      </c>
      <c r="P20" s="222">
        <v>2022</v>
      </c>
      <c r="Q20" s="222">
        <v>2021</v>
      </c>
    </row>
    <row r="21" spans="1:17" ht="15" customHeight="1" x14ac:dyDescent="0.25">
      <c r="A21" s="582"/>
      <c r="B21" s="583"/>
      <c r="C21" s="583" t="s">
        <v>455</v>
      </c>
      <c r="D21" s="583"/>
      <c r="E21" s="583" t="s">
        <v>456</v>
      </c>
      <c r="F21" s="583"/>
      <c r="G21" s="583" t="s">
        <v>457</v>
      </c>
      <c r="H21" s="584"/>
      <c r="J21" s="585"/>
      <c r="K21" s="578"/>
      <c r="L21" s="578" t="s">
        <v>455</v>
      </c>
      <c r="M21" s="578"/>
      <c r="N21" s="578" t="s">
        <v>456</v>
      </c>
      <c r="O21" s="578"/>
      <c r="P21" s="578" t="s">
        <v>457</v>
      </c>
      <c r="Q21" s="578"/>
    </row>
    <row r="22" spans="1:17" ht="15" customHeight="1" x14ac:dyDescent="0.25">
      <c r="A22" s="322">
        <v>1</v>
      </c>
      <c r="B22" s="60" t="s">
        <v>420</v>
      </c>
      <c r="C22" s="61">
        <v>416372.78201198002</v>
      </c>
      <c r="D22" s="61">
        <v>369753.39942724101</v>
      </c>
      <c r="E22" s="61">
        <v>341824.14826279698</v>
      </c>
      <c r="F22" s="61">
        <v>311856.17455433699</v>
      </c>
      <c r="G22" s="61">
        <v>67988.451255581705</v>
      </c>
      <c r="H22" s="323">
        <v>66029.273778955001</v>
      </c>
      <c r="J22" s="236">
        <v>1</v>
      </c>
      <c r="K22" s="237" t="s">
        <v>420</v>
      </c>
      <c r="L22" s="232">
        <v>376991.71818794269</v>
      </c>
      <c r="M22" s="232">
        <v>337156.19722340058</v>
      </c>
      <c r="N22" s="232">
        <v>314412.25597613771</v>
      </c>
      <c r="O22" s="232">
        <v>292716.93573885266</v>
      </c>
      <c r="P22" s="232">
        <v>65739.141748290975</v>
      </c>
      <c r="Q22" s="232">
        <v>65186.717625120567</v>
      </c>
    </row>
    <row r="23" spans="1:17" ht="15" customHeight="1" x14ac:dyDescent="0.25">
      <c r="A23" s="322">
        <v>2</v>
      </c>
      <c r="B23" s="62" t="s">
        <v>458</v>
      </c>
      <c r="C23" s="61">
        <v>23584.3570321523</v>
      </c>
      <c r="D23" s="61">
        <v>22522.343221020801</v>
      </c>
      <c r="E23" s="61">
        <v>6165.3838914211601</v>
      </c>
      <c r="F23" s="61">
        <v>5669.9104415027696</v>
      </c>
      <c r="G23" s="61">
        <v>1911.3121713486901</v>
      </c>
      <c r="H23" s="323">
        <v>1635.32177200817</v>
      </c>
      <c r="J23" s="236">
        <v>2</v>
      </c>
      <c r="K23" s="238" t="s">
        <v>458</v>
      </c>
      <c r="L23" s="232">
        <v>21251.479250918277</v>
      </c>
      <c r="M23" s="232">
        <v>19845.517028756174</v>
      </c>
      <c r="N23" s="232">
        <v>4393.6144905844094</v>
      </c>
      <c r="O23" s="232">
        <v>4465.571468688333</v>
      </c>
      <c r="P23" s="232">
        <v>1583.286664591785</v>
      </c>
      <c r="Q23" s="232">
        <v>1850.7885887874534</v>
      </c>
    </row>
    <row r="24" spans="1:17" ht="21" customHeight="1" x14ac:dyDescent="0.25">
      <c r="A24" s="322"/>
      <c r="B24" s="63" t="s">
        <v>450</v>
      </c>
      <c r="C24" s="64">
        <v>439957.13904413301</v>
      </c>
      <c r="D24" s="64">
        <v>392275.74264826201</v>
      </c>
      <c r="E24" s="64">
        <v>347989.532154218</v>
      </c>
      <c r="F24" s="64">
        <v>317526.08499583998</v>
      </c>
      <c r="G24" s="64">
        <v>69899.763426930396</v>
      </c>
      <c r="H24" s="324">
        <v>67664.595550963204</v>
      </c>
      <c r="J24" s="236"/>
      <c r="K24" s="239" t="s">
        <v>450</v>
      </c>
      <c r="L24" s="233">
        <f>L22+L23</f>
        <v>398243.19743886095</v>
      </c>
      <c r="M24" s="233">
        <f t="shared" ref="M24:Q24" si="0">M22+M23</f>
        <v>357001.71425215673</v>
      </c>
      <c r="N24" s="233">
        <f t="shared" si="0"/>
        <v>318805.87046672212</v>
      </c>
      <c r="O24" s="233">
        <f t="shared" si="0"/>
        <v>297182.50720754097</v>
      </c>
      <c r="P24" s="233">
        <f>P22+P23</f>
        <v>67322.428412882757</v>
      </c>
      <c r="Q24" s="233">
        <f t="shared" si="0"/>
        <v>67037.506213908026</v>
      </c>
    </row>
    <row r="25" spans="1:17" ht="21" customHeight="1" thickBot="1" x14ac:dyDescent="0.3">
      <c r="A25" s="325"/>
      <c r="B25" s="326" t="s">
        <v>451</v>
      </c>
      <c r="C25" s="327">
        <v>0.10837736716686712</v>
      </c>
      <c r="D25" s="328"/>
      <c r="E25" s="327">
        <v>8.7541274502699662E-2</v>
      </c>
      <c r="F25" s="328"/>
      <c r="G25" s="327">
        <v>3.1976758809831106E-2</v>
      </c>
      <c r="H25" s="329"/>
      <c r="J25" s="240"/>
      <c r="K25" s="239" t="s">
        <v>451</v>
      </c>
      <c r="L25" s="65">
        <f>(L24-M24)/L24</f>
        <v>0.1035585377275294</v>
      </c>
      <c r="M25" s="235"/>
      <c r="N25" s="234">
        <f>(N24-O24)/O24</f>
        <v>7.276122495352734E-2</v>
      </c>
      <c r="O25" s="235"/>
      <c r="P25" s="65">
        <f>(P24-Q24)/P24</f>
        <v>4.2322032299151099E-3</v>
      </c>
      <c r="Q25" s="235"/>
    </row>
    <row r="26" spans="1:17" ht="15" customHeight="1" x14ac:dyDescent="0.25">
      <c r="A26" s="66" t="s">
        <v>452</v>
      </c>
      <c r="B26" s="67"/>
      <c r="C26" s="67"/>
      <c r="D26" s="67"/>
      <c r="E26" s="67"/>
      <c r="F26" s="67"/>
      <c r="G26" s="67"/>
      <c r="H26" s="67"/>
    </row>
    <row r="27" spans="1:17" ht="15.75" thickBot="1" x14ac:dyDescent="0.3"/>
    <row r="28" spans="1:17" ht="24" customHeight="1" x14ac:dyDescent="0.25">
      <c r="A28" s="586" t="s">
        <v>793</v>
      </c>
      <c r="B28" s="587"/>
      <c r="C28" s="587"/>
      <c r="D28" s="587"/>
      <c r="E28" s="587"/>
      <c r="F28" s="588"/>
      <c r="G28"/>
      <c r="H28"/>
    </row>
    <row r="29" spans="1:17" x14ac:dyDescent="0.25">
      <c r="A29" s="582"/>
      <c r="B29" s="583" t="s">
        <v>415</v>
      </c>
      <c r="C29" s="222">
        <v>2023</v>
      </c>
      <c r="D29" s="222">
        <v>2022</v>
      </c>
      <c r="E29" s="222">
        <v>2023</v>
      </c>
      <c r="F29" s="321">
        <v>2022</v>
      </c>
      <c r="G29"/>
      <c r="H29"/>
    </row>
    <row r="30" spans="1:17" x14ac:dyDescent="0.25">
      <c r="A30" s="582"/>
      <c r="B30" s="583"/>
      <c r="C30" s="583" t="s">
        <v>791</v>
      </c>
      <c r="D30" s="583"/>
      <c r="E30" s="583" t="s">
        <v>792</v>
      </c>
      <c r="F30" s="584"/>
      <c r="G30"/>
      <c r="H30"/>
    </row>
    <row r="31" spans="1:17" ht="15" customHeight="1" x14ac:dyDescent="0.25">
      <c r="A31" s="322">
        <v>1</v>
      </c>
      <c r="B31" s="60" t="s">
        <v>173</v>
      </c>
      <c r="C31" s="61">
        <v>117426472.35432577</v>
      </c>
      <c r="D31" s="61">
        <v>109595929.77415451</v>
      </c>
      <c r="E31" s="61">
        <v>11697051.287834</v>
      </c>
      <c r="F31" s="323">
        <v>12615254.559390003</v>
      </c>
      <c r="G31"/>
      <c r="H31"/>
    </row>
    <row r="32" spans="1:17" ht="15" customHeight="1" x14ac:dyDescent="0.25">
      <c r="A32" s="322">
        <v>2</v>
      </c>
      <c r="B32" s="62" t="s">
        <v>177</v>
      </c>
      <c r="C32" s="61">
        <v>28664969.468281519</v>
      </c>
      <c r="D32" s="61">
        <v>27689986.035476092</v>
      </c>
      <c r="E32" s="61">
        <v>16336237.277146561</v>
      </c>
      <c r="F32" s="323">
        <v>14388907.849119393</v>
      </c>
      <c r="G32"/>
      <c r="H32"/>
    </row>
    <row r="33" spans="1:8" ht="21" customHeight="1" x14ac:dyDescent="0.25">
      <c r="A33" s="322"/>
      <c r="B33" s="63" t="s">
        <v>450</v>
      </c>
      <c r="C33" s="64">
        <v>146091441.82260728</v>
      </c>
      <c r="D33" s="64">
        <v>137285915.8096306</v>
      </c>
      <c r="E33" s="64">
        <v>28033288.564980559</v>
      </c>
      <c r="F33" s="324">
        <v>27004162.408509396</v>
      </c>
      <c r="G33"/>
      <c r="H33"/>
    </row>
    <row r="34" spans="1:8" ht="21" customHeight="1" thickBot="1" x14ac:dyDescent="0.3">
      <c r="A34" s="325"/>
      <c r="B34" s="326" t="s">
        <v>451</v>
      </c>
      <c r="C34" s="327">
        <v>6.0274071520690843E-2</v>
      </c>
      <c r="D34" s="328"/>
      <c r="E34" s="327">
        <v>3.6710860878332939E-2</v>
      </c>
      <c r="F34" s="329"/>
      <c r="G34"/>
      <c r="H34"/>
    </row>
    <row r="35" spans="1:8" x14ac:dyDescent="0.25">
      <c r="A35" s="66" t="s">
        <v>788</v>
      </c>
      <c r="B35" s="67"/>
      <c r="C35" s="67"/>
      <c r="D35" s="67"/>
      <c r="E35" s="67"/>
      <c r="F35" s="67"/>
      <c r="G35"/>
      <c r="H35"/>
    </row>
    <row r="36" spans="1:8" x14ac:dyDescent="0.25">
      <c r="G36"/>
      <c r="H36"/>
    </row>
    <row r="37" spans="1:8" x14ac:dyDescent="0.25">
      <c r="G37"/>
      <c r="H37"/>
    </row>
  </sheetData>
  <mergeCells count="26">
    <mergeCell ref="A28:F28"/>
    <mergeCell ref="A29:A30"/>
    <mergeCell ref="B29:B30"/>
    <mergeCell ref="C30:D30"/>
    <mergeCell ref="E30:F30"/>
    <mergeCell ref="J3:K3"/>
    <mergeCell ref="L3:M3"/>
    <mergeCell ref="N3:O3"/>
    <mergeCell ref="A19:H19"/>
    <mergeCell ref="J19:Q19"/>
    <mergeCell ref="L21:M21"/>
    <mergeCell ref="N21:O21"/>
    <mergeCell ref="P21:Q21"/>
    <mergeCell ref="A1:H1"/>
    <mergeCell ref="A2:A3"/>
    <mergeCell ref="B2:B3"/>
    <mergeCell ref="C3:D3"/>
    <mergeCell ref="E3:F3"/>
    <mergeCell ref="G3:H3"/>
    <mergeCell ref="A20:A21"/>
    <mergeCell ref="B20:B21"/>
    <mergeCell ref="J20:J21"/>
    <mergeCell ref="K20:K21"/>
    <mergeCell ref="C21:D21"/>
    <mergeCell ref="E21:F21"/>
    <mergeCell ref="G21:H21"/>
  </mergeCells>
  <hyperlinks>
    <hyperlink ref="T1" r:id="rId1" location="TOC!A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12</vt:i4>
      </vt:variant>
    </vt:vector>
  </HeadingPairs>
  <TitlesOfParts>
    <vt:vector size="46" baseType="lpstr">
      <vt:lpstr>TOC</vt:lpstr>
      <vt:lpstr>Acronyms </vt:lpstr>
      <vt:lpstr>Disclaimer</vt:lpstr>
      <vt:lpstr>1a</vt:lpstr>
      <vt:lpstr>1b</vt:lpstr>
      <vt:lpstr>2</vt:lpstr>
      <vt:lpstr>3</vt:lpstr>
      <vt:lpstr>4</vt:lpstr>
      <vt:lpstr>5</vt:lpstr>
      <vt:lpstr>6</vt:lpstr>
      <vt:lpstr>7a</vt:lpstr>
      <vt:lpstr>7b</vt:lpstr>
      <vt:lpstr>8</vt:lpstr>
      <vt:lpstr>9</vt:lpstr>
      <vt:lpstr>10a</vt:lpstr>
      <vt:lpstr>10b</vt:lpstr>
      <vt:lpstr>11</vt:lpstr>
      <vt:lpstr>12</vt:lpstr>
      <vt:lpstr>13</vt:lpstr>
      <vt:lpstr>14</vt:lpstr>
      <vt:lpstr>15</vt:lpstr>
      <vt:lpstr>16</vt:lpstr>
      <vt:lpstr>17a</vt:lpstr>
      <vt:lpstr>17b</vt:lpstr>
      <vt:lpstr>18</vt:lpstr>
      <vt:lpstr>19</vt:lpstr>
      <vt:lpstr>20</vt:lpstr>
      <vt:lpstr>21</vt:lpstr>
      <vt:lpstr>22</vt:lpstr>
      <vt:lpstr>23</vt:lpstr>
      <vt:lpstr>24</vt:lpstr>
      <vt:lpstr>25</vt:lpstr>
      <vt:lpstr>26</vt:lpstr>
      <vt:lpstr>27</vt:lpstr>
      <vt:lpstr>'1b'!_Toc366747756</vt:lpstr>
      <vt:lpstr>'16'!_Toc366747774</vt:lpstr>
      <vt:lpstr>'17a'!_Toc366747775</vt:lpstr>
      <vt:lpstr>'17b'!_Toc366747776</vt:lpstr>
      <vt:lpstr>'4'!_Toc368990331</vt:lpstr>
      <vt:lpstr>'16'!Print_Area</vt:lpstr>
      <vt:lpstr>'17a'!Print_Area</vt:lpstr>
      <vt:lpstr>'17b'!Print_Area</vt:lpstr>
      <vt:lpstr>'1a'!Print_Area</vt:lpstr>
      <vt:lpstr>'Acronyms '!Print_Area</vt:lpstr>
      <vt:lpstr>Disclaimer!Print_Area</vt:lpstr>
      <vt:lpstr>TOC!Print_Area</vt:lpstr>
    </vt:vector>
  </TitlesOfParts>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JOKHOO Kishan</dc:creator>
  <cp:lastModifiedBy>JOKHOO Kishan</cp:lastModifiedBy>
  <cp:lastPrinted>2024-12-16T12:22:40Z</cp:lastPrinted>
  <dcterms:created xsi:type="dcterms:W3CDTF">2020-12-09T12:52:18Z</dcterms:created>
  <dcterms:modified xsi:type="dcterms:W3CDTF">2024-12-24T07:55:32Z</dcterms:modified>
</cp:coreProperties>
</file>