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EDMS Project\FEES\FSC\FORMATS\REMITTANCE ADVICES - TEMPLATES\2017-2018\"/>
    </mc:Choice>
  </mc:AlternateContent>
  <workbookProtection workbookAlgorithmName="SHA-512" workbookHashValue="mgsr7YtL7ujkjtmmyjqYsPEcwhEa3kFw/eEeET2qPhzy1sHkxR8+LWmyiFFJVU720QsLPR0DlSF7Pp+PQIAnZg==" workbookSaltValue="wjepjQwgdSlPag2ILyhvbQ==" workbookSpinCount="100000" lockStructure="1"/>
  <bookViews>
    <workbookView xWindow="0" yWindow="0" windowWidth="21600" windowHeight="9735"/>
  </bookViews>
  <sheets>
    <sheet name="NON-GB" sheetId="4" r:id="rId1"/>
    <sheet name="Data" sheetId="5" state="hidden" r:id="rId2"/>
  </sheets>
  <definedNames>
    <definedName name="_xlnm._FilterDatabase" localSheetId="1" hidden="1">Data!$A$1:$M$402</definedName>
    <definedName name="_xlnm._FilterDatabase" localSheetId="0" hidden="1">'NON-GB'!$J$8:$J$1012</definedName>
    <definedName name="_xlnm.Print_Area" localSheetId="0">'NON-GB'!$A$1:$J$1016</definedName>
    <definedName name="_xlnm.Print_Titles" localSheetId="0">'NON-GB'!$1:$8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J115" i="4" l="1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9" i="4"/>
  <c r="J110" i="4"/>
  <c r="J111" i="4"/>
  <c r="J112" i="4"/>
  <c r="J113" i="4"/>
  <c r="J114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9" i="4"/>
  <c r="J1009" i="4" l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O4" i="4" l="1"/>
  <c r="O2" i="4"/>
  <c r="O3" i="4"/>
  <c r="O8" i="4"/>
  <c r="O7" i="4"/>
  <c r="O6" i="4"/>
</calcChain>
</file>

<file path=xl/sharedStrings.xml><?xml version="1.0" encoding="utf-8"?>
<sst xmlns="http://schemas.openxmlformats.org/spreadsheetml/2006/main" count="2444" uniqueCount="1507">
  <si>
    <t>Period Covered</t>
  </si>
  <si>
    <t>Serial No:</t>
  </si>
  <si>
    <t>FSC Licence Code #</t>
  </si>
  <si>
    <t>Annual Fee</t>
  </si>
  <si>
    <t>SEC-3.2A</t>
  </si>
  <si>
    <t>SEC-3.1A</t>
  </si>
  <si>
    <t>SEC-4.2</t>
  </si>
  <si>
    <t>Total Payment</t>
  </si>
  <si>
    <t>Mode of Payment:</t>
  </si>
  <si>
    <t xml:space="preserve">Signature: </t>
  </si>
  <si>
    <t>Licensee Name</t>
  </si>
  <si>
    <t xml:space="preserve">Description of Licence * </t>
  </si>
  <si>
    <t>Fee Type</t>
  </si>
  <si>
    <t>Currency</t>
  </si>
  <si>
    <t>Late Charge</t>
  </si>
  <si>
    <t>Activity Code</t>
  </si>
  <si>
    <t>FS-1.1</t>
  </si>
  <si>
    <t>FS-1.2</t>
  </si>
  <si>
    <t>FS-1.5</t>
  </si>
  <si>
    <t>FS-1.7</t>
  </si>
  <si>
    <t>FS-1.8</t>
  </si>
  <si>
    <t>FS-1.9</t>
  </si>
  <si>
    <t>FS-1.10</t>
  </si>
  <si>
    <t>FS-1.12</t>
  </si>
  <si>
    <t>FS-2.3</t>
  </si>
  <si>
    <t>FS-2.4</t>
  </si>
  <si>
    <t>FS-2.5</t>
  </si>
  <si>
    <t>FS-2.7</t>
  </si>
  <si>
    <t>FS-2.8</t>
  </si>
  <si>
    <t>FS-2.9</t>
  </si>
  <si>
    <t>FS-2.10</t>
  </si>
  <si>
    <t>FS-2.11</t>
  </si>
  <si>
    <t>INS-1.4</t>
  </si>
  <si>
    <t>INS-2.2 A</t>
  </si>
  <si>
    <t>INS-2.3</t>
  </si>
  <si>
    <t>PPS-2.1</t>
  </si>
  <si>
    <t>SEC-2.1A</t>
  </si>
  <si>
    <t>SEC-2.1B</t>
  </si>
  <si>
    <t>SEC-2.2</t>
  </si>
  <si>
    <t>SEC-2.3</t>
  </si>
  <si>
    <t>SEC-2.4</t>
  </si>
  <si>
    <t>SEC-2.5</t>
  </si>
  <si>
    <t>SEC-2.5A</t>
  </si>
  <si>
    <t>SEC-2.6F</t>
  </si>
  <si>
    <t>SEC-2.6E</t>
  </si>
  <si>
    <t>SEC-2.6D</t>
  </si>
  <si>
    <t>SEC-2.6C</t>
  </si>
  <si>
    <t>SEC-2.6B</t>
  </si>
  <si>
    <t>SEC-2.6A</t>
  </si>
  <si>
    <t>SEC-2.7B</t>
  </si>
  <si>
    <t>SEC-2.7C</t>
  </si>
  <si>
    <t>SEC-2.7A</t>
  </si>
  <si>
    <t>SEC-3.1Bv</t>
  </si>
  <si>
    <t>SEC-3.2Bv</t>
  </si>
  <si>
    <t>SEC-4.1</t>
  </si>
  <si>
    <t>Fixed Annual Fee</t>
  </si>
  <si>
    <t>Licensee</t>
  </si>
  <si>
    <t>Share Class</t>
  </si>
  <si>
    <t>Sub Fund</t>
  </si>
  <si>
    <t>Period</t>
  </si>
  <si>
    <t>2016/2017</t>
  </si>
  <si>
    <t>2017/2018</t>
  </si>
  <si>
    <t xml:space="preserve">Type of Licensee * </t>
  </si>
  <si>
    <t>Bank Transfer</t>
  </si>
  <si>
    <t>Type of fee</t>
  </si>
  <si>
    <t>Amount</t>
  </si>
  <si>
    <t xml:space="preserve">Currency </t>
  </si>
  <si>
    <t>Financial Services</t>
  </si>
  <si>
    <t>Lapse</t>
  </si>
  <si>
    <t>Mode of payment</t>
  </si>
  <si>
    <t>LC</t>
  </si>
  <si>
    <t>FS-4.12016/2017</t>
  </si>
  <si>
    <t>FS-4.12017/2018</t>
  </si>
  <si>
    <t>FS-4.22017/2018</t>
  </si>
  <si>
    <t>FS-4.22016/2017</t>
  </si>
  <si>
    <t># FSC Licence Code relates to the corresponding “FSC Code” as listed in column 1 of Part 1 and 2 of the First Schedule of FSC Rules.</t>
  </si>
  <si>
    <t>Licensees are required to fill in the cells highlighted in yellow colour</t>
  </si>
  <si>
    <t>Name of Cell/Share Class/Sub-Fund, as applicable</t>
  </si>
  <si>
    <t>FSC Licence Number
(10 digit code)</t>
  </si>
  <si>
    <t>Payment Date (dd-mmm-yyyy):</t>
  </si>
  <si>
    <t>FSCMURFEE/2017</t>
  </si>
  <si>
    <t>Higher_entity_CODE</t>
  </si>
  <si>
    <t>Higher_entity_NAME</t>
  </si>
  <si>
    <t>MUR</t>
  </si>
  <si>
    <t>Cheque</t>
  </si>
  <si>
    <t>Cash</t>
  </si>
  <si>
    <t>IX09000011</t>
  </si>
  <si>
    <t>RAMNAUTH MUNESH SHARMA (GRANT)</t>
  </si>
  <si>
    <t>FS-1.11</t>
  </si>
  <si>
    <t>FS-5.1</t>
  </si>
  <si>
    <t>FS-6.1</t>
  </si>
  <si>
    <t>INS-1.1</t>
  </si>
  <si>
    <t>INS-1.2</t>
  </si>
  <si>
    <t>INS-2.2 B</t>
  </si>
  <si>
    <t>INS-2.4</t>
  </si>
  <si>
    <t>INS-2.5</t>
  </si>
  <si>
    <t>SEC-1.1</t>
  </si>
  <si>
    <t>SEC-1.2</t>
  </si>
  <si>
    <t>SEC-1.3</t>
  </si>
  <si>
    <t>SEC-3.0</t>
  </si>
  <si>
    <t>SEC-4.4</t>
  </si>
  <si>
    <t>TAC-1.1</t>
  </si>
  <si>
    <t>TAC-1.2</t>
  </si>
  <si>
    <t>TAC-1.3</t>
  </si>
  <si>
    <t>IX16000054</t>
  </si>
  <si>
    <t>Sassa Bilal Ibrahim</t>
  </si>
  <si>
    <t>IX14000044</t>
  </si>
  <si>
    <t>TAPESAR TEELUCKRAJ</t>
  </si>
  <si>
    <t>Standard Bank (Mauritius) Limited</t>
  </si>
  <si>
    <t>SWAN GENERAL LTD</t>
  </si>
  <si>
    <t>FEBER ASSOCIATES LIMITED</t>
  </si>
  <si>
    <t>IS10000017</t>
  </si>
  <si>
    <t>Life Insurance Corporation of India</t>
  </si>
  <si>
    <t>IX09000010</t>
  </si>
  <si>
    <t>ROGERS CAPITAL ASSET MANAGEMENT LTD</t>
  </si>
  <si>
    <t>Mauritius Union Assurance Co. Ltd</t>
  </si>
  <si>
    <t>AFRASIA CAPITAL MANAGEMENT LTD</t>
  </si>
  <si>
    <t>IX08000001</t>
  </si>
  <si>
    <t>MCB INVESTMENT MANAGEMENT CO. LTD</t>
  </si>
  <si>
    <t>AON HEWITT LTD</t>
  </si>
  <si>
    <t>THE MAURITIUS COMMERCIAL BANK LIMITED</t>
  </si>
  <si>
    <t>IY09000004</t>
  </si>
  <si>
    <t>IQ08000002</t>
  </si>
  <si>
    <t>Capital Markets Brokers Ltd</t>
  </si>
  <si>
    <t>SWAN WEALTH MANAGERS LTD</t>
  </si>
  <si>
    <t>IX08000009</t>
  </si>
  <si>
    <t>CAPITAL ASSET MANAGEMENT LTD</t>
  </si>
  <si>
    <t>Mauritian Eagle Insurance Company Ltd</t>
  </si>
  <si>
    <t>IS08000028</t>
  </si>
  <si>
    <t>Credit Guarantee Insurance Co Ltd</t>
  </si>
  <si>
    <t>IX09000014</t>
  </si>
  <si>
    <t>CONFIDENT ASSET MANAGEMENT LIMITED</t>
  </si>
  <si>
    <t>IX09000013</t>
  </si>
  <si>
    <t>IX09000017</t>
  </si>
  <si>
    <t>INVESTMENT PROFESSIONALS LTD</t>
  </si>
  <si>
    <t>IX09000021</t>
  </si>
  <si>
    <t>BELVEDERE FUND MANAGER LIMITED</t>
  </si>
  <si>
    <t>IS10000004</t>
  </si>
  <si>
    <t>SICOM GENERAL INSURANCE LTD</t>
  </si>
  <si>
    <t>IS10000019</t>
  </si>
  <si>
    <t>THE MAURITIUS UNION ASSURANCE CY. LTD</t>
  </si>
  <si>
    <t>IS10000018</t>
  </si>
  <si>
    <t>La Prudence (Mauricienne) Assurances Ltee</t>
  </si>
  <si>
    <t>IS10000007</t>
  </si>
  <si>
    <t>G.F.A Insurance Ltd</t>
  </si>
  <si>
    <t>SBM MAURITIUS ASSET MANAGERS LTD</t>
  </si>
  <si>
    <t>IS10000014</t>
  </si>
  <si>
    <t>PHOENIX INSURANCE (MAURITIUS) LIMITED</t>
  </si>
  <si>
    <t>IQ08000008</t>
  </si>
  <si>
    <t>Associated Brokers Ltd</t>
  </si>
  <si>
    <t>IQ08000011</t>
  </si>
  <si>
    <t>AXYS STOCKBROKING LTD</t>
  </si>
  <si>
    <t>IY10000005</t>
  </si>
  <si>
    <t>IX08000003</t>
  </si>
  <si>
    <t>IS10000020</t>
  </si>
  <si>
    <t>State Insurance Company of Mauritius Ltd</t>
  </si>
  <si>
    <t>IS10000013</t>
  </si>
  <si>
    <t>SWAN LIFE LTD</t>
  </si>
  <si>
    <t>BANK ONE LIMITED</t>
  </si>
  <si>
    <t>IX10000026</t>
  </si>
  <si>
    <t>IS10000012</t>
  </si>
  <si>
    <t>IX09000018</t>
  </si>
  <si>
    <t>IS10000015</t>
  </si>
  <si>
    <t>Indian Ocean General Assurance Ltd</t>
  </si>
  <si>
    <t>AFRASIA BANK LIMITED</t>
  </si>
  <si>
    <t>IX08000008</t>
  </si>
  <si>
    <t>PSG WEALTH LTD</t>
  </si>
  <si>
    <t>IX09000022</t>
  </si>
  <si>
    <t>IS10000009</t>
  </si>
  <si>
    <t>Sun Insurance CO. LTD.</t>
  </si>
  <si>
    <t>ABC CAPITAL LTD</t>
  </si>
  <si>
    <t>IX11000027</t>
  </si>
  <si>
    <t>IS10000006</t>
  </si>
  <si>
    <t>Lamco International Insurance Ltd</t>
  </si>
  <si>
    <t>IQ08000004</t>
  </si>
  <si>
    <t>BRAMER CAPITAL BROKERS LTD</t>
  </si>
  <si>
    <t>IQ08000001</t>
  </si>
  <si>
    <t>PRIME SECURITIES LTD</t>
  </si>
  <si>
    <t>IX15000052</t>
  </si>
  <si>
    <t>ACURACAP LIMITED</t>
  </si>
  <si>
    <t>IQ11000014</t>
  </si>
  <si>
    <t>IPRO STOCKBROKING LTD</t>
  </si>
  <si>
    <t>WARWYCK PRIVATE BANK LTD</t>
  </si>
  <si>
    <t>IS10000016</t>
  </si>
  <si>
    <t>Island Life Assurance Co Ltd</t>
  </si>
  <si>
    <t>IQ11000015</t>
  </si>
  <si>
    <t>LCF SECURITIES LTD</t>
  </si>
  <si>
    <t>IS14000022</t>
  </si>
  <si>
    <t>SWAN SPECIAL RISKS COMPANY LIMITED</t>
  </si>
  <si>
    <t>IX13000038</t>
  </si>
  <si>
    <t>AXYS INVESTMENT PARTNERS LTD</t>
  </si>
  <si>
    <t>CENTURY BANKING CORPORATION LTD</t>
  </si>
  <si>
    <t>IX11000028</t>
  </si>
  <si>
    <t>IX16000055</t>
  </si>
  <si>
    <t>SBM BANK (MAURITIUS) LTD</t>
  </si>
  <si>
    <t>IX17000057</t>
  </si>
  <si>
    <t>IX14000042</t>
  </si>
  <si>
    <t>IX10000024</t>
  </si>
  <si>
    <t>IS10000005</t>
  </si>
  <si>
    <t>BAI CO (MTIUS) LTD</t>
  </si>
  <si>
    <t>IX14000043</t>
  </si>
  <si>
    <t>HEKA ASSET MANAGEMENT LTD</t>
  </si>
  <si>
    <t>IX09000016</t>
  </si>
  <si>
    <t>IX15000050</t>
  </si>
  <si>
    <t>INVESTEC WEALTH &amp; INVESTMENT (MAURITIUS) LIMITED</t>
  </si>
  <si>
    <t>IS10000021</t>
  </si>
  <si>
    <t>The New India Assurance Company Ltd</t>
  </si>
  <si>
    <t>IS10000010</t>
  </si>
  <si>
    <t>METROPOLITAN LIFE (MAURITIUS) LTD</t>
  </si>
  <si>
    <t>IS15000024</t>
  </si>
  <si>
    <t>NATIONAL INSURANCE CO. LTD</t>
  </si>
  <si>
    <t>IS15000025</t>
  </si>
  <si>
    <t>NIC GENERAL INSURANCE CO. LTD</t>
  </si>
  <si>
    <t>IQ15000020</t>
  </si>
  <si>
    <t>Global CFD Ltd</t>
  </si>
  <si>
    <t>IS10000008</t>
  </si>
  <si>
    <t>Jubilee Insurance (Mauritius) Ltd</t>
  </si>
  <si>
    <t>IS14000023</t>
  </si>
  <si>
    <t>QUANTUM INSURANCE LTD</t>
  </si>
  <si>
    <t>IS10000011</t>
  </si>
  <si>
    <t>MAURITIAN EAGLE INSURANCE COMPANY LIMITED</t>
  </si>
  <si>
    <t>IX16000053</t>
  </si>
  <si>
    <t>BEAN TREE CAPITAL ADVISORS LTD</t>
  </si>
  <si>
    <t>IY08000001</t>
  </si>
  <si>
    <t>MCB INVESTMENT SERVICES LTD</t>
  </si>
  <si>
    <t>IY15000008</t>
  </si>
  <si>
    <t>BANQUE PRIVEE DE FLEURY LIMITED</t>
  </si>
  <si>
    <t>IS06000006</t>
  </si>
  <si>
    <t>THE ANGLO-MAURITIUS ASSURANCE SOCIETY LIMITED</t>
  </si>
  <si>
    <t>IS06000015</t>
  </si>
  <si>
    <t>IS06000020</t>
  </si>
  <si>
    <t>IS06100015</t>
  </si>
  <si>
    <t>IS06000001</t>
  </si>
  <si>
    <t>IS06000002</t>
  </si>
  <si>
    <t>Swan Insurance Company Ltd</t>
  </si>
  <si>
    <t>IS06000025</t>
  </si>
  <si>
    <t>IS06000013</t>
  </si>
  <si>
    <t>IS06000010</t>
  </si>
  <si>
    <t>IS06000009</t>
  </si>
  <si>
    <t>IS06000011</t>
  </si>
  <si>
    <t>CIM INSURANCE LTD</t>
  </si>
  <si>
    <t>IS06000022</t>
  </si>
  <si>
    <t>IS06100049</t>
  </si>
  <si>
    <t>IS06100058</t>
  </si>
  <si>
    <t>IS06000016</t>
  </si>
  <si>
    <t>IS06000017</t>
  </si>
  <si>
    <t>Sun Insurance Company Ltd</t>
  </si>
  <si>
    <t>IS10000001</t>
  </si>
  <si>
    <t>CIM LIFE LTD</t>
  </si>
  <si>
    <t>IS10000003</t>
  </si>
  <si>
    <t>Payee Licence Number (10 digit code):</t>
  </si>
  <si>
    <t>Payee Name:</t>
  </si>
  <si>
    <t>As per Rules</t>
  </si>
  <si>
    <t>SEC-3.1Bv Additional Fund</t>
  </si>
  <si>
    <t>SEC-3.2Bv Additional Fund</t>
  </si>
  <si>
    <t>FS-1.13</t>
  </si>
  <si>
    <t>FS-1.13 Additional Family</t>
  </si>
  <si>
    <t>Input Required only if licensee is paying for SHARE CLASS/SUB-FUND, as applicable under licence code Sec-3.1Bv/Sec-3.2Bv</t>
  </si>
  <si>
    <t>(Licensee/Share Class/Sub Fund)</t>
  </si>
  <si>
    <t>* Type of Licensee to be filled in with share class, sub fund, as applicable. If none applicable, insert the word 'Licensee'</t>
  </si>
  <si>
    <t>Date format</t>
  </si>
  <si>
    <t>FSC Fees Remittance Advice</t>
  </si>
  <si>
    <t xml:space="preserve">                        Financial Services Commission</t>
  </si>
  <si>
    <t>For payments in MUR</t>
  </si>
  <si>
    <t>SU09000018</t>
  </si>
  <si>
    <t>ABBASAKOOR RIYAD</t>
  </si>
  <si>
    <t>SI16004208</t>
  </si>
  <si>
    <t>ABDOOL WAHED ALANY</t>
  </si>
  <si>
    <t>EF09000026</t>
  </si>
  <si>
    <t>ABDUL CARRIM SHAHEENA</t>
  </si>
  <si>
    <t>SU09000021</t>
  </si>
  <si>
    <t>ABDULLATIFF ASSAD</t>
  </si>
  <si>
    <t>QT12000030</t>
  </si>
  <si>
    <t>ABDULLATIFF MUHAMMAD ASSAD YUSUF</t>
  </si>
  <si>
    <t>SU10000031</t>
  </si>
  <si>
    <t>ADAM MARIE PAUL JOSEPH ERICK</t>
  </si>
  <si>
    <t>EF10000037</t>
  </si>
  <si>
    <t>AHNEE ROBERT</t>
  </si>
  <si>
    <t>EF16000090</t>
  </si>
  <si>
    <t>ALLAGHERY UMA DEVI NAIDOO</t>
  </si>
  <si>
    <t>SU08000003</t>
  </si>
  <si>
    <t>ALLYBOKUS FEIZAL ISMAEL</t>
  </si>
  <si>
    <t>RD16000140</t>
  </si>
  <si>
    <t>ANTOINETTE ANNE CLAIRE</t>
  </si>
  <si>
    <t>SU11000046</t>
  </si>
  <si>
    <t>APPADU USHA</t>
  </si>
  <si>
    <t>RD17000171</t>
  </si>
  <si>
    <t>APPANAH DAVIN PATHAREDDY</t>
  </si>
  <si>
    <t>SU09000008</t>
  </si>
  <si>
    <t>APPAVOU THAIGARAGEN</t>
  </si>
  <si>
    <t>QT16000048</t>
  </si>
  <si>
    <t>APPIAH ITTYANDEO</t>
  </si>
  <si>
    <t>SU11000042</t>
  </si>
  <si>
    <t>ARNAGHERRY SIVALINGUM</t>
  </si>
  <si>
    <t>EF11000056</t>
  </si>
  <si>
    <t>AUCHOYBUR SATDANAND KERANSING</t>
  </si>
  <si>
    <t>SU13000053</t>
  </si>
  <si>
    <t>AUCHOYBUR SATIDANAND KARANSING</t>
  </si>
  <si>
    <t>EF10000041</t>
  </si>
  <si>
    <t>AULIAR CHADRAGOOPT</t>
  </si>
  <si>
    <t>SU16000069</t>
  </si>
  <si>
    <t>BANDHU SEWDUTH</t>
  </si>
  <si>
    <t>RD16000158</t>
  </si>
  <si>
    <t>BEEGUN SMITA</t>
  </si>
  <si>
    <t>RR16000109</t>
  </si>
  <si>
    <t>BEEKHARRY KEVINAND</t>
  </si>
  <si>
    <t>RD16000156</t>
  </si>
  <si>
    <t>BELL ROSE MARIE PATRICIA</t>
  </si>
  <si>
    <t>RD17000172</t>
  </si>
  <si>
    <t>Bhattacharya Pradip Kumar</t>
  </si>
  <si>
    <t>EF14000081</t>
  </si>
  <si>
    <t>BHEECARRY KISHORE KUMAR</t>
  </si>
  <si>
    <t>QT09000017</t>
  </si>
  <si>
    <t>BHOLAH SOOMILDUTH</t>
  </si>
  <si>
    <t>EF09000013</t>
  </si>
  <si>
    <t>BLACKBURN PHILIPPE EDWARD</t>
  </si>
  <si>
    <t>EF08000006</t>
  </si>
  <si>
    <t>BLATCH CAROLE</t>
  </si>
  <si>
    <t>RR16000112</t>
  </si>
  <si>
    <t>Boodhun Shailendra Kunal</t>
  </si>
  <si>
    <t>EF09000028</t>
  </si>
  <si>
    <t>BOOLELL URMILLA</t>
  </si>
  <si>
    <t>QT15000042</t>
  </si>
  <si>
    <t>BORTHOSOW RAJINDERSINGH</t>
  </si>
  <si>
    <t>EF17000092</t>
  </si>
  <si>
    <t>BOULLE MARIE PIERRE BERTRAND</t>
  </si>
  <si>
    <t>RD16000145</t>
  </si>
  <si>
    <t>BROUSSE DE LABORDE AMAURY</t>
  </si>
  <si>
    <t>RD16000143</t>
  </si>
  <si>
    <t>BRUN YANN GILLES OLIVIER</t>
  </si>
  <si>
    <t>SU10000039</t>
  </si>
  <si>
    <t>BUNDHOO ABDOOL ALEEM</t>
  </si>
  <si>
    <t>QT09000010</t>
  </si>
  <si>
    <t>BUNDHOO DEOBRUT</t>
  </si>
  <si>
    <t>EF15000082</t>
  </si>
  <si>
    <t>BURAKUTH MUHAMMED SHAMEEM</t>
  </si>
  <si>
    <t>RD13000077</t>
  </si>
  <si>
    <t>BUROKUR JAVED AKHTAR</t>
  </si>
  <si>
    <t>RD14000094</t>
  </si>
  <si>
    <t>CADE CHRISTIAN LUCIEN JOSEPH</t>
  </si>
  <si>
    <t>RD17000169</t>
  </si>
  <si>
    <t>CALOU JOSEPH</t>
  </si>
  <si>
    <t>EF12000058</t>
  </si>
  <si>
    <t>CHAN TAI KONG CHRISTIANE DORIS</t>
  </si>
  <si>
    <t>RD14000081</t>
  </si>
  <si>
    <t>CHEEROO ISHRAT JABEEN</t>
  </si>
  <si>
    <t>EF13000068</t>
  </si>
  <si>
    <t>CHENGAN COOMARAH</t>
  </si>
  <si>
    <t>SU09000015</t>
  </si>
  <si>
    <t>CHIDAMBARAM RAJALUTCHEMEE</t>
  </si>
  <si>
    <t>RD14000080</t>
  </si>
  <si>
    <t>COOMBES ALEXANDER GEORGE STEPHEN RICHARD</t>
  </si>
  <si>
    <t>QT08000002</t>
  </si>
  <si>
    <t>D' HOTMAN DE VILLIERS MARIE FLORENCE AUDREY</t>
  </si>
  <si>
    <t>EF10000043</t>
  </si>
  <si>
    <t>DABEE DHEERENDRA KUMAR</t>
  </si>
  <si>
    <t>RD16000136</t>
  </si>
  <si>
    <t>DAWAKING GAYTREE OURMILA DAVY</t>
  </si>
  <si>
    <t>SU11000041</t>
  </si>
  <si>
    <t>DE BEER MARIE FREDERIQUE</t>
  </si>
  <si>
    <t>EF10000045</t>
  </si>
  <si>
    <t>De L'Estrac Jean Claude Gervais Raoul</t>
  </si>
  <si>
    <t>SU15000066</t>
  </si>
  <si>
    <t>DEENSAH SAMEER</t>
  </si>
  <si>
    <t>RD17000165</t>
  </si>
  <si>
    <t>DEEPCHAND SANDRAKANT</t>
  </si>
  <si>
    <t>EF09000017</t>
  </si>
  <si>
    <t>DESAI SHASCHINCHANDRA</t>
  </si>
  <si>
    <t>SI16004193</t>
  </si>
  <si>
    <t>DHACOOJEE JESHMA</t>
  </si>
  <si>
    <t>SU14000065</t>
  </si>
  <si>
    <t>DOMINGUE JACQUES  DEISRE LINDSAY</t>
  </si>
  <si>
    <t>RR16000110</t>
  </si>
  <si>
    <t>DOOKHAN MUHAMMAD INAYAT HUSSAIN</t>
  </si>
  <si>
    <t>SU17000076</t>
  </si>
  <si>
    <t>DOS SANTOS BOULLE FABIO</t>
  </si>
  <si>
    <t>EF11000052</t>
  </si>
  <si>
    <t>DVORAK JAROMIR</t>
  </si>
  <si>
    <t>QT12000026</t>
  </si>
  <si>
    <t>DWARKA ASHVIN KRISHNA</t>
  </si>
  <si>
    <t>EF09000025</t>
  </si>
  <si>
    <t>EBRAHIM AFSAR</t>
  </si>
  <si>
    <t>SU09000006</t>
  </si>
  <si>
    <t>EBRAHIM-KHAN MOHIDIN-KHAN MOHAMMAD-KHAN</t>
  </si>
  <si>
    <t>PS12000029</t>
  </si>
  <si>
    <t>ECLOSIA PENSION FUND ECLOSIA PENSION FUND</t>
  </si>
  <si>
    <t>RD15000118</t>
  </si>
  <si>
    <t>ELLAPAH SALINEE</t>
  </si>
  <si>
    <t>QT14000038</t>
  </si>
  <si>
    <t>FAGOONEE NISHLEY</t>
  </si>
  <si>
    <t>RD16000135</t>
  </si>
  <si>
    <t>FLORENS MARIE LAURENCE DEBORAH</t>
  </si>
  <si>
    <t>EF09000009</t>
  </si>
  <si>
    <t>FOK YEW MIN GUY YANNICK TI YENG</t>
  </si>
  <si>
    <t>SI16004132</t>
  </si>
  <si>
    <t>GANOURY OUMME ROOMAN</t>
  </si>
  <si>
    <t>QT12000025</t>
  </si>
  <si>
    <t>GOBURDHUN SRADA DEVI</t>
  </si>
  <si>
    <t>SU13000061</t>
  </si>
  <si>
    <t>GOOLJAR ALLIA BIBI DINARZADE</t>
  </si>
  <si>
    <t>QT14000037</t>
  </si>
  <si>
    <t>GOVIND GORAC NATH</t>
  </si>
  <si>
    <t>QT16000050</t>
  </si>
  <si>
    <t>GOVINDA CHETTY DARMEN</t>
  </si>
  <si>
    <t>SU11000044</t>
  </si>
  <si>
    <t>GUIMBEAU-GLASS FRANCE ANNE VALENTINE JEANNE</t>
  </si>
  <si>
    <t>QT09000004</t>
  </si>
  <si>
    <t>GUNESSEE BHAGTARAZ</t>
  </si>
  <si>
    <t>EF09000022</t>
  </si>
  <si>
    <t>GUNNESS KUMAR</t>
  </si>
  <si>
    <t>SU11000048</t>
  </si>
  <si>
    <t>GUNNOO NUSHRAT UL-ZOHRA</t>
  </si>
  <si>
    <t>RD17000164</t>
  </si>
  <si>
    <t>Halkhoree Pravish</t>
  </si>
  <si>
    <t>QT16000053</t>
  </si>
  <si>
    <t>HARDY GERARD BRUNO</t>
  </si>
  <si>
    <t>EF10000040</t>
  </si>
  <si>
    <t>HASSAMAL VASDEV</t>
  </si>
  <si>
    <t>EF09000023</t>
  </si>
  <si>
    <t>HATTEEA MOHAMMAD RAFIQ ABDOOL CADER</t>
  </si>
  <si>
    <t>EF10000039</t>
  </si>
  <si>
    <t>HEERALALL NIRMAL</t>
  </si>
  <si>
    <t>QT09000007</t>
  </si>
  <si>
    <t>HOSSENKHAN FAZIL</t>
  </si>
  <si>
    <t>SI17004326</t>
  </si>
  <si>
    <t>HUNG TIM SANG ANDY</t>
  </si>
  <si>
    <t>PS12000002</t>
  </si>
  <si>
    <t>IBL PENSION FUND IBL PENSION FUND</t>
  </si>
  <si>
    <t>QT17000055</t>
  </si>
  <si>
    <t>IYAROO KAMAL HAASAN</t>
  </si>
  <si>
    <t>RD15000119</t>
  </si>
  <si>
    <t>JAUFEERALLY HASSEN</t>
  </si>
  <si>
    <t>EF14000077</t>
  </si>
  <si>
    <t>JAULIM SHEIK MOHAMAD NASSER</t>
  </si>
  <si>
    <t>QT14000036</t>
  </si>
  <si>
    <t>JAUNBOCUS FAREEDOODDEEN</t>
  </si>
  <si>
    <t>SU16000074</t>
  </si>
  <si>
    <t>JEETAH NANDINI</t>
  </si>
  <si>
    <t>QT15000041</t>
  </si>
  <si>
    <t>JHOWRY CHANDANEE</t>
  </si>
  <si>
    <t>RD15000120</t>
  </si>
  <si>
    <t>JHUBOO INGRID</t>
  </si>
  <si>
    <t>QT13000032</t>
  </si>
  <si>
    <t>JHUGROO PRIYAVED</t>
  </si>
  <si>
    <t>SU09000022</t>
  </si>
  <si>
    <t>JHUMKA ABDOOL RAHIM</t>
  </si>
  <si>
    <t>QT10000019</t>
  </si>
  <si>
    <t>JHUPSEE RAMOOAH VANDANA</t>
  </si>
  <si>
    <t>SU14000063</t>
  </si>
  <si>
    <t>KALACHAND SANJEEV KUMAR</t>
  </si>
  <si>
    <t>QT09000005</t>
  </si>
  <si>
    <t>KELLY PIERRE</t>
  </si>
  <si>
    <t>EF09000024</t>
  </si>
  <si>
    <t>KHEDARNATH BACHA</t>
  </si>
  <si>
    <t>EF14000078</t>
  </si>
  <si>
    <t>KIM TIAM FOOK CHONG TSIUNG SIONG</t>
  </si>
  <si>
    <t>RD16000146</t>
  </si>
  <si>
    <t>KOENIG Frédéric</t>
  </si>
  <si>
    <t>EF10000044</t>
  </si>
  <si>
    <t>KOON KAM KING WILFRID</t>
  </si>
  <si>
    <t>RD16000139</t>
  </si>
  <si>
    <t>LACORRE FRANCK ARWID</t>
  </si>
  <si>
    <t>SU16000075</t>
  </si>
  <si>
    <t>LALLIA LOUIS AUGUSTIN MARIE</t>
  </si>
  <si>
    <t>SU09000010</t>
  </si>
  <si>
    <t>LALLMAHAMOOD FARAZ</t>
  </si>
  <si>
    <t>QT09000013</t>
  </si>
  <si>
    <t>LE BLANC ANDRE GUY JOSEPH</t>
  </si>
  <si>
    <t>RD17000168</t>
  </si>
  <si>
    <t>Le Gall Jérôme Sébastien Marie</t>
  </si>
  <si>
    <t>RD16000152</t>
  </si>
  <si>
    <t>LEHEILLEIX MATHIEU</t>
  </si>
  <si>
    <t>EF10000042</t>
  </si>
  <si>
    <t>LEU SAN YIVE MEN</t>
  </si>
  <si>
    <t>QT09000009</t>
  </si>
  <si>
    <t>LI YUEN FONG JEAN TIN YOUNG</t>
  </si>
  <si>
    <t>SU09000009</t>
  </si>
  <si>
    <t>LUCHMAN DARSHA MRINA</t>
  </si>
  <si>
    <t>EF09000010</t>
  </si>
  <si>
    <t>LUCHMAN INDOOMATEE</t>
  </si>
  <si>
    <t>RD16000153</t>
  </si>
  <si>
    <t>LUTCHMIAH CHANDRASEKHARA</t>
  </si>
  <si>
    <t>SU09000014</t>
  </si>
  <si>
    <t>MAHADOO BABOORAM</t>
  </si>
  <si>
    <t>EF09000011</t>
  </si>
  <si>
    <t>MAHERALLY ABDOOL KULAM AZAD</t>
  </si>
  <si>
    <t>EF09000012</t>
  </si>
  <si>
    <t>MANSOOR ALI</t>
  </si>
  <si>
    <t>RD16000123</t>
  </si>
  <si>
    <t>MARAYE DHANESH RAJ</t>
  </si>
  <si>
    <t>EF10000036</t>
  </si>
  <si>
    <t>MARAYE MITRAJEET DHANESHWAR</t>
  </si>
  <si>
    <t>EF10000051</t>
  </si>
  <si>
    <t>Mardemootoo Manogaran</t>
  </si>
  <si>
    <t>QT11000024</t>
  </si>
  <si>
    <t>MARDEMOOTOO SIVAKUMAREN</t>
  </si>
  <si>
    <t>SU11000047</t>
  </si>
  <si>
    <t>MATIKOLA LINGIAH CHITRA DEVI</t>
  </si>
  <si>
    <t>EF13000065</t>
  </si>
  <si>
    <t>SU13000058</t>
  </si>
  <si>
    <t>EF11000053</t>
  </si>
  <si>
    <t>MERVEN JEAN-MICHEL</t>
  </si>
  <si>
    <t>SU10000032</t>
  </si>
  <si>
    <t>MOLOYE BASUDEO</t>
  </si>
  <si>
    <t>AI13000467</t>
  </si>
  <si>
    <t>MOOKHITH AAHAD YASINE ASRAFI</t>
  </si>
  <si>
    <t>SU10000035</t>
  </si>
  <si>
    <t>MOOLLAN IQBAL ABDOOL HAMID</t>
  </si>
  <si>
    <t>EF10000046</t>
  </si>
  <si>
    <t>MOOLLAN Sulliman Adam</t>
  </si>
  <si>
    <t>RD17000162</t>
  </si>
  <si>
    <t>MOOTHOOSAMY KESAVEN</t>
  </si>
  <si>
    <t>EF11000055</t>
  </si>
  <si>
    <t>Moussa Marie Desiree Sandrine</t>
  </si>
  <si>
    <t>RD17000166</t>
  </si>
  <si>
    <t>Muller Oliver</t>
  </si>
  <si>
    <t>RD17000170</t>
  </si>
  <si>
    <t>MUNEESAMY DEENA</t>
  </si>
  <si>
    <t>SU09000013</t>
  </si>
  <si>
    <t>MUNGLY ABDOOL KADER</t>
  </si>
  <si>
    <t>QT09000015</t>
  </si>
  <si>
    <t>MUNGLY HASSAMJEE</t>
  </si>
  <si>
    <t>EF16000089</t>
  </si>
  <si>
    <t>MUNGUR PRADEEPKUMAR MOHABEER</t>
  </si>
  <si>
    <t>RD16000159</t>
  </si>
  <si>
    <t>NAIR TANUJA</t>
  </si>
  <si>
    <t>RR15000105</t>
  </si>
  <si>
    <t>NEEAMUTH YASAAR</t>
  </si>
  <si>
    <t>RD14000079</t>
  </si>
  <si>
    <t>NG THOW HING KWET VOON MICHAEL</t>
  </si>
  <si>
    <t>QT08000003</t>
  </si>
  <si>
    <t>NOORAULLY FOODD FAZIL</t>
  </si>
  <si>
    <t>SU15000068</t>
  </si>
  <si>
    <t>NOORMAMODE MOHAMMAD REAZ</t>
  </si>
  <si>
    <t>RD16000151</t>
  </si>
  <si>
    <t>Nundoo Jayvash</t>
  </si>
  <si>
    <t>EF12000062</t>
  </si>
  <si>
    <t>OSMAN AZAD</t>
  </si>
  <si>
    <t>SU11000049</t>
  </si>
  <si>
    <t>PARSURAMEN SHEELA</t>
  </si>
  <si>
    <t>RD17000174</t>
  </si>
  <si>
    <t>PASCAL JOSEPH GERARD PIERRE-YVES</t>
  </si>
  <si>
    <t>RD15000117</t>
  </si>
  <si>
    <t>PASSEBECQ GUILLAUME</t>
  </si>
  <si>
    <t>QT09000016</t>
  </si>
  <si>
    <t>PAYNEEANDY NALINI BRINDA VANESSA</t>
  </si>
  <si>
    <t>EF09000015</t>
  </si>
  <si>
    <t>PEERALLY ALLYBAY</t>
  </si>
  <si>
    <t>EF15000085</t>
  </si>
  <si>
    <t>PEERBUX FAKR-UD DEEN ALI</t>
  </si>
  <si>
    <t>SU09000017</t>
  </si>
  <si>
    <t>PEROVIC GHISLAINE</t>
  </si>
  <si>
    <t>RD16000155</t>
  </si>
  <si>
    <t>PIARROUX MARIE LOURDES ISABELLE</t>
  </si>
  <si>
    <t>SU09000024</t>
  </si>
  <si>
    <t>PILLAY CANAGASABAY MUTHUSAWMY</t>
  </si>
  <si>
    <t>EF09000032</t>
  </si>
  <si>
    <t>POINTU LINDSAY</t>
  </si>
  <si>
    <t>EF12000060</t>
  </si>
  <si>
    <t>PONNUSAMY KRISHASAMY</t>
  </si>
  <si>
    <t>SU09000019</t>
  </si>
  <si>
    <t>POOROOSOOTUM BACHA</t>
  </si>
  <si>
    <t>EF09000029</t>
  </si>
  <si>
    <t>PURANG ISWURDUT</t>
  </si>
  <si>
    <t>EF13000075</t>
  </si>
  <si>
    <t>PURBHOO MAHENDUR</t>
  </si>
  <si>
    <t>SU10000033</t>
  </si>
  <si>
    <t>PURGASS PRAVESH JAISHINGH</t>
  </si>
  <si>
    <t>SU09000020</t>
  </si>
  <si>
    <t>RAHMAN IRFAN ABDOOL</t>
  </si>
  <si>
    <t>QT15000046</t>
  </si>
  <si>
    <t>RAMANJOOLOO SUBIRAJ</t>
  </si>
  <si>
    <t>QT15000047</t>
  </si>
  <si>
    <t>Ramdeny Virrsing</t>
  </si>
  <si>
    <t>QT09000006</t>
  </si>
  <si>
    <t>RAMGOOLAM DEVIANTEE</t>
  </si>
  <si>
    <t>EF10000049</t>
  </si>
  <si>
    <t>RAMJANE SWALEH</t>
  </si>
  <si>
    <t>SU10000040</t>
  </si>
  <si>
    <t>RAMLOLL Smita Karina</t>
  </si>
  <si>
    <t>EF16000088</t>
  </si>
  <si>
    <t>RAMPHUL SHIVSHEKUR</t>
  </si>
  <si>
    <t>RR14000087</t>
  </si>
  <si>
    <t>RAMSURRUN-SEETARAM REENA</t>
  </si>
  <si>
    <t>EF08000002</t>
  </si>
  <si>
    <t>RAMTOOLA MOHAMMAD YACOOB AYOOB HAJEE ALLYMAMODE</t>
  </si>
  <si>
    <t>SU09000011</t>
  </si>
  <si>
    <t>RAWAT KHALID ISSOP HOSSEN</t>
  </si>
  <si>
    <t>RD16000141</t>
  </si>
  <si>
    <t>REMODKHAN DJAMIL</t>
  </si>
  <si>
    <t>EF10000038</t>
  </si>
  <si>
    <t>RUMMUN KISHORLAL</t>
  </si>
  <si>
    <t>EF16000086</t>
  </si>
  <si>
    <t>SAIRALLY MOHAMMAD JUNAID</t>
  </si>
  <si>
    <t>EF09000027</t>
  </si>
  <si>
    <t>SALIAHMOHAMED SAIT</t>
  </si>
  <si>
    <t>SU09000007</t>
  </si>
  <si>
    <t>SANYASINI YOGINI MAIYA</t>
  </si>
  <si>
    <t>SU16000071</t>
  </si>
  <si>
    <t>SEENEEVASSIN MOURGESS</t>
  </si>
  <si>
    <t>SU11000043</t>
  </si>
  <si>
    <t>SEEPERSAND LUTCHMEEPRAKASH</t>
  </si>
  <si>
    <t>SU10000034</t>
  </si>
  <si>
    <t>SEESAR BHISAMPITAMAHA</t>
  </si>
  <si>
    <t>EF09000018</t>
  </si>
  <si>
    <t>SEETULSINGH DHEERUJLALL</t>
  </si>
  <si>
    <t>QT15000044</t>
  </si>
  <si>
    <t>SHUMMOOGUM COLUNDAY</t>
  </si>
  <si>
    <t>SU16000073</t>
  </si>
  <si>
    <t>SOLA VEERAMUNDAN SEGAREN</t>
  </si>
  <si>
    <t>EF09000007</t>
  </si>
  <si>
    <t>SOLANKI ARJUNSINH UDAYSINH</t>
  </si>
  <si>
    <t>SI13002917</t>
  </si>
  <si>
    <t>SOMBARI NAIKO RAGINEE DEVI</t>
  </si>
  <si>
    <t>SU12000051</t>
  </si>
  <si>
    <t>SOOBRATY LAILAH BIBI</t>
  </si>
  <si>
    <t>RD17000161</t>
  </si>
  <si>
    <t>SOOKIA SHAMIN AHMAD</t>
  </si>
  <si>
    <t>EF15000084</t>
  </si>
  <si>
    <t>SOOKUN DINDOYAL</t>
  </si>
  <si>
    <t>EF09000033</t>
  </si>
  <si>
    <t>SUNGKOORA DINANATH</t>
  </si>
  <si>
    <t>RD16000138</t>
  </si>
  <si>
    <t>SUNKUR AMRISH LAKSHMAN</t>
  </si>
  <si>
    <t>RD16000142</t>
  </si>
  <si>
    <t>SUNKUR-BHOWANY DARSHINI</t>
  </si>
  <si>
    <t>SU16000072</t>
  </si>
  <si>
    <t>SYED NADIA KHADIJA</t>
  </si>
  <si>
    <t>RD16000154</t>
  </si>
  <si>
    <t>TAKOOR KEERUN</t>
  </si>
  <si>
    <t>SU10000036</t>
  </si>
  <si>
    <t>TARSOO IRSHAD</t>
  </si>
  <si>
    <t>PS13000057</t>
  </si>
  <si>
    <t xml:space="preserve">THE RETIREMENT PLAN (MAURITIUS) </t>
  </si>
  <si>
    <t>SU10000038</t>
  </si>
  <si>
    <t>UTEEM CASSAM</t>
  </si>
  <si>
    <t>QT09000003</t>
  </si>
  <si>
    <t>RD15000116</t>
  </si>
  <si>
    <t>VALLET THIERRY</t>
  </si>
  <si>
    <t>SI14003924</t>
  </si>
  <si>
    <t>VEERIGADU HEERAH</t>
  </si>
  <si>
    <t>SU10000030</t>
  </si>
  <si>
    <t>VUDDAMALAY ANANDA</t>
  </si>
  <si>
    <t>EF09000008</t>
  </si>
  <si>
    <t>WONG YIN SONG JAMES RICHARD</t>
  </si>
  <si>
    <t>QT09000012</t>
  </si>
  <si>
    <t>WONG YUN SHING TOMMY</t>
  </si>
  <si>
    <t>QT16000051</t>
  </si>
  <si>
    <t>Yeung Chin Shing Christiane</t>
  </si>
  <si>
    <t>RD14000093</t>
  </si>
  <si>
    <t>ZERZUBEN ALAIN</t>
  </si>
  <si>
    <t>AI07000285</t>
  </si>
  <si>
    <t>M.P.G. &amp; CIE LTEE</t>
  </si>
  <si>
    <t>IT08000001</t>
  </si>
  <si>
    <t>PSG SECURITIES (MAURITIUS) LTD</t>
  </si>
  <si>
    <t>IQ08000009</t>
  </si>
  <si>
    <t>MCB Stockbrokers Ltd</t>
  </si>
  <si>
    <t>IQ08000003</t>
  </si>
  <si>
    <t>SWAN SECURITIES LTD</t>
  </si>
  <si>
    <t>AI07000122</t>
  </si>
  <si>
    <t>JYLL AGENCY LIMITED</t>
  </si>
  <si>
    <t>AI07000284</t>
  </si>
  <si>
    <t>FORMAS AGENCY LTD</t>
  </si>
  <si>
    <t>AI07000126</t>
  </si>
  <si>
    <t>ASPA LIMITED</t>
  </si>
  <si>
    <t>AI07000273</t>
  </si>
  <si>
    <t>BELSTAR AGENCIES LTD</t>
  </si>
  <si>
    <t>AI13000480</t>
  </si>
  <si>
    <t>ALL COVER CONSULTANTS LTD</t>
  </si>
  <si>
    <t>IZ16000001</t>
  </si>
  <si>
    <t>Safyr Capital Partners Ltd</t>
  </si>
  <si>
    <t>IX08000004</t>
  </si>
  <si>
    <t>Bramer Asset Management Ltd</t>
  </si>
  <si>
    <t>AI07000295</t>
  </si>
  <si>
    <t>GOLDEN BIRDS LTD</t>
  </si>
  <si>
    <t>IP14000001</t>
  </si>
  <si>
    <t>IQ08000006</t>
  </si>
  <si>
    <t>SBM SECURITIES Ltd</t>
  </si>
  <si>
    <t>IT12000004</t>
  </si>
  <si>
    <t>IPG MARKETS LTD</t>
  </si>
  <si>
    <t>AI07000280</t>
  </si>
  <si>
    <t>THE PHOENIX AGENCY LTD</t>
  </si>
  <si>
    <t>CM10000017</t>
  </si>
  <si>
    <t>PERENNIAL INVESTMENT MANAGERS LTD</t>
  </si>
  <si>
    <t>BI07000063</t>
  </si>
  <si>
    <t>MEDIBROKER LTD</t>
  </si>
  <si>
    <t>CV06000088</t>
  </si>
  <si>
    <t>CM10000018</t>
  </si>
  <si>
    <t>THE NATIONAL MUTUAL FUND LIMITED</t>
  </si>
  <si>
    <t>BI07000062</t>
  </si>
  <si>
    <t>CHARTERED BROKERS LTD</t>
  </si>
  <si>
    <t>EF08000001</t>
  </si>
  <si>
    <t>CIEL PROPERTIES LTD.</t>
  </si>
  <si>
    <t>SU08000001</t>
  </si>
  <si>
    <t>CIEL CORPORATE SERVICES LTD</t>
  </si>
  <si>
    <t>CM08000008</t>
  </si>
  <si>
    <t>GOLDEN FUND MANAGEMENT SERVICES LTD</t>
  </si>
  <si>
    <t>LC09000001</t>
  </si>
  <si>
    <t>TSUSHO CAPITAL (MAURITIUS) LIMITED</t>
  </si>
  <si>
    <t>RI09000093</t>
  </si>
  <si>
    <t>UNITED BUS SERVICE LTD</t>
  </si>
  <si>
    <t>RI09000098</t>
  </si>
  <si>
    <t>SUN LIMITED</t>
  </si>
  <si>
    <t>SU09000027</t>
  </si>
  <si>
    <t>International Financial Services Limited</t>
  </si>
  <si>
    <t>CV06000072</t>
  </si>
  <si>
    <t>The Mauritius Commercial Bank Ltd</t>
  </si>
  <si>
    <t>RT08000003</t>
  </si>
  <si>
    <t>SBM FUND SERVICES LTD</t>
  </si>
  <si>
    <t>RI09000071</t>
  </si>
  <si>
    <t>MORNING LIGHT CO LTD</t>
  </si>
  <si>
    <t>RI09000033</t>
  </si>
  <si>
    <t>THE UNION SUGAR ESTATES COMPANY LIMITED</t>
  </si>
  <si>
    <t>RI09000058</t>
  </si>
  <si>
    <t>SOUTHERN CROSS TOURIST CO LTD</t>
  </si>
  <si>
    <t>RI09000045</t>
  </si>
  <si>
    <t>RI09000047</t>
  </si>
  <si>
    <t>FINCORP INVESTMENT LTD</t>
  </si>
  <si>
    <t>RI09000050</t>
  </si>
  <si>
    <t>ENL COMMERCIAL LIMITED</t>
  </si>
  <si>
    <t>RI09000049</t>
  </si>
  <si>
    <t>ENL LIMITED</t>
  </si>
  <si>
    <t>RI09000057</t>
  </si>
  <si>
    <t>ENL LAND LTD</t>
  </si>
  <si>
    <t>AC06000014</t>
  </si>
  <si>
    <t>BI07000053</t>
  </si>
  <si>
    <t>A I BROKER &amp; CONSULTANT LTD</t>
  </si>
  <si>
    <t>RI09000066</t>
  </si>
  <si>
    <t>INNODIS</t>
  </si>
  <si>
    <t>CM08000005</t>
  </si>
  <si>
    <t>Capital Asset Management Ltd</t>
  </si>
  <si>
    <t>IU06000054</t>
  </si>
  <si>
    <t>ADD VENTURE  INVESTMENT CLUB</t>
  </si>
  <si>
    <t>RT08000002</t>
  </si>
  <si>
    <t>Intercontinental Secretarial Services Ltd</t>
  </si>
  <si>
    <t>BI07000064</t>
  </si>
  <si>
    <t>MIB LTD</t>
  </si>
  <si>
    <t>LC07000095</t>
  </si>
  <si>
    <t>MAURITIAN EAGLE LEASING COMPANY LIMITED</t>
  </si>
  <si>
    <t>RI09000087</t>
  </si>
  <si>
    <t>OMNICANE LIMITED</t>
  </si>
  <si>
    <t>RI09000081</t>
  </si>
  <si>
    <t>COMPAGNIE IMMOBILIERE LIMITEE</t>
  </si>
  <si>
    <t>RI09000085</t>
  </si>
  <si>
    <t>MARGARINE INDUSTRIES LIMITED</t>
  </si>
  <si>
    <t>RI09000074</t>
  </si>
  <si>
    <t>MAURITIUS COSMETICS LIMITED</t>
  </si>
  <si>
    <t>RI09000082</t>
  </si>
  <si>
    <t>RI09000077</t>
  </si>
  <si>
    <t>P.O.L.I.C.Y Ltd</t>
  </si>
  <si>
    <t>SE09000002</t>
  </si>
  <si>
    <t>BOURSE AFRICA LIMITED</t>
  </si>
  <si>
    <t>DF09000003</t>
  </si>
  <si>
    <t>PA09000002</t>
  </si>
  <si>
    <t>CM08000003</t>
  </si>
  <si>
    <t>DF09000008</t>
  </si>
  <si>
    <t>CM09000011</t>
  </si>
  <si>
    <t>ARM Capital Partners International Limited</t>
  </si>
  <si>
    <t>RI08000002</t>
  </si>
  <si>
    <t>KNOWLEDGE ECONOMIES LTD</t>
  </si>
  <si>
    <t>RI08000005</t>
  </si>
  <si>
    <t>COMPAGNIE DES VILLAGES DE VACANCES DE L'ISLE DE FRANCE LIMITEE ("COVIFRA")</t>
  </si>
  <si>
    <t>RI09000055</t>
  </si>
  <si>
    <t>ALTEO LIMITED</t>
  </si>
  <si>
    <t>RI09000075</t>
  </si>
  <si>
    <t>PAPER CONVERTING CO. LTD</t>
  </si>
  <si>
    <t>RI09000072</t>
  </si>
  <si>
    <t>PROMOTION AND DEVELOPMENT LIMITED</t>
  </si>
  <si>
    <t>RI09000073</t>
  </si>
  <si>
    <t>PLASTIC INDUSTRY (MAURITIUS) LTD</t>
  </si>
  <si>
    <t>CS09000002</t>
  </si>
  <si>
    <t>RI09000094</t>
  </si>
  <si>
    <t>TROPICAL PARADISE CO LTD</t>
  </si>
  <si>
    <t>RI09000029</t>
  </si>
  <si>
    <t>THE BLACK RIVER INVESTMENTS COMPANY LIMITED</t>
  </si>
  <si>
    <t>CF09000003</t>
  </si>
  <si>
    <t>Cheribinny Limited</t>
  </si>
  <si>
    <t>BI07000069</t>
  </si>
  <si>
    <t>EBROKERS LTD</t>
  </si>
  <si>
    <t>BI08000072</t>
  </si>
  <si>
    <t>HEADLINES LTD</t>
  </si>
  <si>
    <t>DF09000007</t>
  </si>
  <si>
    <t>OF09000005</t>
  </si>
  <si>
    <t>METROPOLITAN HEALTH (MAURITIUS) LTD</t>
  </si>
  <si>
    <t>RI09000102</t>
  </si>
  <si>
    <t>RT09000006</t>
  </si>
  <si>
    <t>MITCO FUND SERVICES LTD</t>
  </si>
  <si>
    <t>RI09000060</t>
  </si>
  <si>
    <t>The United Basalt Products Ltd (UBP Ltd)</t>
  </si>
  <si>
    <t>CM06000055</t>
  </si>
  <si>
    <t>MCB CAPITAL PARTNERS LTD</t>
  </si>
  <si>
    <t>FC09000001</t>
  </si>
  <si>
    <t>CIM Finance Ltd</t>
  </si>
  <si>
    <t>LC09000002</t>
  </si>
  <si>
    <t>PM09000001</t>
  </si>
  <si>
    <t>RI09000103</t>
  </si>
  <si>
    <t>LA SENTINELLE LTD</t>
  </si>
  <si>
    <t>BI07000054</t>
  </si>
  <si>
    <t>VASCO MASCAREIGNES LTD</t>
  </si>
  <si>
    <t>CM09000012</t>
  </si>
  <si>
    <t>NATIONAL INVESTMENT TRUST LTD</t>
  </si>
  <si>
    <t>AI08000338</t>
  </si>
  <si>
    <t>INFINITY MARKETING LTD</t>
  </si>
  <si>
    <t>CL09000002</t>
  </si>
  <si>
    <t>ARM Private Equity International Limited</t>
  </si>
  <si>
    <t>RI09000063</t>
  </si>
  <si>
    <t>IPRO Growth Fund Ltd</t>
  </si>
  <si>
    <t>DF09000002</t>
  </si>
  <si>
    <t>CM08000002</t>
  </si>
  <si>
    <t>IPRO Fund Management Ltd</t>
  </si>
  <si>
    <t>LC06000047</t>
  </si>
  <si>
    <t>DÖLBERG ASSET FINANCE LIMITED</t>
  </si>
  <si>
    <t>DF09000001</t>
  </si>
  <si>
    <t>Long Investment (Mauritius) Limited</t>
  </si>
  <si>
    <t>BI09000077</t>
  </si>
  <si>
    <t>SINDICOM BROKERS LTD</t>
  </si>
  <si>
    <t>CM10000016</t>
  </si>
  <si>
    <t>RI10000106</t>
  </si>
  <si>
    <t>SOCIETE DE DEVELOPPEMENT INDUSTRIEL ET AGRICOLE LIMITEE</t>
  </si>
  <si>
    <t>DF10000011</t>
  </si>
  <si>
    <t>RI10000107</t>
  </si>
  <si>
    <t>TRIANGLE REAL ESTATE INDIA FUND LLC</t>
  </si>
  <si>
    <t>RI10000110</t>
  </si>
  <si>
    <t>IMARA PORTFOLIO SELECTOR, PCC</t>
  </si>
  <si>
    <t>RI09000100</t>
  </si>
  <si>
    <t>Kotak Investment Opportunities Fund Limited</t>
  </si>
  <si>
    <t>RI09000097</t>
  </si>
  <si>
    <t>CAMP INVESTMENT COMPANY LIMITED</t>
  </si>
  <si>
    <t>RI09000043</t>
  </si>
  <si>
    <t>PHOENIX BEVERAGES LIMITED</t>
  </si>
  <si>
    <t>RI08000018</t>
  </si>
  <si>
    <t>PHOENIX INVESTMENT COMPANY LIMITED</t>
  </si>
  <si>
    <t>RI08000008</t>
  </si>
  <si>
    <t>UNION FLACQ LTD</t>
  </si>
  <si>
    <t>RI08000014</t>
  </si>
  <si>
    <t>THE BEE EQUITY PARTNERS LTD</t>
  </si>
  <si>
    <t>RI10000105</t>
  </si>
  <si>
    <t>CV10000002</t>
  </si>
  <si>
    <t>Standard Chartered Bank (Mauritius) Limited</t>
  </si>
  <si>
    <t>RI09000086</t>
  </si>
  <si>
    <t>QUALITY BEVERAGES LIMITED</t>
  </si>
  <si>
    <t>CF06000064</t>
  </si>
  <si>
    <t>CF06000012</t>
  </si>
  <si>
    <t>ECOCREDIT FINANCE LTD</t>
  </si>
  <si>
    <t>CV06000011</t>
  </si>
  <si>
    <t>THE HONGKONG AND SHANGHAI BANKING CORPORATION LIMITED</t>
  </si>
  <si>
    <t>DF09000006</t>
  </si>
  <si>
    <t>FC06000068</t>
  </si>
  <si>
    <t>MCB Factors Ltd</t>
  </si>
  <si>
    <t>PA06000019</t>
  </si>
  <si>
    <t>SWAN PENSIONS LTD</t>
  </si>
  <si>
    <t>RT09000005</t>
  </si>
  <si>
    <t>MCB Registry &amp; Securities Ltd</t>
  </si>
  <si>
    <t>TM06000002</t>
  </si>
  <si>
    <t>IBL TREASURY LTD</t>
  </si>
  <si>
    <t>OF08000002</t>
  </si>
  <si>
    <t>ITL Escrow Services Ltd</t>
  </si>
  <si>
    <t>RI08000020</t>
  </si>
  <si>
    <t>SUGAR INVESTMENT TRUST</t>
  </si>
  <si>
    <t>RI09000032</t>
  </si>
  <si>
    <t>MEDINE LIMITED</t>
  </si>
  <si>
    <t>RI09000038</t>
  </si>
  <si>
    <t>ASCENCIA LIMITED</t>
  </si>
  <si>
    <t>RI09000056</t>
  </si>
  <si>
    <t>MAURITIUS OIL REFINERIES LTD</t>
  </si>
  <si>
    <t>OF09000003</t>
  </si>
  <si>
    <t>PAYMENT EXPRESS LTD</t>
  </si>
  <si>
    <t>RI09000062</t>
  </si>
  <si>
    <t>PHARMACIE NOUVELLE LTD</t>
  </si>
  <si>
    <t>RI09000083</t>
  </si>
  <si>
    <t>NEW MAURITIUS HOTELS LIMITED</t>
  </si>
  <si>
    <t>RI09000076</t>
  </si>
  <si>
    <t>LES MOULINS DE LA CONCORDE LTEE</t>
  </si>
  <si>
    <t>CI08000005</t>
  </si>
  <si>
    <t>AAMIL Mauritius Fund</t>
  </si>
  <si>
    <t>BI07000068</t>
  </si>
  <si>
    <t>PRICEGARD MANAGEMENT LIMITED</t>
  </si>
  <si>
    <t>BI07000060</t>
  </si>
  <si>
    <t>GRAS SAVOYE BROKERS AND CONSULTANTS LIMITED</t>
  </si>
  <si>
    <t>BI09000076</t>
  </si>
  <si>
    <t>PALAOS LTD</t>
  </si>
  <si>
    <t>RI11000117</t>
  </si>
  <si>
    <t>TC Mauritius Holdings</t>
  </si>
  <si>
    <t>BI07000059</t>
  </si>
  <si>
    <t>GERIC BROKERS LIMITED</t>
  </si>
  <si>
    <t>RI08000016</t>
  </si>
  <si>
    <t>Rogers and Co. Ltd</t>
  </si>
  <si>
    <t>CI08000003</t>
  </si>
  <si>
    <t>EDISSON LONG PROPERTY FUND LTD</t>
  </si>
  <si>
    <t>RI11000113</t>
  </si>
  <si>
    <t>The India I.T. Fund Limited</t>
  </si>
  <si>
    <t>RI11000115</t>
  </si>
  <si>
    <t>The India Pharma Fund Limited</t>
  </si>
  <si>
    <t>RI11000114</t>
  </si>
  <si>
    <t>The UTI India Fund Limited</t>
  </si>
  <si>
    <t>CA08000001</t>
  </si>
  <si>
    <t>BI07000058</t>
  </si>
  <si>
    <t>LONDON BROKERS LTD</t>
  </si>
  <si>
    <t>BI07000070</t>
  </si>
  <si>
    <t>GUY LEROUX BROKERS LTD</t>
  </si>
  <si>
    <t>BI07000055</t>
  </si>
  <si>
    <t>ELLGEO RE (MAURITIUS) LTD</t>
  </si>
  <si>
    <t>BI07000061</t>
  </si>
  <si>
    <t>I - MEDIATE LTD</t>
  </si>
  <si>
    <t>RB10000002</t>
  </si>
  <si>
    <t>CIM GLOBAL PENSION</t>
  </si>
  <si>
    <t>LC10000002</t>
  </si>
  <si>
    <t>EXPERT LEASING LTD</t>
  </si>
  <si>
    <t>LC06000040</t>
  </si>
  <si>
    <t>AXYS LEASING LTD</t>
  </si>
  <si>
    <t>CS10000005</t>
  </si>
  <si>
    <t>BI10000081</t>
  </si>
  <si>
    <t>CENTURY BROKERS CO LTD</t>
  </si>
  <si>
    <t>CS10000006</t>
  </si>
  <si>
    <t>CV10000003</t>
  </si>
  <si>
    <t>RI09000040</t>
  </si>
  <si>
    <t>THE MEDICAL &amp; SURGICAL CENTRE LTD</t>
  </si>
  <si>
    <t>RI08000022</t>
  </si>
  <si>
    <t>BYCHEMEX</t>
  </si>
  <si>
    <t>RI08000021</t>
  </si>
  <si>
    <t>THE MAURITIUS CHEMICAL &amp; FERTILIZER INDUSTRY LIMITED</t>
  </si>
  <si>
    <t>TM06000043</t>
  </si>
  <si>
    <t>AZUR FINANCIAL SERVICES LIMITED</t>
  </si>
  <si>
    <t>LC06000026</t>
  </si>
  <si>
    <t>La Prudence Leasing Finance Company Limited</t>
  </si>
  <si>
    <t>LC07000097</t>
  </si>
  <si>
    <t>FINLEASE COMPANY LIMITED</t>
  </si>
  <si>
    <t>RI08000015</t>
  </si>
  <si>
    <t>UNITED DOCKS LTD</t>
  </si>
  <si>
    <t>RI09000036</t>
  </si>
  <si>
    <t>RI09000035</t>
  </si>
  <si>
    <t>BELLE MARE HOLDING LIMITED</t>
  </si>
  <si>
    <t>RI09000070</t>
  </si>
  <si>
    <t>United Investments Limited</t>
  </si>
  <si>
    <t>RI08000025</t>
  </si>
  <si>
    <t>COMPAGNIE DES MAGASINS POPULAIRES LIMITEE</t>
  </si>
  <si>
    <t>RI09000030</t>
  </si>
  <si>
    <t>AIR MAURITIUS LTD</t>
  </si>
  <si>
    <t>RI08000013</t>
  </si>
  <si>
    <t>FORGES TARDIEU LIMITED</t>
  </si>
  <si>
    <t>RI08000006</t>
  </si>
  <si>
    <t>CONSTANCE HOTELS SERVICES LIMITED</t>
  </si>
  <si>
    <t>RI09000090</t>
  </si>
  <si>
    <t>VIVO ENERGY MAURITIUS LIMITED</t>
  </si>
  <si>
    <t>RI09000079</t>
  </si>
  <si>
    <t>SOAP &amp; ALLIED INDUSTRIES Ltd</t>
  </si>
  <si>
    <t>RI09000095</t>
  </si>
  <si>
    <t>The SIT Land Holdings Ltd</t>
  </si>
  <si>
    <t>RI08000023</t>
  </si>
  <si>
    <t>CHEMCO LTD</t>
  </si>
  <si>
    <t>PA08000001</t>
  </si>
  <si>
    <t>BERESFORD PENSION TRUST LIMITED</t>
  </si>
  <si>
    <t>OF08000001</t>
  </si>
  <si>
    <t>ARAB INSURANCE GROUP (B.S.C.)</t>
  </si>
  <si>
    <t>CS09000003</t>
  </si>
  <si>
    <t>DEUTSCHE BANK (MAURITIUS) LIMITED</t>
  </si>
  <si>
    <t>CA09000004</t>
  </si>
  <si>
    <t>BELVEDERE MANAGEMENT LIMITED</t>
  </si>
  <si>
    <t>BI10000080</t>
  </si>
  <si>
    <t>ADVAY LTD.</t>
  </si>
  <si>
    <t>RI09000069</t>
  </si>
  <si>
    <t>SBI (MAURITIUS) LTD</t>
  </si>
  <si>
    <t>RI11000118</t>
  </si>
  <si>
    <t>NEO INVESTMENTS LTD</t>
  </si>
  <si>
    <t>CS08000001</t>
  </si>
  <si>
    <t>RI09000026</t>
  </si>
  <si>
    <t>LIVESTOCK FEED LTD</t>
  </si>
  <si>
    <t>RI09000053</t>
  </si>
  <si>
    <t>Caudan Development Ltd</t>
  </si>
  <si>
    <t>RI08000007</t>
  </si>
  <si>
    <t>CONSTANCE LA GAIETE COMPANY LIMITED</t>
  </si>
  <si>
    <t>RB09000001</t>
  </si>
  <si>
    <t>BERESFORD INTERNATIONAL PENSION PLAN</t>
  </si>
  <si>
    <t>CM09000010</t>
  </si>
  <si>
    <t>ADENIA PARTNERS LTD</t>
  </si>
  <si>
    <t>LC06000053</t>
  </si>
  <si>
    <t>SICOM Financial Services Ltd</t>
  </si>
  <si>
    <t>BI07000050</t>
  </si>
  <si>
    <t>CITY BROKERS LTD</t>
  </si>
  <si>
    <t>FM10000002</t>
  </si>
  <si>
    <t>ALANKIT GLOBAL RESOURCES DMCC</t>
  </si>
  <si>
    <t>FR10000002</t>
  </si>
  <si>
    <t>CM09000015</t>
  </si>
  <si>
    <t>DF11000012</t>
  </si>
  <si>
    <t>RI08000003</t>
  </si>
  <si>
    <t>ABC MOTORS CO. LTD.</t>
  </si>
  <si>
    <t>RI08000024</t>
  </si>
  <si>
    <t>LES GAZ INDUSTRIELS LTD.</t>
  </si>
  <si>
    <t>RI08000001</t>
  </si>
  <si>
    <t>DALE CAPITAL GROUP LIMITED</t>
  </si>
  <si>
    <t>RI08000009</t>
  </si>
  <si>
    <t>EXCELSIOR UNITED DEVELOPMENT COMPANIES LIMITED</t>
  </si>
  <si>
    <t>RI08000011</t>
  </si>
  <si>
    <t>HOTELEST LIMITED</t>
  </si>
  <si>
    <t>RI09000027</t>
  </si>
  <si>
    <t>HAREL MALLAC &amp; CO LTD</t>
  </si>
  <si>
    <t>IU07000056</t>
  </si>
  <si>
    <t>PIGNON D'OR Investment Club</t>
  </si>
  <si>
    <t>BI07000065</t>
  </si>
  <si>
    <t>REINSURANCE SOLUTIONS (MAURITIUS) LTD</t>
  </si>
  <si>
    <t>BI07000066</t>
  </si>
  <si>
    <t>NYC SPECIALIST BROKERS LTD (IN PROCESS OF TERMINATION)</t>
  </si>
  <si>
    <t>RI09000054</t>
  </si>
  <si>
    <t>CIEL LIMITED</t>
  </si>
  <si>
    <t>RI08000010</t>
  </si>
  <si>
    <t>RHT HOLDING LTD</t>
  </si>
  <si>
    <t>RI08000019</t>
  </si>
  <si>
    <t>THE MEDINE SHARES HOLDING COMPANY LIMITED</t>
  </si>
  <si>
    <t>RI09000068</t>
  </si>
  <si>
    <t>LUX ISLAND RESORTS LTD</t>
  </si>
  <si>
    <t>RI09000052</t>
  </si>
  <si>
    <t>RI09000041</t>
  </si>
  <si>
    <t>GAMMA CIVIC LTD</t>
  </si>
  <si>
    <t>CI09000010</t>
  </si>
  <si>
    <t>MCB UNIT TRUST</t>
  </si>
  <si>
    <t>RI09000046</t>
  </si>
  <si>
    <t>The Mauritius Development Investment Trust Company Limited</t>
  </si>
  <si>
    <t>RI09000048</t>
  </si>
  <si>
    <t>STATE BANK OF MAURITIUS LTD</t>
  </si>
  <si>
    <t>DF08000106</t>
  </si>
  <si>
    <t>RI09000092</t>
  </si>
  <si>
    <t>MAURITIUS SECONDARY INDUSTRIES LTD</t>
  </si>
  <si>
    <t>RI09000091</t>
  </si>
  <si>
    <t>ASSOCIATED COMMERCIAL CO. LTD</t>
  </si>
  <si>
    <t>EF09000016</t>
  </si>
  <si>
    <t>IFS TRUSTEES</t>
  </si>
  <si>
    <t>EF09000020</t>
  </si>
  <si>
    <t>THE MUNICIPAL COUNCIL OF BEAU BASSIN-ROSE HILL</t>
  </si>
  <si>
    <t>QT09000011</t>
  </si>
  <si>
    <t>MUKANTRUST LTD</t>
  </si>
  <si>
    <t>SU09000023</t>
  </si>
  <si>
    <t>TEMPLE CORPORATE SERVICES</t>
  </si>
  <si>
    <t>RT08000001</t>
  </si>
  <si>
    <t>PRIME PARTNERS LTD</t>
  </si>
  <si>
    <t>BI08000075</t>
  </si>
  <si>
    <t>BROKERS PLUS LTD</t>
  </si>
  <si>
    <t>AC06000010</t>
  </si>
  <si>
    <t>RI09000031</t>
  </si>
  <si>
    <t>AUTOMATIC SYSTEMS LTD.</t>
  </si>
  <si>
    <t>RI08000004</t>
  </si>
  <si>
    <t>ALMA INVESTMENTS COMPANY LIMITED</t>
  </si>
  <si>
    <t>SE06000001</t>
  </si>
  <si>
    <t>Stock Exchange of Mauritius</t>
  </si>
  <si>
    <t>DC06000001</t>
  </si>
  <si>
    <t>Central Depository &amp; Settlement Co. Ltd</t>
  </si>
  <si>
    <t>CL12000007</t>
  </si>
  <si>
    <t>ADENIA CAPITAL (II) LTD</t>
  </si>
  <si>
    <t>CL11000005</t>
  </si>
  <si>
    <t>ADENIA CAPITAL (III) LLC LTD</t>
  </si>
  <si>
    <t>CM11000021</t>
  </si>
  <si>
    <t>RI15000152</t>
  </si>
  <si>
    <t>NEW FRONTIER PROPERTIES LTD</t>
  </si>
  <si>
    <t>PS13000061</t>
  </si>
  <si>
    <t>ATTITUDE PENSION FUND</t>
  </si>
  <si>
    <t>PS12000023</t>
  </si>
  <si>
    <t>LE WAREHOUSE PENSION FUND</t>
  </si>
  <si>
    <t>PS12000025</t>
  </si>
  <si>
    <t>GENERAL CONSTRUCTION INTERMEDIATE SITE STAFF SUPERANNUATION FUND</t>
  </si>
  <si>
    <t>CA11000007</t>
  </si>
  <si>
    <t>CI11000043</t>
  </si>
  <si>
    <t>NIT UNIT TRUST.</t>
  </si>
  <si>
    <t>RI12000125</t>
  </si>
  <si>
    <t>CIM Financial Services Ltd</t>
  </si>
  <si>
    <t>CL14000010</t>
  </si>
  <si>
    <t>Synergy Private Equity Fund LP</t>
  </si>
  <si>
    <t>CL11000004</t>
  </si>
  <si>
    <t>THE MAURITIUS DEVELOPMENT INVESTMENT TRUST COMPANY LTD</t>
  </si>
  <si>
    <t>RI14000131</t>
  </si>
  <si>
    <t>UNIVERSAL GOLDEN FUND</t>
  </si>
  <si>
    <t>CS14000014</t>
  </si>
  <si>
    <t>CI06000015</t>
  </si>
  <si>
    <t>Port Louis Fund Limited</t>
  </si>
  <si>
    <t>CI12000055</t>
  </si>
  <si>
    <t>SBM UNIT TRUST</t>
  </si>
  <si>
    <t>RI12000120</t>
  </si>
  <si>
    <t>INDIA EQUITY PARTNERS FUND I, LLC</t>
  </si>
  <si>
    <t>OF14000009</t>
  </si>
  <si>
    <t>ICM CAPITAL (MAURITIUS) LTD</t>
  </si>
  <si>
    <t>FE13000001</t>
  </si>
  <si>
    <t>CMS FINANCIAL LLC</t>
  </si>
  <si>
    <t>CS12000008</t>
  </si>
  <si>
    <t>HSBC BANK (MAURITIUS) LIMITED</t>
  </si>
  <si>
    <t>CM08000001</t>
  </si>
  <si>
    <t>LONG RIDGE PRIVATE WEALTH LIMITED</t>
  </si>
  <si>
    <t>OF13000007</t>
  </si>
  <si>
    <t>KUWAIT RE (Mauritius) Limited</t>
  </si>
  <si>
    <t>BI15000101</t>
  </si>
  <si>
    <t>MC Kennedy International Ltd</t>
  </si>
  <si>
    <t>QT13000035</t>
  </si>
  <si>
    <t>DF15000025</t>
  </si>
  <si>
    <t>IMARA ASSET MANAGEMENT (MAURITIUS) LIMITED</t>
  </si>
  <si>
    <t>CI11000044</t>
  </si>
  <si>
    <t>SWAN GLOBAL FUNDS LTD</t>
  </si>
  <si>
    <t>DF11000014</t>
  </si>
  <si>
    <t>BI13000091</t>
  </si>
  <si>
    <t>MINDAFRICA BROKER &amp; CONSULTANCY LTD</t>
  </si>
  <si>
    <t>RI16000187</t>
  </si>
  <si>
    <t>Y GENERATION DIVERSIFIED INVESTMENTS LIMITED</t>
  </si>
  <si>
    <t>RI15000167</t>
  </si>
  <si>
    <t>GREENBAY PROPERTIES LTD</t>
  </si>
  <si>
    <t>RI15000169</t>
  </si>
  <si>
    <t>BRAVURA HOLDINGS LIMITED</t>
  </si>
  <si>
    <t>PS15000070</t>
  </si>
  <si>
    <t>ST JAMES QROPS (MAURITIUS)</t>
  </si>
  <si>
    <t>PA16000010</t>
  </si>
  <si>
    <t>GMG Pension Administration Services Ltd</t>
  </si>
  <si>
    <t>RI16000178</t>
  </si>
  <si>
    <t>ABC BANKING CORPORATION LTD</t>
  </si>
  <si>
    <t>RI15000159</t>
  </si>
  <si>
    <t>IMARA AFRICAN OPPORTUNITIES FUND LIMITED</t>
  </si>
  <si>
    <t>RI14000134</t>
  </si>
  <si>
    <t>Emergent India Investments Ltd</t>
  </si>
  <si>
    <t>CM13000024</t>
  </si>
  <si>
    <t>RI15000155</t>
  </si>
  <si>
    <t>ACM Aussie Ltd</t>
  </si>
  <si>
    <t>RI15000153</t>
  </si>
  <si>
    <t>ACM EUROPEAN LTD</t>
  </si>
  <si>
    <t>RI15000163</t>
  </si>
  <si>
    <t>ACM High Yield Fund Ltd</t>
  </si>
  <si>
    <t>RI15000156</t>
  </si>
  <si>
    <t>ACM INDIA FOCUS FUND LTD</t>
  </si>
  <si>
    <t>RI15000171</t>
  </si>
  <si>
    <t>ASTORIA INVESTMENTS LTD</t>
  </si>
  <si>
    <t>RI14000138</t>
  </si>
  <si>
    <t>ATLANTIC LEAF PROPERTIES LIMITED</t>
  </si>
  <si>
    <t>RI15000162</t>
  </si>
  <si>
    <t>ATTITUDE PROPERTY LTD</t>
  </si>
  <si>
    <t>RI16000177</t>
  </si>
  <si>
    <t>Absa Bank Limited</t>
  </si>
  <si>
    <t>RI12000122</t>
  </si>
  <si>
    <t>BANKMUSCAT INDIA FUND</t>
  </si>
  <si>
    <t>RI15000154</t>
  </si>
  <si>
    <t>BAYPORT MANAGEMENT LTD</t>
  </si>
  <si>
    <t>RI12000123</t>
  </si>
  <si>
    <t>BLUELIFE LIMITED</t>
  </si>
  <si>
    <t>BI16000108</t>
  </si>
  <si>
    <t>ROYAL SHIELD (MAURITIUS) LTD</t>
  </si>
  <si>
    <t>RI16000175</t>
  </si>
  <si>
    <t>CAP IV AIV MAURITIUS LIMITED</t>
  </si>
  <si>
    <t>RI16000174</t>
  </si>
  <si>
    <t>CAP IV COINVEST AIV MAURITIUS LIMITED</t>
  </si>
  <si>
    <t>RI14000142</t>
  </si>
  <si>
    <t>JPMorgan India Fund</t>
  </si>
  <si>
    <t>RI14000143</t>
  </si>
  <si>
    <t>LOTTOTECH LTD</t>
  </si>
  <si>
    <t>RI14000148</t>
  </si>
  <si>
    <t>MCB AFRICA BOND FUND</t>
  </si>
  <si>
    <t>RI14000147</t>
  </si>
  <si>
    <t>MCB FIXED INCOME FUND</t>
  </si>
  <si>
    <t>RI14000139</t>
  </si>
  <si>
    <t>MCB GROUP LIMITED</t>
  </si>
  <si>
    <t>RI14000149</t>
  </si>
  <si>
    <t>MCB INDIA NIFTY FUND</t>
  </si>
  <si>
    <t>RI15000151</t>
  </si>
  <si>
    <t>NJ GLOBAL OPPORTUNITIES FUND</t>
  </si>
  <si>
    <t>RI15000158</t>
  </si>
  <si>
    <t>IMARA GLOBAL FUND LIMITED</t>
  </si>
  <si>
    <t>RI15000168</t>
  </si>
  <si>
    <t>INDIA EMERGING OPPORTUNITIES FUND LIMITED</t>
  </si>
  <si>
    <t>RI15000172</t>
  </si>
  <si>
    <t>TREVO CAPITAL LTD</t>
  </si>
  <si>
    <t>PS16000071</t>
  </si>
  <si>
    <t>METROPOLITAN (MAURITIUS) PRIVATE PENSION PLAN</t>
  </si>
  <si>
    <t>CL15000013</t>
  </si>
  <si>
    <t>AFRICA RENEWABLE ENERGY FUND L.P.</t>
  </si>
  <si>
    <t>IP16000003</t>
  </si>
  <si>
    <t>CI15000065</t>
  </si>
  <si>
    <t>CM15000030</t>
  </si>
  <si>
    <t>AV Fund Manager (Pty) Ltd</t>
  </si>
  <si>
    <t>CL16000014</t>
  </si>
  <si>
    <t>AGRI-VIE FUND II (PTY) LTD</t>
  </si>
  <si>
    <t>RI15000150</t>
  </si>
  <si>
    <t>FLEMING FINANCIAL TRUST GLOBAL FUNDS PCC</t>
  </si>
  <si>
    <t>RI16000182</t>
  </si>
  <si>
    <t>COMPAGNIE DE BEAU VALLON LIMITEE</t>
  </si>
  <si>
    <t>RI15000164</t>
  </si>
  <si>
    <t>NewFunds Collective Investment Scheme</t>
  </si>
  <si>
    <t>RI15000165</t>
  </si>
  <si>
    <t>PRIME EBONY FUND LTD</t>
  </si>
  <si>
    <t>RI16000183</t>
  </si>
  <si>
    <t>SWAN WEALTH STRUCTURED PRODUCTS LTD</t>
  </si>
  <si>
    <t>RI16000186</t>
  </si>
  <si>
    <t>MCB India Sovereign Bond ETF</t>
  </si>
  <si>
    <t>RI16000184</t>
  </si>
  <si>
    <t>MCB Africa Equity Fund</t>
  </si>
  <si>
    <t>RI16000185</t>
  </si>
  <si>
    <t>MCB Cash Management Fund</t>
  </si>
  <si>
    <t>BI16000106</t>
  </si>
  <si>
    <t>PROXY BROKERS CO LTD</t>
  </si>
  <si>
    <t>RI15000170</t>
  </si>
  <si>
    <t>IPRO FUNDS LTD</t>
  </si>
  <si>
    <t>RI14000146</t>
  </si>
  <si>
    <t>MCB STRUCTURED SOLUTIONS LTD</t>
  </si>
  <si>
    <t>RI14000144</t>
  </si>
  <si>
    <t>RI15000166</t>
  </si>
  <si>
    <t>MARA DELTA PROPERTY HOLDINGS LIMITED</t>
  </si>
  <si>
    <t>CF16000008</t>
  </si>
  <si>
    <t>MCB MICROFINANCE LTD</t>
  </si>
  <si>
    <t>PS16000072</t>
  </si>
  <si>
    <t>UIL MULTI-EMPLOYER PENSION FUND</t>
  </si>
  <si>
    <t>CM15000028</t>
  </si>
  <si>
    <t>NOVASTAR VENTURES LIMITED</t>
  </si>
  <si>
    <t>CB16000001</t>
  </si>
  <si>
    <t>ProtectSure Captive Insurance Company Ltd</t>
  </si>
  <si>
    <t>RI16000191</t>
  </si>
  <si>
    <t>IBL LTD</t>
  </si>
  <si>
    <t>RI16000192</t>
  </si>
  <si>
    <t>Universal Partners Limited</t>
  </si>
  <si>
    <t>RI16000193</t>
  </si>
  <si>
    <t>CI16000068</t>
  </si>
  <si>
    <t>African Alliance Enhanced Yield Fund</t>
  </si>
  <si>
    <t>CI12000047</t>
  </si>
  <si>
    <t>BI16000114</t>
  </si>
  <si>
    <t>CAREFREE LTD</t>
  </si>
  <si>
    <t>RI16000195</t>
  </si>
  <si>
    <t>ECL FINANCE LTD</t>
  </si>
  <si>
    <t>IZ17000002</t>
  </si>
  <si>
    <t>Perigeum Capital Ltd</t>
  </si>
  <si>
    <t>DF17000026</t>
  </si>
  <si>
    <t>RI15000173</t>
  </si>
  <si>
    <t>MFD GROUP LIMITED</t>
  </si>
  <si>
    <t>RI15000157</t>
  </si>
  <si>
    <t>NOVUS PROPERTIES LTD</t>
  </si>
  <si>
    <t>RI15000160</t>
  </si>
  <si>
    <t>COLINA HOLDINGS LTD</t>
  </si>
  <si>
    <t>RI09000064</t>
  </si>
  <si>
    <t>Ciel Textile Ltd</t>
  </si>
  <si>
    <t>PS12000049</t>
  </si>
  <si>
    <t>BAT (MAURITIUS) OPERATIVES PENSION FUND</t>
  </si>
  <si>
    <t>PS12000048</t>
  </si>
  <si>
    <t>BAT (MAURITIUS) STAFF PENSION FUND</t>
  </si>
  <si>
    <t>BI16000111</t>
  </si>
  <si>
    <t>GENIX GLOBAL (MAURITIUS) LTD</t>
  </si>
  <si>
    <t>RT16000008</t>
  </si>
  <si>
    <t>CM16000036</t>
  </si>
  <si>
    <t>EVOLUTION II GENERAL PARTNER (MAURITIUS) LIMITED</t>
  </si>
  <si>
    <t>QT16000052</t>
  </si>
  <si>
    <t>Wiltruco Ltd</t>
  </si>
  <si>
    <t>CS13000010</t>
  </si>
  <si>
    <t>RI14000137</t>
  </si>
  <si>
    <t>SHUMBA ENERGY LTD</t>
  </si>
  <si>
    <t>RI16000180</t>
  </si>
  <si>
    <t>STONEBRIDGE PROPERTIES LIMITED</t>
  </si>
  <si>
    <t>RI16000188</t>
  </si>
  <si>
    <t>MAINLAND REAL ESTATE LTD</t>
  </si>
  <si>
    <t>PS12000037</t>
  </si>
  <si>
    <t>DEUTSCHE BANK (MAURITIUS) LIMITED PENSION SCHEME</t>
  </si>
  <si>
    <t>PS12000026</t>
  </si>
  <si>
    <t>FORGES TARDIEU (WORKMEN) SUPERANNUATION FUND</t>
  </si>
  <si>
    <t>PS12000031</t>
  </si>
  <si>
    <t>GENERAL CONSTRUCTION PENSION FUND</t>
  </si>
  <si>
    <t>PS12000024</t>
  </si>
  <si>
    <t>GROUPE UNION PENSION FUND</t>
  </si>
  <si>
    <t>PS12000013</t>
  </si>
  <si>
    <t>HAPPY WORLD SUPERANNUATION FUND</t>
  </si>
  <si>
    <t>PS14000067</t>
  </si>
  <si>
    <t>ILA MANAGED PENSION FUND</t>
  </si>
  <si>
    <t>PS12000019</t>
  </si>
  <si>
    <t>INNODIS LTD (EXECUTIVES) PENSION FUND</t>
  </si>
  <si>
    <t>PS12000018</t>
  </si>
  <si>
    <t>INNODIS LTD. (EMPLOYEES) PENSION FUND</t>
  </si>
  <si>
    <t>PS13000064</t>
  </si>
  <si>
    <t>INTERCONTINENTAL TRUST PENSION FUND</t>
  </si>
  <si>
    <t>PS12000032</t>
  </si>
  <si>
    <t>INVESTEC MAURITIUS PENSION FUND</t>
  </si>
  <si>
    <t>PS14000065</t>
  </si>
  <si>
    <t>LA PRUDENCE MULTI-EMPLOYER PENSION FUND.</t>
  </si>
  <si>
    <t>PS12000028</t>
  </si>
  <si>
    <t>LA SENTINELLE GROUP PENSION FUND</t>
  </si>
  <si>
    <t>PS12000039</t>
  </si>
  <si>
    <t>M.F.D PENSION FUND</t>
  </si>
  <si>
    <t>PS12000005</t>
  </si>
  <si>
    <t>MARGARINE INDUSTRIES EMPLOYEES PENSION FUND</t>
  </si>
  <si>
    <t>PS12000006</t>
  </si>
  <si>
    <t>MAURITOURS SUPERANNUATION FUND</t>
  </si>
  <si>
    <t>PS12000007</t>
  </si>
  <si>
    <t>MSIRI PENSION FUND</t>
  </si>
  <si>
    <t>PS12000004</t>
  </si>
  <si>
    <t>NIT PENSION FUND</t>
  </si>
  <si>
    <t>PS12000040</t>
  </si>
  <si>
    <t>PTM Staff Pension Fund</t>
  </si>
  <si>
    <t>PS12000008</t>
  </si>
  <si>
    <t>QUALITY BEVERAGES LTD EMPLOYEES' PENSION FUND</t>
  </si>
  <si>
    <t>PS12000017</t>
  </si>
  <si>
    <t>REHM-GRINAKER CONSTRUCTION CO. LTD. SUPERANNUATION FUND</t>
  </si>
  <si>
    <t>PS12000047</t>
  </si>
  <si>
    <t>ROGERS MONEY PURCHASE RETIREMENT FUND</t>
  </si>
  <si>
    <t>PS13000058</t>
  </si>
  <si>
    <t>SALAMIS FOUNDATION</t>
  </si>
  <si>
    <t>PS12000014</t>
  </si>
  <si>
    <t>SBM GROUP DEFINED CONTRIBUTION FUND</t>
  </si>
  <si>
    <t>RI14000145</t>
  </si>
  <si>
    <t>GO LIFE INTERNATIONAL LTD</t>
  </si>
  <si>
    <t>RI16000176</t>
  </si>
  <si>
    <t>SBM HOLDINGS LTD</t>
  </si>
  <si>
    <t>OF16000011</t>
  </si>
  <si>
    <t>ROGERS CAPITAL ACTUARIAL SERVICES LTD</t>
  </si>
  <si>
    <t>RI17000196</t>
  </si>
  <si>
    <t>Commercial Investment Property Fund Limited</t>
  </si>
  <si>
    <t>CM14000026</t>
  </si>
  <si>
    <t>SYNERGY MANAGERS (MAURITIUS) LIMITED</t>
  </si>
  <si>
    <t>PS12000022</t>
  </si>
  <si>
    <t>ABC GROUP PENSION FUND</t>
  </si>
  <si>
    <t>PS12000011</t>
  </si>
  <si>
    <t>AIR MAURITIUS LTD. PENSION SCHEME</t>
  </si>
  <si>
    <t>PS12000033</t>
  </si>
  <si>
    <t>Air Mauritius Limited Defined Contribution Scheme</t>
  </si>
  <si>
    <t>PS12000034</t>
  </si>
  <si>
    <t>Axess Superannuation Fund</t>
  </si>
  <si>
    <t>PS12000012</t>
  </si>
  <si>
    <t>BAI GROUP PENSION FUND</t>
  </si>
  <si>
    <t>PS12000016</t>
  </si>
  <si>
    <t>CASINOS OF MAURITIUS PENSION FUND</t>
  </si>
  <si>
    <t>PS12000030</t>
  </si>
  <si>
    <t>CENTRAL ELECTRICITY BOARD MANUAL WORKERS PENSION FUND</t>
  </si>
  <si>
    <t>PS12000056</t>
  </si>
  <si>
    <t>Central Electricity Board Staff Pension Fund</t>
  </si>
  <si>
    <t>PS12000027</t>
  </si>
  <si>
    <t>CERIDIAN (MAURITIUS) PENSION FUND</t>
  </si>
  <si>
    <t>PS12000015</t>
  </si>
  <si>
    <t>SBM GROUP PENSION FUND</t>
  </si>
  <si>
    <t>PS12000021</t>
  </si>
  <si>
    <t>SOCIéTé ROGER DE CHAZAL PENSION FUND</t>
  </si>
  <si>
    <t>PS12000042</t>
  </si>
  <si>
    <t>STANDARD BANK (MAURITIUS) PENSION FUND</t>
  </si>
  <si>
    <t>PS12000054</t>
  </si>
  <si>
    <t>SUN INSURANCE SUPERANNUATION FUND</t>
  </si>
  <si>
    <t>PS12000043</t>
  </si>
  <si>
    <t>SUN RESORTS PENSION FUND</t>
  </si>
  <si>
    <t>PS12000044</t>
  </si>
  <si>
    <t>SUPER FUND</t>
  </si>
  <si>
    <t>PS12000051</t>
  </si>
  <si>
    <t>THE HONG KONG AND SHANGHAI BANKING CORPORATION SUPERANNUATION FUND FOR RESIDENTS OFFICERS</t>
  </si>
  <si>
    <t>PS12000050</t>
  </si>
  <si>
    <t>THE HSBC SUPERANNUATION FUND FOR STAFF OFFICERS, CLERICAL AND SUBORDINATE STAFF</t>
  </si>
  <si>
    <t>PS12000053</t>
  </si>
  <si>
    <t>THE MAURITIUS CIVIL SERVICE MUTUAL AID ASSOCIATION EMPLOYEES SUPERANNUATION FUND</t>
  </si>
  <si>
    <t>PS12000009</t>
  </si>
  <si>
    <t>THE MAURITIUS COMMERCIAL BANK LIMITED SUPERANNUATION FUND</t>
  </si>
  <si>
    <t>PS12000020</t>
  </si>
  <si>
    <t>THE PRICEWATERHOUSECOOPERS LTD SUPERANNUATION FUND</t>
  </si>
  <si>
    <t>PS15000069</t>
  </si>
  <si>
    <t>THE SICOM POOLED PRIVATE PENSION FUND</t>
  </si>
  <si>
    <t>PS12000001</t>
  </si>
  <si>
    <t>UNITED MUTUAL SUPERANNUATION FUND</t>
  </si>
  <si>
    <t>PS12000045</t>
  </si>
  <si>
    <t>VIVO ENERGY MAURITIUS PENSION FUND</t>
  </si>
  <si>
    <t>FC16000002</t>
  </si>
  <si>
    <t>SBM Factors Ltd</t>
  </si>
  <si>
    <t>BI16000109</t>
  </si>
  <si>
    <t>STANFIELD BROKERS LTD</t>
  </si>
  <si>
    <t>RI16000194</t>
  </si>
  <si>
    <t>WARWYCK PHOENIX PCC</t>
  </si>
  <si>
    <t>IK16000003</t>
  </si>
  <si>
    <t>DEVERE INVESTMENT LTD</t>
  </si>
  <si>
    <t>IP16000002</t>
  </si>
  <si>
    <t>RI12000124</t>
  </si>
  <si>
    <t>TERRA MAURICIA LTD</t>
  </si>
  <si>
    <t>RI16000179</t>
  </si>
  <si>
    <t>TADVEST LIMITED</t>
  </si>
  <si>
    <t>RI14000133</t>
  </si>
  <si>
    <t>RSJ Prop, PCC</t>
  </si>
  <si>
    <t>RI13000129</t>
  </si>
  <si>
    <t>ROCKCASTLE GLOBAL REAL ESTATE COMPANY LIMITED</t>
  </si>
  <si>
    <t>RI16000181</t>
  </si>
  <si>
    <t>OSWA CAPITAL LIMITED</t>
  </si>
  <si>
    <t>PS16000073</t>
  </si>
  <si>
    <t>SWAN DEFINED BENEFIT PENSION SCHEME</t>
  </si>
  <si>
    <t>RI13000126</t>
  </si>
  <si>
    <t>SANLAM AFRICA CORE REAL ESTATE INVESTMENTS LIMITED</t>
  </si>
  <si>
    <t>CI15000063</t>
  </si>
  <si>
    <t>DYNAMIC GLOBAL EQUITY LTD</t>
  </si>
  <si>
    <t>CI10000038</t>
  </si>
  <si>
    <t>CL12000008</t>
  </si>
  <si>
    <t>SME PARTNERSHIP FUND LTD</t>
  </si>
  <si>
    <t>DF11000015</t>
  </si>
  <si>
    <t>DF13000020</t>
  </si>
  <si>
    <t>CV12000005</t>
  </si>
  <si>
    <t>BARCLAYS BANK MAURITIUS LIMITED</t>
  </si>
  <si>
    <t>CI14000059</t>
  </si>
  <si>
    <t>CENTURY SHARIA FUND LTD</t>
  </si>
  <si>
    <t>CA14000009</t>
  </si>
  <si>
    <t>PREMIER FINANCIAL SERVICES LIMITED</t>
  </si>
  <si>
    <t>CF17000009</t>
  </si>
  <si>
    <t>SBM Microfinance Ltd</t>
  </si>
  <si>
    <t>CA16000013</t>
  </si>
  <si>
    <t>DODD-ALBRIGHT LTD</t>
  </si>
  <si>
    <t>RI10000109</t>
  </si>
  <si>
    <t>Global Investment Opportunities Fund Limited</t>
  </si>
  <si>
    <t>BI07000067</t>
  </si>
  <si>
    <t>INRE MANAGEMENT SERVICES LTD</t>
  </si>
  <si>
    <t>PS13000059</t>
  </si>
  <si>
    <t>SWAN DEFINED CONTRIBUTION PENSION SCHEME</t>
  </si>
  <si>
    <t>PS14000066</t>
  </si>
  <si>
    <t>MARINA PENSION TRUST</t>
  </si>
  <si>
    <t>PS12000046</t>
  </si>
  <si>
    <t>NEW MAURITIUS HOTELS GROUP SUPERANNUATION FUND</t>
  </si>
  <si>
    <t>PS12000035</t>
  </si>
  <si>
    <t>CAUDAN GROUP RETIREMENT FUND</t>
  </si>
  <si>
    <t>CM12000023</t>
  </si>
  <si>
    <t>PS12000041</t>
  </si>
  <si>
    <t>Systems Building Superannuation Fund</t>
  </si>
  <si>
    <t>PS12000010</t>
  </si>
  <si>
    <t>BARCLAYS MAURITIUS STAFF PENSION FUND</t>
  </si>
  <si>
    <t>PS12000003</t>
  </si>
  <si>
    <t>UNITED DOCKS SUPERANNUATION FUND</t>
  </si>
  <si>
    <t>CI14000058</t>
  </si>
  <si>
    <t>AXIOM (MAURITIUS) EQUITY LTD</t>
  </si>
  <si>
    <t>CI12000057</t>
  </si>
  <si>
    <t>SBM Investment Unit Trust</t>
  </si>
  <si>
    <t>CI12000050</t>
  </si>
  <si>
    <t>A.L.E.E.F. LTD</t>
  </si>
  <si>
    <t>PS13000060</t>
  </si>
  <si>
    <t>SOLACE INTERNATIONAL PENSION PLAN</t>
  </si>
  <si>
    <t>DC12000003</t>
  </si>
  <si>
    <t>BOURSE AFRICA CLEAR LTD</t>
  </si>
  <si>
    <t>TM12000002</t>
  </si>
  <si>
    <t>TERRA FINANCE LTD</t>
  </si>
  <si>
    <t>BI14000094</t>
  </si>
  <si>
    <t>A-BROKERS LTD</t>
  </si>
  <si>
    <t>FM11000003</t>
  </si>
  <si>
    <t>EVERMORE GLOBAL (SINGAPORE) PTE LTD</t>
  </si>
  <si>
    <t>FR11000003</t>
  </si>
  <si>
    <t>CI12000049</t>
  </si>
  <si>
    <t>AFRICA EMERGING TRUST FUND</t>
  </si>
  <si>
    <t>RT14000006</t>
  </si>
  <si>
    <t>SIT CORPORATE AND SECRETARIAL SERVICES LTD</t>
  </si>
  <si>
    <t>CS12000009</t>
  </si>
  <si>
    <t>PA13000007</t>
  </si>
  <si>
    <t>TM13000003</t>
  </si>
  <si>
    <t>IBL TREASURY MANAGEMENT LTD</t>
  </si>
  <si>
    <t>BI13000090</t>
  </si>
  <si>
    <t>AON HEWITT  LTD</t>
  </si>
  <si>
    <t>PA15000009</t>
  </si>
  <si>
    <t>ATRIX ADMINISTRATORS LTD</t>
  </si>
  <si>
    <t>CM10000020</t>
  </si>
  <si>
    <t>CI12000053</t>
  </si>
  <si>
    <t>HAUSSMANN RECH UNIT TRUST SCHEME</t>
  </si>
  <si>
    <t>TM12000001</t>
  </si>
  <si>
    <t>OMNICANE TREASURY MANAGEMENT LTD</t>
  </si>
  <si>
    <t>RI14000132</t>
  </si>
  <si>
    <t>NewGold Issuer Limited (RF)</t>
  </si>
  <si>
    <t>CI10000040</t>
  </si>
  <si>
    <t>OF11000005</t>
  </si>
  <si>
    <t>TRANSPORT AND MICROPAYMENT SYSTEM LTD</t>
  </si>
  <si>
    <t>RI10000112</t>
  </si>
  <si>
    <t>NOVARE AFRICA FUND PCC</t>
  </si>
  <si>
    <t>BI14000096</t>
  </si>
  <si>
    <t>ERIDANUS LTD</t>
  </si>
  <si>
    <t>CR14000001</t>
  </si>
  <si>
    <t>CARE RATINGS (AFRICA) PRIVATE LIMITED</t>
  </si>
  <si>
    <t>PS12000038</t>
  </si>
  <si>
    <t>HEWITT LY PENSION FUND</t>
  </si>
  <si>
    <t>CI10000037</t>
  </si>
  <si>
    <t>SICOM Unit Trust</t>
  </si>
  <si>
    <t>QT15000043</t>
  </si>
  <si>
    <t>MINIMAX LTD</t>
  </si>
  <si>
    <t>BI13000088</t>
  </si>
  <si>
    <t>JB Brokers Ltd</t>
  </si>
  <si>
    <t>AI14000493</t>
  </si>
  <si>
    <t>CITY CHOICE COMPANY LIMITED</t>
  </si>
  <si>
    <t>CI12000045</t>
  </si>
  <si>
    <t>CI12000046</t>
  </si>
  <si>
    <t>NMF UNIT TRUST</t>
  </si>
  <si>
    <t>BI14000097</t>
  </si>
  <si>
    <t>PREMIUM BROKERS LTD</t>
  </si>
  <si>
    <t>BI15000102</t>
  </si>
  <si>
    <t>NEOCOV LTD</t>
  </si>
  <si>
    <t>AI12000436</t>
  </si>
  <si>
    <t>EMTEL Ltd.</t>
  </si>
  <si>
    <t>CM14000025</t>
  </si>
  <si>
    <t>CENTURY GLOBAL LTD</t>
  </si>
  <si>
    <t>CV12000006</t>
  </si>
  <si>
    <t>RT15000007</t>
  </si>
  <si>
    <t>HAREL MALLAC CORPORATE SERVICES LTD</t>
  </si>
  <si>
    <t>BI15000104</t>
  </si>
  <si>
    <t>RISK SHIELD LTD</t>
  </si>
  <si>
    <t>TM15000005</t>
  </si>
  <si>
    <t>CROESUS TREASURY MANAGEMENT LTD</t>
  </si>
  <si>
    <t>AI15000531</t>
  </si>
  <si>
    <t>ALLIANCE RISK SOLUTIONS</t>
  </si>
  <si>
    <t>RI14000141</t>
  </si>
  <si>
    <t>JPMorgan India Smaller Companies Fund</t>
  </si>
  <si>
    <t>CL16000016</t>
  </si>
  <si>
    <t>Adenia Capital (IV) LP</t>
  </si>
  <si>
    <t>CM16000033</t>
  </si>
  <si>
    <t>BERKELEY ENERGY AFRICA LIMITED</t>
  </si>
  <si>
    <t>CA14000014</t>
  </si>
  <si>
    <t>NWT (Mauritius) Limited</t>
  </si>
  <si>
    <t>CI12000056</t>
  </si>
  <si>
    <t>SBM Perpetual Fund Ltd</t>
  </si>
  <si>
    <t>IK16000001</t>
  </si>
  <si>
    <t>Alvaro Sobrinho Africa Ltd</t>
  </si>
  <si>
    <t>CV14000007</t>
  </si>
  <si>
    <t>BI14000099</t>
  </si>
  <si>
    <t>FIRST BROKERS &amp; CONSULTANTS CO. LTD</t>
  </si>
  <si>
    <t>CI14000060</t>
  </si>
  <si>
    <t>EMPIRICAL PREMIUM FUND LTD</t>
  </si>
  <si>
    <t>CM12000022</t>
  </si>
  <si>
    <t>AI14000500</t>
  </si>
  <si>
    <t>BANQUE DES MASCAREIGNES</t>
  </si>
  <si>
    <t>AI13000447</t>
  </si>
  <si>
    <t>J.B.M CO LTD</t>
  </si>
  <si>
    <t>AI14000497</t>
  </si>
  <si>
    <t>CI12000054</t>
  </si>
  <si>
    <t>RI13000128</t>
  </si>
  <si>
    <t>Global Windsor Capital Fund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</si>
</sst>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[$-409]d/mmm/yy;@"/>
    <numFmt numFmtId="167" formatCode="[$-409]d/m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9" fillId="0" borderId="0" xfId="0" applyFont="1"/>
    <xf numFmtId="0" fontId="8" fillId="0" borderId="0" xfId="0" applyFont="1"/>
    <xf numFmtId="164" fontId="9" fillId="0" borderId="0" xfId="3" applyNumberFormat="1" applyFont="1"/>
    <xf numFmtId="0" fontId="10" fillId="0" borderId="3" xfId="0" applyFont="1" applyFill="1" applyBorder="1" applyAlignment="1">
      <alignment vertical="top" wrapText="1"/>
    </xf>
    <xf numFmtId="3" fontId="10" fillId="0" borderId="3" xfId="0" applyNumberFormat="1" applyFont="1" applyFill="1" applyBorder="1" applyAlignment="1">
      <alignment vertical="top" wrapText="1"/>
    </xf>
    <xf numFmtId="164" fontId="8" fillId="0" borderId="2" xfId="3" applyNumberFormat="1" applyFont="1" applyFill="1" applyBorder="1"/>
    <xf numFmtId="3" fontId="10" fillId="0" borderId="2" xfId="0" applyNumberFormat="1" applyFont="1" applyFill="1" applyBorder="1" applyAlignment="1">
      <alignment vertical="top" wrapText="1"/>
    </xf>
    <xf numFmtId="3" fontId="10" fillId="0" borderId="4" xfId="0" applyNumberFormat="1" applyFont="1" applyFill="1" applyBorder="1" applyAlignment="1">
      <alignment vertical="top" wrapText="1"/>
    </xf>
    <xf numFmtId="164" fontId="8" fillId="0" borderId="0" xfId="3" applyNumberFormat="1" applyFont="1"/>
    <xf numFmtId="0" fontId="2" fillId="0" borderId="1" xfId="1" applyFont="1" applyBorder="1" applyAlignment="1">
      <alignment horizontal="center" vertical="justify"/>
    </xf>
    <xf numFmtId="0" fontId="5" fillId="0" borderId="0" xfId="1" applyFont="1" applyProtection="1">
      <protection locked="0"/>
    </xf>
    <xf numFmtId="0" fontId="5" fillId="0" borderId="0" xfId="1" applyFont="1" applyFill="1" applyBorder="1" applyProtection="1">
      <protection locked="0"/>
    </xf>
    <xf numFmtId="164" fontId="5" fillId="0" borderId="0" xfId="2" applyNumberFormat="1" applyFont="1" applyFill="1" applyBorder="1" applyProtection="1">
      <protection locked="0"/>
    </xf>
    <xf numFmtId="0" fontId="7" fillId="0" borderId="0" xfId="1" applyFont="1" applyBorder="1" applyProtection="1">
      <protection locked="0"/>
    </xf>
    <xf numFmtId="1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43" fontId="8" fillId="0" borderId="0" xfId="3" applyFont="1"/>
    <xf numFmtId="0" fontId="2" fillId="0" borderId="0" xfId="1" applyFont="1" applyBorder="1" applyAlignment="1">
      <alignment horizontal="center" vertical="justify"/>
    </xf>
    <xf numFmtId="166" fontId="9" fillId="0" borderId="0" xfId="0" applyNumberFormat="1" applyFont="1"/>
    <xf numFmtId="166" fontId="8" fillId="0" borderId="0" xfId="0" applyNumberFormat="1" applyFont="1"/>
    <xf numFmtId="166" fontId="8" fillId="2" borderId="0" xfId="0" applyNumberFormat="1" applyFont="1" applyFill="1"/>
    <xf numFmtId="0" fontId="4" fillId="0" borderId="0" xfId="0" applyFont="1" applyProtection="1"/>
    <xf numFmtId="0" fontId="6" fillId="0" borderId="0" xfId="1" applyFont="1" applyBorder="1" applyAlignment="1" applyProtection="1">
      <alignment horizontal="right"/>
    </xf>
    <xf numFmtId="0" fontId="2" fillId="0" borderId="0" xfId="1" applyFont="1" applyProtection="1"/>
    <xf numFmtId="43" fontId="9" fillId="0" borderId="0" xfId="3" applyFont="1" applyAlignment="1" applyProtection="1"/>
    <xf numFmtId="0" fontId="9" fillId="0" borderId="0" xfId="0" applyFont="1" applyAlignment="1" applyProtection="1"/>
    <xf numFmtId="0" fontId="5" fillId="0" borderId="0" xfId="1" applyFont="1" applyProtection="1"/>
    <xf numFmtId="0" fontId="5" fillId="0" borderId="0" xfId="1" applyFont="1" applyBorder="1" applyAlignment="1" applyProtection="1">
      <alignment horizontal="left"/>
    </xf>
    <xf numFmtId="0" fontId="9" fillId="0" borderId="0" xfId="0" applyFont="1" applyProtection="1"/>
    <xf numFmtId="43" fontId="5" fillId="0" borderId="0" xfId="3" applyFont="1" applyProtection="1"/>
    <xf numFmtId="0" fontId="5" fillId="0" borderId="0" xfId="1" applyFont="1" applyBorder="1" applyAlignment="1" applyProtection="1"/>
    <xf numFmtId="0" fontId="2" fillId="0" borderId="0" xfId="1" applyFont="1" applyBorder="1" applyAlignment="1" applyProtection="1">
      <alignment vertical="top" wrapText="1"/>
    </xf>
    <xf numFmtId="0" fontId="5" fillId="0" borderId="0" xfId="1" applyFont="1" applyBorder="1" applyProtection="1"/>
    <xf numFmtId="0" fontId="2" fillId="0" borderId="5" xfId="1" applyFont="1" applyBorder="1" applyAlignment="1" applyProtection="1">
      <alignment horizontal="center" vertical="top" wrapText="1"/>
    </xf>
    <xf numFmtId="0" fontId="2" fillId="0" borderId="0" xfId="1" applyFont="1" applyBorder="1" applyAlignment="1" applyProtection="1">
      <alignment horizontal="center" vertical="top" wrapText="1"/>
    </xf>
    <xf numFmtId="0" fontId="2" fillId="0" borderId="6" xfId="1" applyFont="1" applyBorder="1" applyAlignment="1" applyProtection="1">
      <alignment horizontal="center" vertical="top" wrapText="1"/>
    </xf>
    <xf numFmtId="0" fontId="2" fillId="0" borderId="0" xfId="1" applyFont="1" applyBorder="1" applyAlignment="1" applyProtection="1">
      <alignment horizontal="center" vertical="justify" wrapText="1"/>
    </xf>
    <xf numFmtId="0" fontId="5" fillId="0" borderId="0" xfId="1" applyFont="1" applyAlignment="1" applyProtection="1">
      <alignment wrapText="1"/>
    </xf>
    <xf numFmtId="0" fontId="5" fillId="3" borderId="5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2" fillId="0" borderId="0" xfId="1" applyFont="1" applyBorder="1" applyProtection="1"/>
    <xf numFmtId="0" fontId="7" fillId="0" borderId="5" xfId="1" applyFont="1" applyBorder="1" applyProtection="1"/>
    <xf numFmtId="0" fontId="5" fillId="0" borderId="5" xfId="1" applyFont="1" applyBorder="1" applyAlignment="1" applyProtection="1">
      <alignment horizontal="center"/>
    </xf>
    <xf numFmtId="43" fontId="8" fillId="0" borderId="6" xfId="3" applyFont="1" applyBorder="1" applyAlignment="1" applyProtection="1">
      <alignment horizontal="center"/>
      <protection hidden="1"/>
    </xf>
    <xf numFmtId="0" fontId="7" fillId="3" borderId="0" xfId="1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  <protection locked="0"/>
    </xf>
    <xf numFmtId="0" fontId="7" fillId="3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3" fontId="10" fillId="0" borderId="11" xfId="0" applyNumberFormat="1" applyFont="1" applyFill="1" applyBorder="1" applyAlignment="1">
      <alignment vertical="top" wrapText="1"/>
    </xf>
    <xf numFmtId="164" fontId="8" fillId="0" borderId="2" xfId="3" applyNumberFormat="1" applyFont="1" applyBorder="1"/>
    <xf numFmtId="0" fontId="8" fillId="0" borderId="0" xfId="0" applyFont="1" applyFill="1"/>
    <xf numFmtId="0" fontId="10" fillId="0" borderId="11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Border="1"/>
    <xf numFmtId="43" fontId="2" fillId="0" borderId="0" xfId="3" applyFont="1" applyProtection="1"/>
    <xf numFmtId="0" fontId="2" fillId="3" borderId="6" xfId="1" applyFont="1" applyFill="1" applyBorder="1" applyAlignment="1" applyProtection="1">
      <alignment horizontal="center" vertical="top" wrapText="1"/>
    </xf>
    <xf numFmtId="43" fontId="9" fillId="0" borderId="10" xfId="3" applyFont="1" applyFill="1" applyBorder="1" applyAlignment="1" applyProtection="1">
      <alignment horizontal="center"/>
      <protection hidden="1"/>
    </xf>
    <xf numFmtId="0" fontId="2" fillId="3" borderId="0" xfId="1" applyFont="1" applyFill="1" applyBorder="1" applyAlignment="1" applyProtection="1">
      <alignment horizontal="center" vertical="top" wrapText="1"/>
    </xf>
    <xf numFmtId="0" fontId="2" fillId="3" borderId="5" xfId="1" applyFont="1" applyFill="1" applyBorder="1" applyAlignment="1" applyProtection="1">
      <alignment vertical="top" wrapText="1"/>
    </xf>
    <xf numFmtId="0" fontId="2" fillId="3" borderId="6" xfId="1" applyFont="1" applyFill="1" applyBorder="1" applyAlignment="1" applyProtection="1">
      <alignment vertical="top" wrapText="1"/>
    </xf>
    <xf numFmtId="0" fontId="6" fillId="0" borderId="5" xfId="1" applyFont="1" applyBorder="1" applyAlignment="1" applyProtection="1"/>
    <xf numFmtId="0" fontId="6" fillId="0" borderId="0" xfId="1" applyFont="1" applyBorder="1" applyAlignment="1" applyProtection="1"/>
    <xf numFmtId="0" fontId="6" fillId="0" borderId="6" xfId="1" applyFont="1" applyBorder="1" applyAlignment="1" applyProtection="1"/>
    <xf numFmtId="0" fontId="7" fillId="0" borderId="5" xfId="1" applyFont="1" applyBorder="1" applyAlignment="1" applyProtection="1"/>
    <xf numFmtId="0" fontId="7" fillId="0" borderId="0" xfId="1" applyFont="1" applyBorder="1" applyAlignment="1" applyProtection="1"/>
    <xf numFmtId="0" fontId="7" fillId="0" borderId="6" xfId="1" applyFont="1" applyBorder="1" applyAlignment="1" applyProtection="1"/>
    <xf numFmtId="0" fontId="5" fillId="0" borderId="7" xfId="1" applyFont="1" applyBorder="1" applyAlignment="1" applyProtection="1"/>
    <xf numFmtId="0" fontId="5" fillId="0" borderId="8" xfId="1" applyFont="1" applyBorder="1" applyAlignment="1" applyProtection="1"/>
    <xf numFmtId="0" fontId="5" fillId="0" borderId="9" xfId="1" applyFont="1" applyBorder="1" applyAlignment="1" applyProtection="1"/>
    <xf numFmtId="0" fontId="1" fillId="0" borderId="0" xfId="0" applyFont="1" applyAlignment="1">
      <alignment horizontal="center"/>
    </xf>
    <xf numFmtId="167" fontId="0" fillId="0" borderId="0" xfId="0" applyNumberFormat="1"/>
    <xf numFmtId="165" fontId="11" fillId="0" borderId="2" xfId="1" applyNumberFormat="1" applyFont="1" applyFill="1" applyBorder="1" applyAlignment="1" applyProtection="1"/>
    <xf numFmtId="0" fontId="0" fillId="2" borderId="2" xfId="0" applyFill="1" applyBorder="1" applyProtection="1">
      <protection locked="0"/>
    </xf>
    <xf numFmtId="0" fontId="14" fillId="0" borderId="2" xfId="1" applyFont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6" fillId="0" borderId="5" xfId="1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3" fillId="0" borderId="5" xfId="1" applyFont="1" applyBorder="1" applyAlignment="1" applyProtection="1">
      <alignment horizontal="left"/>
    </xf>
    <xf numFmtId="0" fontId="13" fillId="0" borderId="0" xfId="1" applyFont="1" applyBorder="1" applyAlignment="1" applyProtection="1">
      <alignment horizontal="left"/>
    </xf>
    <xf numFmtId="0" fontId="13" fillId="0" borderId="6" xfId="1" applyFont="1" applyBorder="1" applyAlignment="1" applyProtection="1">
      <alignment horizontal="left"/>
    </xf>
    <xf numFmtId="0" fontId="12" fillId="0" borderId="2" xfId="1" applyFont="1" applyFill="1" applyBorder="1" applyAlignment="1" applyProtection="1">
      <alignment horizontal="center"/>
    </xf>
    <xf numFmtId="0" fontId="14" fillId="0" borderId="2" xfId="1" applyFont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 wrapText="1"/>
    </xf>
    <xf numFmtId="0" fontId="2" fillId="3" borderId="5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  <protection hidden="1"/>
    </xf>
    <xf numFmtId="0" fontId="12" fillId="0" borderId="12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>
      <alignment horizontal="center"/>
    </xf>
    <xf numFmtId="0" fontId="12" fillId="0" borderId="14" xfId="1" applyFont="1" applyFill="1" applyBorder="1" applyAlignment="1" applyProtection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L1522"/>
  <sheetViews>
    <sheetView tabSelected="1" zoomScale="85" zoomScaleNormal="85" workbookViewId="0">
      <selection activeCell="D5" sqref="D5"/>
    </sheetView>
  </sheetViews>
  <sheetFormatPr defaultRowHeight="15" x14ac:dyDescent="0.25"/>
  <cols>
    <col min="1" max="1" width="6.7109375" style="12" customWidth="1"/>
    <col min="2" max="2" width="16.140625" style="12" customWidth="1"/>
    <col min="3" max="3" width="40.5703125" style="12" customWidth="1"/>
    <col min="4" max="4" width="16.5703125" style="12" customWidth="1"/>
    <col min="5" max="5" width="40.5703125" style="12" customWidth="1"/>
    <col min="6" max="6" width="23.7109375" style="50" customWidth="1"/>
    <col min="7" max="7" width="11.140625" style="12" customWidth="1"/>
    <col min="8" max="8" width="10.7109375" style="12" customWidth="1"/>
    <col min="9" max="9" width="10.42578125" style="12" customWidth="1"/>
    <col min="10" max="10" width="16.5703125" style="12" customWidth="1"/>
    <col min="11" max="11" width="17.140625" style="24" customWidth="1"/>
    <col min="12" max="12" width="28.28515625" style="29" customWidth="1"/>
    <col min="13" max="14" width="18.140625" style="29" hidden="1" customWidth="1"/>
    <col min="15" max="15" width="10.7109375" style="32" hidden="1" customWidth="1"/>
    <col min="16" max="16" width="10.7109375" style="29" bestFit="1" customWidth="1"/>
    <col min="17" max="90" width="9.140625" style="29"/>
    <col min="91" max="257" width="9.140625" style="12"/>
    <col min="258" max="258" width="7.28515625" style="12" customWidth="1"/>
    <col min="259" max="259" width="16.5703125" style="12" customWidth="1"/>
    <col min="260" max="260" width="52" style="12" customWidth="1"/>
    <col min="261" max="261" width="15.28515625" style="12" customWidth="1"/>
    <col min="262" max="262" width="17.28515625" style="12" customWidth="1"/>
    <col min="263" max="263" width="18.140625" style="12" customWidth="1"/>
    <col min="264" max="264" width="13.7109375" style="12" customWidth="1"/>
    <col min="265" max="265" width="16.7109375" style="12" customWidth="1"/>
    <col min="266" max="266" width="11.28515625" style="12" bestFit="1" customWidth="1"/>
    <col min="267" max="267" width="12" style="12" customWidth="1"/>
    <col min="268" max="269" width="28.28515625" style="12" customWidth="1"/>
    <col min="270" max="513" width="9.140625" style="12"/>
    <col min="514" max="514" width="7.28515625" style="12" customWidth="1"/>
    <col min="515" max="515" width="16.5703125" style="12" customWidth="1"/>
    <col min="516" max="516" width="52" style="12" customWidth="1"/>
    <col min="517" max="517" width="15.28515625" style="12" customWidth="1"/>
    <col min="518" max="518" width="17.28515625" style="12" customWidth="1"/>
    <col min="519" max="519" width="18.140625" style="12" customWidth="1"/>
    <col min="520" max="520" width="13.7109375" style="12" customWidth="1"/>
    <col min="521" max="521" width="16.7109375" style="12" customWidth="1"/>
    <col min="522" max="522" width="11.28515625" style="12" bestFit="1" customWidth="1"/>
    <col min="523" max="523" width="12" style="12" customWidth="1"/>
    <col min="524" max="525" width="28.28515625" style="12" customWidth="1"/>
    <col min="526" max="769" width="9.140625" style="12"/>
    <col min="770" max="770" width="7.28515625" style="12" customWidth="1"/>
    <col min="771" max="771" width="16.5703125" style="12" customWidth="1"/>
    <col min="772" max="772" width="52" style="12" customWidth="1"/>
    <col min="773" max="773" width="15.28515625" style="12" customWidth="1"/>
    <col min="774" max="774" width="17.28515625" style="12" customWidth="1"/>
    <col min="775" max="775" width="18.140625" style="12" customWidth="1"/>
    <col min="776" max="776" width="13.7109375" style="12" customWidth="1"/>
    <col min="777" max="777" width="16.7109375" style="12" customWidth="1"/>
    <col min="778" max="778" width="11.28515625" style="12" bestFit="1" customWidth="1"/>
    <col min="779" max="779" width="12" style="12" customWidth="1"/>
    <col min="780" max="781" width="28.28515625" style="12" customWidth="1"/>
    <col min="782" max="1025" width="9.140625" style="12"/>
    <col min="1026" max="1026" width="7.28515625" style="12" customWidth="1"/>
    <col min="1027" max="1027" width="16.5703125" style="12" customWidth="1"/>
    <col min="1028" max="1028" width="52" style="12" customWidth="1"/>
    <col min="1029" max="1029" width="15.28515625" style="12" customWidth="1"/>
    <col min="1030" max="1030" width="17.28515625" style="12" customWidth="1"/>
    <col min="1031" max="1031" width="18.140625" style="12" customWidth="1"/>
    <col min="1032" max="1032" width="13.7109375" style="12" customWidth="1"/>
    <col min="1033" max="1033" width="16.7109375" style="12" customWidth="1"/>
    <col min="1034" max="1034" width="11.28515625" style="12" bestFit="1" customWidth="1"/>
    <col min="1035" max="1035" width="12" style="12" customWidth="1"/>
    <col min="1036" max="1037" width="28.28515625" style="12" customWidth="1"/>
    <col min="1038" max="1281" width="9.140625" style="12"/>
    <col min="1282" max="1282" width="7.28515625" style="12" customWidth="1"/>
    <col min="1283" max="1283" width="16.5703125" style="12" customWidth="1"/>
    <col min="1284" max="1284" width="52" style="12" customWidth="1"/>
    <col min="1285" max="1285" width="15.28515625" style="12" customWidth="1"/>
    <col min="1286" max="1286" width="17.28515625" style="12" customWidth="1"/>
    <col min="1287" max="1287" width="18.140625" style="12" customWidth="1"/>
    <col min="1288" max="1288" width="13.7109375" style="12" customWidth="1"/>
    <col min="1289" max="1289" width="16.7109375" style="12" customWidth="1"/>
    <col min="1290" max="1290" width="11.28515625" style="12" bestFit="1" customWidth="1"/>
    <col min="1291" max="1291" width="12" style="12" customWidth="1"/>
    <col min="1292" max="1293" width="28.28515625" style="12" customWidth="1"/>
    <col min="1294" max="1537" width="9.140625" style="12"/>
    <col min="1538" max="1538" width="7.28515625" style="12" customWidth="1"/>
    <col min="1539" max="1539" width="16.5703125" style="12" customWidth="1"/>
    <col min="1540" max="1540" width="52" style="12" customWidth="1"/>
    <col min="1541" max="1541" width="15.28515625" style="12" customWidth="1"/>
    <col min="1542" max="1542" width="17.28515625" style="12" customWidth="1"/>
    <col min="1543" max="1543" width="18.140625" style="12" customWidth="1"/>
    <col min="1544" max="1544" width="13.7109375" style="12" customWidth="1"/>
    <col min="1545" max="1545" width="16.7109375" style="12" customWidth="1"/>
    <col min="1546" max="1546" width="11.28515625" style="12" bestFit="1" customWidth="1"/>
    <col min="1547" max="1547" width="12" style="12" customWidth="1"/>
    <col min="1548" max="1549" width="28.28515625" style="12" customWidth="1"/>
    <col min="1550" max="1793" width="9.140625" style="12"/>
    <col min="1794" max="1794" width="7.28515625" style="12" customWidth="1"/>
    <col min="1795" max="1795" width="16.5703125" style="12" customWidth="1"/>
    <col min="1796" max="1796" width="52" style="12" customWidth="1"/>
    <col min="1797" max="1797" width="15.28515625" style="12" customWidth="1"/>
    <col min="1798" max="1798" width="17.28515625" style="12" customWidth="1"/>
    <col min="1799" max="1799" width="18.140625" style="12" customWidth="1"/>
    <col min="1800" max="1800" width="13.7109375" style="12" customWidth="1"/>
    <col min="1801" max="1801" width="16.7109375" style="12" customWidth="1"/>
    <col min="1802" max="1802" width="11.28515625" style="12" bestFit="1" customWidth="1"/>
    <col min="1803" max="1803" width="12" style="12" customWidth="1"/>
    <col min="1804" max="1805" width="28.28515625" style="12" customWidth="1"/>
    <col min="1806" max="2049" width="9.140625" style="12"/>
    <col min="2050" max="2050" width="7.28515625" style="12" customWidth="1"/>
    <col min="2051" max="2051" width="16.5703125" style="12" customWidth="1"/>
    <col min="2052" max="2052" width="52" style="12" customWidth="1"/>
    <col min="2053" max="2053" width="15.28515625" style="12" customWidth="1"/>
    <col min="2054" max="2054" width="17.28515625" style="12" customWidth="1"/>
    <col min="2055" max="2055" width="18.140625" style="12" customWidth="1"/>
    <col min="2056" max="2056" width="13.7109375" style="12" customWidth="1"/>
    <col min="2057" max="2057" width="16.7109375" style="12" customWidth="1"/>
    <col min="2058" max="2058" width="11.28515625" style="12" bestFit="1" customWidth="1"/>
    <col min="2059" max="2059" width="12" style="12" customWidth="1"/>
    <col min="2060" max="2061" width="28.28515625" style="12" customWidth="1"/>
    <col min="2062" max="2305" width="9.140625" style="12"/>
    <col min="2306" max="2306" width="7.28515625" style="12" customWidth="1"/>
    <col min="2307" max="2307" width="16.5703125" style="12" customWidth="1"/>
    <col min="2308" max="2308" width="52" style="12" customWidth="1"/>
    <col min="2309" max="2309" width="15.28515625" style="12" customWidth="1"/>
    <col min="2310" max="2310" width="17.28515625" style="12" customWidth="1"/>
    <col min="2311" max="2311" width="18.140625" style="12" customWidth="1"/>
    <col min="2312" max="2312" width="13.7109375" style="12" customWidth="1"/>
    <col min="2313" max="2313" width="16.7109375" style="12" customWidth="1"/>
    <col min="2314" max="2314" width="11.28515625" style="12" bestFit="1" customWidth="1"/>
    <col min="2315" max="2315" width="12" style="12" customWidth="1"/>
    <col min="2316" max="2317" width="28.28515625" style="12" customWidth="1"/>
    <col min="2318" max="2561" width="9.140625" style="12"/>
    <col min="2562" max="2562" width="7.28515625" style="12" customWidth="1"/>
    <col min="2563" max="2563" width="16.5703125" style="12" customWidth="1"/>
    <col min="2564" max="2564" width="52" style="12" customWidth="1"/>
    <col min="2565" max="2565" width="15.28515625" style="12" customWidth="1"/>
    <col min="2566" max="2566" width="17.28515625" style="12" customWidth="1"/>
    <col min="2567" max="2567" width="18.140625" style="12" customWidth="1"/>
    <col min="2568" max="2568" width="13.7109375" style="12" customWidth="1"/>
    <col min="2569" max="2569" width="16.7109375" style="12" customWidth="1"/>
    <col min="2570" max="2570" width="11.28515625" style="12" bestFit="1" customWidth="1"/>
    <col min="2571" max="2571" width="12" style="12" customWidth="1"/>
    <col min="2572" max="2573" width="28.28515625" style="12" customWidth="1"/>
    <col min="2574" max="2817" width="9.140625" style="12"/>
    <col min="2818" max="2818" width="7.28515625" style="12" customWidth="1"/>
    <col min="2819" max="2819" width="16.5703125" style="12" customWidth="1"/>
    <col min="2820" max="2820" width="52" style="12" customWidth="1"/>
    <col min="2821" max="2821" width="15.28515625" style="12" customWidth="1"/>
    <col min="2822" max="2822" width="17.28515625" style="12" customWidth="1"/>
    <col min="2823" max="2823" width="18.140625" style="12" customWidth="1"/>
    <col min="2824" max="2824" width="13.7109375" style="12" customWidth="1"/>
    <col min="2825" max="2825" width="16.7109375" style="12" customWidth="1"/>
    <col min="2826" max="2826" width="11.28515625" style="12" bestFit="1" customWidth="1"/>
    <col min="2827" max="2827" width="12" style="12" customWidth="1"/>
    <col min="2828" max="2829" width="28.28515625" style="12" customWidth="1"/>
    <col min="2830" max="3073" width="9.140625" style="12"/>
    <col min="3074" max="3074" width="7.28515625" style="12" customWidth="1"/>
    <col min="3075" max="3075" width="16.5703125" style="12" customWidth="1"/>
    <col min="3076" max="3076" width="52" style="12" customWidth="1"/>
    <col min="3077" max="3077" width="15.28515625" style="12" customWidth="1"/>
    <col min="3078" max="3078" width="17.28515625" style="12" customWidth="1"/>
    <col min="3079" max="3079" width="18.140625" style="12" customWidth="1"/>
    <col min="3080" max="3080" width="13.7109375" style="12" customWidth="1"/>
    <col min="3081" max="3081" width="16.7109375" style="12" customWidth="1"/>
    <col min="3082" max="3082" width="11.28515625" style="12" bestFit="1" customWidth="1"/>
    <col min="3083" max="3083" width="12" style="12" customWidth="1"/>
    <col min="3084" max="3085" width="28.28515625" style="12" customWidth="1"/>
    <col min="3086" max="3329" width="9.140625" style="12"/>
    <col min="3330" max="3330" width="7.28515625" style="12" customWidth="1"/>
    <col min="3331" max="3331" width="16.5703125" style="12" customWidth="1"/>
    <col min="3332" max="3332" width="52" style="12" customWidth="1"/>
    <col min="3333" max="3333" width="15.28515625" style="12" customWidth="1"/>
    <col min="3334" max="3334" width="17.28515625" style="12" customWidth="1"/>
    <col min="3335" max="3335" width="18.140625" style="12" customWidth="1"/>
    <col min="3336" max="3336" width="13.7109375" style="12" customWidth="1"/>
    <col min="3337" max="3337" width="16.7109375" style="12" customWidth="1"/>
    <col min="3338" max="3338" width="11.28515625" style="12" bestFit="1" customWidth="1"/>
    <col min="3339" max="3339" width="12" style="12" customWidth="1"/>
    <col min="3340" max="3341" width="28.28515625" style="12" customWidth="1"/>
    <col min="3342" max="3585" width="9.140625" style="12"/>
    <col min="3586" max="3586" width="7.28515625" style="12" customWidth="1"/>
    <col min="3587" max="3587" width="16.5703125" style="12" customWidth="1"/>
    <col min="3588" max="3588" width="52" style="12" customWidth="1"/>
    <col min="3589" max="3589" width="15.28515625" style="12" customWidth="1"/>
    <col min="3590" max="3590" width="17.28515625" style="12" customWidth="1"/>
    <col min="3591" max="3591" width="18.140625" style="12" customWidth="1"/>
    <col min="3592" max="3592" width="13.7109375" style="12" customWidth="1"/>
    <col min="3593" max="3593" width="16.7109375" style="12" customWidth="1"/>
    <col min="3594" max="3594" width="11.28515625" style="12" bestFit="1" customWidth="1"/>
    <col min="3595" max="3595" width="12" style="12" customWidth="1"/>
    <col min="3596" max="3597" width="28.28515625" style="12" customWidth="1"/>
    <col min="3598" max="3841" width="9.140625" style="12"/>
    <col min="3842" max="3842" width="7.28515625" style="12" customWidth="1"/>
    <col min="3843" max="3843" width="16.5703125" style="12" customWidth="1"/>
    <col min="3844" max="3844" width="52" style="12" customWidth="1"/>
    <col min="3845" max="3845" width="15.28515625" style="12" customWidth="1"/>
    <col min="3846" max="3846" width="17.28515625" style="12" customWidth="1"/>
    <col min="3847" max="3847" width="18.140625" style="12" customWidth="1"/>
    <col min="3848" max="3848" width="13.7109375" style="12" customWidth="1"/>
    <col min="3849" max="3849" width="16.7109375" style="12" customWidth="1"/>
    <col min="3850" max="3850" width="11.28515625" style="12" bestFit="1" customWidth="1"/>
    <col min="3851" max="3851" width="12" style="12" customWidth="1"/>
    <col min="3852" max="3853" width="28.28515625" style="12" customWidth="1"/>
    <col min="3854" max="4097" width="9.140625" style="12"/>
    <col min="4098" max="4098" width="7.28515625" style="12" customWidth="1"/>
    <col min="4099" max="4099" width="16.5703125" style="12" customWidth="1"/>
    <col min="4100" max="4100" width="52" style="12" customWidth="1"/>
    <col min="4101" max="4101" width="15.28515625" style="12" customWidth="1"/>
    <col min="4102" max="4102" width="17.28515625" style="12" customWidth="1"/>
    <col min="4103" max="4103" width="18.140625" style="12" customWidth="1"/>
    <col min="4104" max="4104" width="13.7109375" style="12" customWidth="1"/>
    <col min="4105" max="4105" width="16.7109375" style="12" customWidth="1"/>
    <col min="4106" max="4106" width="11.28515625" style="12" bestFit="1" customWidth="1"/>
    <col min="4107" max="4107" width="12" style="12" customWidth="1"/>
    <col min="4108" max="4109" width="28.28515625" style="12" customWidth="1"/>
    <col min="4110" max="4353" width="9.140625" style="12"/>
    <col min="4354" max="4354" width="7.28515625" style="12" customWidth="1"/>
    <col min="4355" max="4355" width="16.5703125" style="12" customWidth="1"/>
    <col min="4356" max="4356" width="52" style="12" customWidth="1"/>
    <col min="4357" max="4357" width="15.28515625" style="12" customWidth="1"/>
    <col min="4358" max="4358" width="17.28515625" style="12" customWidth="1"/>
    <col min="4359" max="4359" width="18.140625" style="12" customWidth="1"/>
    <col min="4360" max="4360" width="13.7109375" style="12" customWidth="1"/>
    <col min="4361" max="4361" width="16.7109375" style="12" customWidth="1"/>
    <col min="4362" max="4362" width="11.28515625" style="12" bestFit="1" customWidth="1"/>
    <col min="4363" max="4363" width="12" style="12" customWidth="1"/>
    <col min="4364" max="4365" width="28.28515625" style="12" customWidth="1"/>
    <col min="4366" max="4609" width="9.140625" style="12"/>
    <col min="4610" max="4610" width="7.28515625" style="12" customWidth="1"/>
    <col min="4611" max="4611" width="16.5703125" style="12" customWidth="1"/>
    <col min="4612" max="4612" width="52" style="12" customWidth="1"/>
    <col min="4613" max="4613" width="15.28515625" style="12" customWidth="1"/>
    <col min="4614" max="4614" width="17.28515625" style="12" customWidth="1"/>
    <col min="4615" max="4615" width="18.140625" style="12" customWidth="1"/>
    <col min="4616" max="4616" width="13.7109375" style="12" customWidth="1"/>
    <col min="4617" max="4617" width="16.7109375" style="12" customWidth="1"/>
    <col min="4618" max="4618" width="11.28515625" style="12" bestFit="1" customWidth="1"/>
    <col min="4619" max="4619" width="12" style="12" customWidth="1"/>
    <col min="4620" max="4621" width="28.28515625" style="12" customWidth="1"/>
    <col min="4622" max="4865" width="9.140625" style="12"/>
    <col min="4866" max="4866" width="7.28515625" style="12" customWidth="1"/>
    <col min="4867" max="4867" width="16.5703125" style="12" customWidth="1"/>
    <col min="4868" max="4868" width="52" style="12" customWidth="1"/>
    <col min="4869" max="4869" width="15.28515625" style="12" customWidth="1"/>
    <col min="4870" max="4870" width="17.28515625" style="12" customWidth="1"/>
    <col min="4871" max="4871" width="18.140625" style="12" customWidth="1"/>
    <col min="4872" max="4872" width="13.7109375" style="12" customWidth="1"/>
    <col min="4873" max="4873" width="16.7109375" style="12" customWidth="1"/>
    <col min="4874" max="4874" width="11.28515625" style="12" bestFit="1" customWidth="1"/>
    <col min="4875" max="4875" width="12" style="12" customWidth="1"/>
    <col min="4876" max="4877" width="28.28515625" style="12" customWidth="1"/>
    <col min="4878" max="5121" width="9.140625" style="12"/>
    <col min="5122" max="5122" width="7.28515625" style="12" customWidth="1"/>
    <col min="5123" max="5123" width="16.5703125" style="12" customWidth="1"/>
    <col min="5124" max="5124" width="52" style="12" customWidth="1"/>
    <col min="5125" max="5125" width="15.28515625" style="12" customWidth="1"/>
    <col min="5126" max="5126" width="17.28515625" style="12" customWidth="1"/>
    <col min="5127" max="5127" width="18.140625" style="12" customWidth="1"/>
    <col min="5128" max="5128" width="13.7109375" style="12" customWidth="1"/>
    <col min="5129" max="5129" width="16.7109375" style="12" customWidth="1"/>
    <col min="5130" max="5130" width="11.28515625" style="12" bestFit="1" customWidth="1"/>
    <col min="5131" max="5131" width="12" style="12" customWidth="1"/>
    <col min="5132" max="5133" width="28.28515625" style="12" customWidth="1"/>
    <col min="5134" max="5377" width="9.140625" style="12"/>
    <col min="5378" max="5378" width="7.28515625" style="12" customWidth="1"/>
    <col min="5379" max="5379" width="16.5703125" style="12" customWidth="1"/>
    <col min="5380" max="5380" width="52" style="12" customWidth="1"/>
    <col min="5381" max="5381" width="15.28515625" style="12" customWidth="1"/>
    <col min="5382" max="5382" width="17.28515625" style="12" customWidth="1"/>
    <col min="5383" max="5383" width="18.140625" style="12" customWidth="1"/>
    <col min="5384" max="5384" width="13.7109375" style="12" customWidth="1"/>
    <col min="5385" max="5385" width="16.7109375" style="12" customWidth="1"/>
    <col min="5386" max="5386" width="11.28515625" style="12" bestFit="1" customWidth="1"/>
    <col min="5387" max="5387" width="12" style="12" customWidth="1"/>
    <col min="5388" max="5389" width="28.28515625" style="12" customWidth="1"/>
    <col min="5390" max="5633" width="9.140625" style="12"/>
    <col min="5634" max="5634" width="7.28515625" style="12" customWidth="1"/>
    <col min="5635" max="5635" width="16.5703125" style="12" customWidth="1"/>
    <col min="5636" max="5636" width="52" style="12" customWidth="1"/>
    <col min="5637" max="5637" width="15.28515625" style="12" customWidth="1"/>
    <col min="5638" max="5638" width="17.28515625" style="12" customWidth="1"/>
    <col min="5639" max="5639" width="18.140625" style="12" customWidth="1"/>
    <col min="5640" max="5640" width="13.7109375" style="12" customWidth="1"/>
    <col min="5641" max="5641" width="16.7109375" style="12" customWidth="1"/>
    <col min="5642" max="5642" width="11.28515625" style="12" bestFit="1" customWidth="1"/>
    <col min="5643" max="5643" width="12" style="12" customWidth="1"/>
    <col min="5644" max="5645" width="28.28515625" style="12" customWidth="1"/>
    <col min="5646" max="5889" width="9.140625" style="12"/>
    <col min="5890" max="5890" width="7.28515625" style="12" customWidth="1"/>
    <col min="5891" max="5891" width="16.5703125" style="12" customWidth="1"/>
    <col min="5892" max="5892" width="52" style="12" customWidth="1"/>
    <col min="5893" max="5893" width="15.28515625" style="12" customWidth="1"/>
    <col min="5894" max="5894" width="17.28515625" style="12" customWidth="1"/>
    <col min="5895" max="5895" width="18.140625" style="12" customWidth="1"/>
    <col min="5896" max="5896" width="13.7109375" style="12" customWidth="1"/>
    <col min="5897" max="5897" width="16.7109375" style="12" customWidth="1"/>
    <col min="5898" max="5898" width="11.28515625" style="12" bestFit="1" customWidth="1"/>
    <col min="5899" max="5899" width="12" style="12" customWidth="1"/>
    <col min="5900" max="5901" width="28.28515625" style="12" customWidth="1"/>
    <col min="5902" max="6145" width="9.140625" style="12"/>
    <col min="6146" max="6146" width="7.28515625" style="12" customWidth="1"/>
    <col min="6147" max="6147" width="16.5703125" style="12" customWidth="1"/>
    <col min="6148" max="6148" width="52" style="12" customWidth="1"/>
    <col min="6149" max="6149" width="15.28515625" style="12" customWidth="1"/>
    <col min="6150" max="6150" width="17.28515625" style="12" customWidth="1"/>
    <col min="6151" max="6151" width="18.140625" style="12" customWidth="1"/>
    <col min="6152" max="6152" width="13.7109375" style="12" customWidth="1"/>
    <col min="6153" max="6153" width="16.7109375" style="12" customWidth="1"/>
    <col min="6154" max="6154" width="11.28515625" style="12" bestFit="1" customWidth="1"/>
    <col min="6155" max="6155" width="12" style="12" customWidth="1"/>
    <col min="6156" max="6157" width="28.28515625" style="12" customWidth="1"/>
    <col min="6158" max="6401" width="9.140625" style="12"/>
    <col min="6402" max="6402" width="7.28515625" style="12" customWidth="1"/>
    <col min="6403" max="6403" width="16.5703125" style="12" customWidth="1"/>
    <col min="6404" max="6404" width="52" style="12" customWidth="1"/>
    <col min="6405" max="6405" width="15.28515625" style="12" customWidth="1"/>
    <col min="6406" max="6406" width="17.28515625" style="12" customWidth="1"/>
    <col min="6407" max="6407" width="18.140625" style="12" customWidth="1"/>
    <col min="6408" max="6408" width="13.7109375" style="12" customWidth="1"/>
    <col min="6409" max="6409" width="16.7109375" style="12" customWidth="1"/>
    <col min="6410" max="6410" width="11.28515625" style="12" bestFit="1" customWidth="1"/>
    <col min="6411" max="6411" width="12" style="12" customWidth="1"/>
    <col min="6412" max="6413" width="28.28515625" style="12" customWidth="1"/>
    <col min="6414" max="6657" width="9.140625" style="12"/>
    <col min="6658" max="6658" width="7.28515625" style="12" customWidth="1"/>
    <col min="6659" max="6659" width="16.5703125" style="12" customWidth="1"/>
    <col min="6660" max="6660" width="52" style="12" customWidth="1"/>
    <col min="6661" max="6661" width="15.28515625" style="12" customWidth="1"/>
    <col min="6662" max="6662" width="17.28515625" style="12" customWidth="1"/>
    <col min="6663" max="6663" width="18.140625" style="12" customWidth="1"/>
    <col min="6664" max="6664" width="13.7109375" style="12" customWidth="1"/>
    <col min="6665" max="6665" width="16.7109375" style="12" customWidth="1"/>
    <col min="6666" max="6666" width="11.28515625" style="12" bestFit="1" customWidth="1"/>
    <col min="6667" max="6667" width="12" style="12" customWidth="1"/>
    <col min="6668" max="6669" width="28.28515625" style="12" customWidth="1"/>
    <col min="6670" max="6913" width="9.140625" style="12"/>
    <col min="6914" max="6914" width="7.28515625" style="12" customWidth="1"/>
    <col min="6915" max="6915" width="16.5703125" style="12" customWidth="1"/>
    <col min="6916" max="6916" width="52" style="12" customWidth="1"/>
    <col min="6917" max="6917" width="15.28515625" style="12" customWidth="1"/>
    <col min="6918" max="6918" width="17.28515625" style="12" customWidth="1"/>
    <col min="6919" max="6919" width="18.140625" style="12" customWidth="1"/>
    <col min="6920" max="6920" width="13.7109375" style="12" customWidth="1"/>
    <col min="6921" max="6921" width="16.7109375" style="12" customWidth="1"/>
    <col min="6922" max="6922" width="11.28515625" style="12" bestFit="1" customWidth="1"/>
    <col min="6923" max="6923" width="12" style="12" customWidth="1"/>
    <col min="6924" max="6925" width="28.28515625" style="12" customWidth="1"/>
    <col min="6926" max="7169" width="9.140625" style="12"/>
    <col min="7170" max="7170" width="7.28515625" style="12" customWidth="1"/>
    <col min="7171" max="7171" width="16.5703125" style="12" customWidth="1"/>
    <col min="7172" max="7172" width="52" style="12" customWidth="1"/>
    <col min="7173" max="7173" width="15.28515625" style="12" customWidth="1"/>
    <col min="7174" max="7174" width="17.28515625" style="12" customWidth="1"/>
    <col min="7175" max="7175" width="18.140625" style="12" customWidth="1"/>
    <col min="7176" max="7176" width="13.7109375" style="12" customWidth="1"/>
    <col min="7177" max="7177" width="16.7109375" style="12" customWidth="1"/>
    <col min="7178" max="7178" width="11.28515625" style="12" bestFit="1" customWidth="1"/>
    <col min="7179" max="7179" width="12" style="12" customWidth="1"/>
    <col min="7180" max="7181" width="28.28515625" style="12" customWidth="1"/>
    <col min="7182" max="7425" width="9.140625" style="12"/>
    <col min="7426" max="7426" width="7.28515625" style="12" customWidth="1"/>
    <col min="7427" max="7427" width="16.5703125" style="12" customWidth="1"/>
    <col min="7428" max="7428" width="52" style="12" customWidth="1"/>
    <col min="7429" max="7429" width="15.28515625" style="12" customWidth="1"/>
    <col min="7430" max="7430" width="17.28515625" style="12" customWidth="1"/>
    <col min="7431" max="7431" width="18.140625" style="12" customWidth="1"/>
    <col min="7432" max="7432" width="13.7109375" style="12" customWidth="1"/>
    <col min="7433" max="7433" width="16.7109375" style="12" customWidth="1"/>
    <col min="7434" max="7434" width="11.28515625" style="12" bestFit="1" customWidth="1"/>
    <col min="7435" max="7435" width="12" style="12" customWidth="1"/>
    <col min="7436" max="7437" width="28.28515625" style="12" customWidth="1"/>
    <col min="7438" max="7681" width="9.140625" style="12"/>
    <col min="7682" max="7682" width="7.28515625" style="12" customWidth="1"/>
    <col min="7683" max="7683" width="16.5703125" style="12" customWidth="1"/>
    <col min="7684" max="7684" width="52" style="12" customWidth="1"/>
    <col min="7685" max="7685" width="15.28515625" style="12" customWidth="1"/>
    <col min="7686" max="7686" width="17.28515625" style="12" customWidth="1"/>
    <col min="7687" max="7687" width="18.140625" style="12" customWidth="1"/>
    <col min="7688" max="7688" width="13.7109375" style="12" customWidth="1"/>
    <col min="7689" max="7689" width="16.7109375" style="12" customWidth="1"/>
    <col min="7690" max="7690" width="11.28515625" style="12" bestFit="1" customWidth="1"/>
    <col min="7691" max="7691" width="12" style="12" customWidth="1"/>
    <col min="7692" max="7693" width="28.28515625" style="12" customWidth="1"/>
    <col min="7694" max="7937" width="9.140625" style="12"/>
    <col min="7938" max="7938" width="7.28515625" style="12" customWidth="1"/>
    <col min="7939" max="7939" width="16.5703125" style="12" customWidth="1"/>
    <col min="7940" max="7940" width="52" style="12" customWidth="1"/>
    <col min="7941" max="7941" width="15.28515625" style="12" customWidth="1"/>
    <col min="7942" max="7942" width="17.28515625" style="12" customWidth="1"/>
    <col min="7943" max="7943" width="18.140625" style="12" customWidth="1"/>
    <col min="7944" max="7944" width="13.7109375" style="12" customWidth="1"/>
    <col min="7945" max="7945" width="16.7109375" style="12" customWidth="1"/>
    <col min="7946" max="7946" width="11.28515625" style="12" bestFit="1" customWidth="1"/>
    <col min="7947" max="7947" width="12" style="12" customWidth="1"/>
    <col min="7948" max="7949" width="28.28515625" style="12" customWidth="1"/>
    <col min="7950" max="8193" width="9.140625" style="12"/>
    <col min="8194" max="8194" width="7.28515625" style="12" customWidth="1"/>
    <col min="8195" max="8195" width="16.5703125" style="12" customWidth="1"/>
    <col min="8196" max="8196" width="52" style="12" customWidth="1"/>
    <col min="8197" max="8197" width="15.28515625" style="12" customWidth="1"/>
    <col min="8198" max="8198" width="17.28515625" style="12" customWidth="1"/>
    <col min="8199" max="8199" width="18.140625" style="12" customWidth="1"/>
    <col min="8200" max="8200" width="13.7109375" style="12" customWidth="1"/>
    <col min="8201" max="8201" width="16.7109375" style="12" customWidth="1"/>
    <col min="8202" max="8202" width="11.28515625" style="12" bestFit="1" customWidth="1"/>
    <col min="8203" max="8203" width="12" style="12" customWidth="1"/>
    <col min="8204" max="8205" width="28.28515625" style="12" customWidth="1"/>
    <col min="8206" max="8449" width="9.140625" style="12"/>
    <col min="8450" max="8450" width="7.28515625" style="12" customWidth="1"/>
    <col min="8451" max="8451" width="16.5703125" style="12" customWidth="1"/>
    <col min="8452" max="8452" width="52" style="12" customWidth="1"/>
    <col min="8453" max="8453" width="15.28515625" style="12" customWidth="1"/>
    <col min="8454" max="8454" width="17.28515625" style="12" customWidth="1"/>
    <col min="8455" max="8455" width="18.140625" style="12" customWidth="1"/>
    <col min="8456" max="8456" width="13.7109375" style="12" customWidth="1"/>
    <col min="8457" max="8457" width="16.7109375" style="12" customWidth="1"/>
    <col min="8458" max="8458" width="11.28515625" style="12" bestFit="1" customWidth="1"/>
    <col min="8459" max="8459" width="12" style="12" customWidth="1"/>
    <col min="8460" max="8461" width="28.28515625" style="12" customWidth="1"/>
    <col min="8462" max="8705" width="9.140625" style="12"/>
    <col min="8706" max="8706" width="7.28515625" style="12" customWidth="1"/>
    <col min="8707" max="8707" width="16.5703125" style="12" customWidth="1"/>
    <col min="8708" max="8708" width="52" style="12" customWidth="1"/>
    <col min="8709" max="8709" width="15.28515625" style="12" customWidth="1"/>
    <col min="8710" max="8710" width="17.28515625" style="12" customWidth="1"/>
    <col min="8711" max="8711" width="18.140625" style="12" customWidth="1"/>
    <col min="8712" max="8712" width="13.7109375" style="12" customWidth="1"/>
    <col min="8713" max="8713" width="16.7109375" style="12" customWidth="1"/>
    <col min="8714" max="8714" width="11.28515625" style="12" bestFit="1" customWidth="1"/>
    <col min="8715" max="8715" width="12" style="12" customWidth="1"/>
    <col min="8716" max="8717" width="28.28515625" style="12" customWidth="1"/>
    <col min="8718" max="8961" width="9.140625" style="12"/>
    <col min="8962" max="8962" width="7.28515625" style="12" customWidth="1"/>
    <col min="8963" max="8963" width="16.5703125" style="12" customWidth="1"/>
    <col min="8964" max="8964" width="52" style="12" customWidth="1"/>
    <col min="8965" max="8965" width="15.28515625" style="12" customWidth="1"/>
    <col min="8966" max="8966" width="17.28515625" style="12" customWidth="1"/>
    <col min="8967" max="8967" width="18.140625" style="12" customWidth="1"/>
    <col min="8968" max="8968" width="13.7109375" style="12" customWidth="1"/>
    <col min="8969" max="8969" width="16.7109375" style="12" customWidth="1"/>
    <col min="8970" max="8970" width="11.28515625" style="12" bestFit="1" customWidth="1"/>
    <col min="8971" max="8971" width="12" style="12" customWidth="1"/>
    <col min="8972" max="8973" width="28.28515625" style="12" customWidth="1"/>
    <col min="8974" max="9217" width="9.140625" style="12"/>
    <col min="9218" max="9218" width="7.28515625" style="12" customWidth="1"/>
    <col min="9219" max="9219" width="16.5703125" style="12" customWidth="1"/>
    <col min="9220" max="9220" width="52" style="12" customWidth="1"/>
    <col min="9221" max="9221" width="15.28515625" style="12" customWidth="1"/>
    <col min="9222" max="9222" width="17.28515625" style="12" customWidth="1"/>
    <col min="9223" max="9223" width="18.140625" style="12" customWidth="1"/>
    <col min="9224" max="9224" width="13.7109375" style="12" customWidth="1"/>
    <col min="9225" max="9225" width="16.7109375" style="12" customWidth="1"/>
    <col min="9226" max="9226" width="11.28515625" style="12" bestFit="1" customWidth="1"/>
    <col min="9227" max="9227" width="12" style="12" customWidth="1"/>
    <col min="9228" max="9229" width="28.28515625" style="12" customWidth="1"/>
    <col min="9230" max="9473" width="9.140625" style="12"/>
    <col min="9474" max="9474" width="7.28515625" style="12" customWidth="1"/>
    <col min="9475" max="9475" width="16.5703125" style="12" customWidth="1"/>
    <col min="9476" max="9476" width="52" style="12" customWidth="1"/>
    <col min="9477" max="9477" width="15.28515625" style="12" customWidth="1"/>
    <col min="9478" max="9478" width="17.28515625" style="12" customWidth="1"/>
    <col min="9479" max="9479" width="18.140625" style="12" customWidth="1"/>
    <col min="9480" max="9480" width="13.7109375" style="12" customWidth="1"/>
    <col min="9481" max="9481" width="16.7109375" style="12" customWidth="1"/>
    <col min="9482" max="9482" width="11.28515625" style="12" bestFit="1" customWidth="1"/>
    <col min="9483" max="9483" width="12" style="12" customWidth="1"/>
    <col min="9484" max="9485" width="28.28515625" style="12" customWidth="1"/>
    <col min="9486" max="9729" width="9.140625" style="12"/>
    <col min="9730" max="9730" width="7.28515625" style="12" customWidth="1"/>
    <col min="9731" max="9731" width="16.5703125" style="12" customWidth="1"/>
    <col min="9732" max="9732" width="52" style="12" customWidth="1"/>
    <col min="9733" max="9733" width="15.28515625" style="12" customWidth="1"/>
    <col min="9734" max="9734" width="17.28515625" style="12" customWidth="1"/>
    <col min="9735" max="9735" width="18.140625" style="12" customWidth="1"/>
    <col min="9736" max="9736" width="13.7109375" style="12" customWidth="1"/>
    <col min="9737" max="9737" width="16.7109375" style="12" customWidth="1"/>
    <col min="9738" max="9738" width="11.28515625" style="12" bestFit="1" customWidth="1"/>
    <col min="9739" max="9739" width="12" style="12" customWidth="1"/>
    <col min="9740" max="9741" width="28.28515625" style="12" customWidth="1"/>
    <col min="9742" max="9985" width="9.140625" style="12"/>
    <col min="9986" max="9986" width="7.28515625" style="12" customWidth="1"/>
    <col min="9987" max="9987" width="16.5703125" style="12" customWidth="1"/>
    <col min="9988" max="9988" width="52" style="12" customWidth="1"/>
    <col min="9989" max="9989" width="15.28515625" style="12" customWidth="1"/>
    <col min="9990" max="9990" width="17.28515625" style="12" customWidth="1"/>
    <col min="9991" max="9991" width="18.140625" style="12" customWidth="1"/>
    <col min="9992" max="9992" width="13.7109375" style="12" customWidth="1"/>
    <col min="9993" max="9993" width="16.7109375" style="12" customWidth="1"/>
    <col min="9994" max="9994" width="11.28515625" style="12" bestFit="1" customWidth="1"/>
    <col min="9995" max="9995" width="12" style="12" customWidth="1"/>
    <col min="9996" max="9997" width="28.28515625" style="12" customWidth="1"/>
    <col min="9998" max="10241" width="9.140625" style="12"/>
    <col min="10242" max="10242" width="7.28515625" style="12" customWidth="1"/>
    <col min="10243" max="10243" width="16.5703125" style="12" customWidth="1"/>
    <col min="10244" max="10244" width="52" style="12" customWidth="1"/>
    <col min="10245" max="10245" width="15.28515625" style="12" customWidth="1"/>
    <col min="10246" max="10246" width="17.28515625" style="12" customWidth="1"/>
    <col min="10247" max="10247" width="18.140625" style="12" customWidth="1"/>
    <col min="10248" max="10248" width="13.7109375" style="12" customWidth="1"/>
    <col min="10249" max="10249" width="16.7109375" style="12" customWidth="1"/>
    <col min="10250" max="10250" width="11.28515625" style="12" bestFit="1" customWidth="1"/>
    <col min="10251" max="10251" width="12" style="12" customWidth="1"/>
    <col min="10252" max="10253" width="28.28515625" style="12" customWidth="1"/>
    <col min="10254" max="10497" width="9.140625" style="12"/>
    <col min="10498" max="10498" width="7.28515625" style="12" customWidth="1"/>
    <col min="10499" max="10499" width="16.5703125" style="12" customWidth="1"/>
    <col min="10500" max="10500" width="52" style="12" customWidth="1"/>
    <col min="10501" max="10501" width="15.28515625" style="12" customWidth="1"/>
    <col min="10502" max="10502" width="17.28515625" style="12" customWidth="1"/>
    <col min="10503" max="10503" width="18.140625" style="12" customWidth="1"/>
    <col min="10504" max="10504" width="13.7109375" style="12" customWidth="1"/>
    <col min="10505" max="10505" width="16.7109375" style="12" customWidth="1"/>
    <col min="10506" max="10506" width="11.28515625" style="12" bestFit="1" customWidth="1"/>
    <col min="10507" max="10507" width="12" style="12" customWidth="1"/>
    <col min="10508" max="10509" width="28.28515625" style="12" customWidth="1"/>
    <col min="10510" max="10753" width="9.140625" style="12"/>
    <col min="10754" max="10754" width="7.28515625" style="12" customWidth="1"/>
    <col min="10755" max="10755" width="16.5703125" style="12" customWidth="1"/>
    <col min="10756" max="10756" width="52" style="12" customWidth="1"/>
    <col min="10757" max="10757" width="15.28515625" style="12" customWidth="1"/>
    <col min="10758" max="10758" width="17.28515625" style="12" customWidth="1"/>
    <col min="10759" max="10759" width="18.140625" style="12" customWidth="1"/>
    <col min="10760" max="10760" width="13.7109375" style="12" customWidth="1"/>
    <col min="10761" max="10761" width="16.7109375" style="12" customWidth="1"/>
    <col min="10762" max="10762" width="11.28515625" style="12" bestFit="1" customWidth="1"/>
    <col min="10763" max="10763" width="12" style="12" customWidth="1"/>
    <col min="10764" max="10765" width="28.28515625" style="12" customWidth="1"/>
    <col min="10766" max="11009" width="9.140625" style="12"/>
    <col min="11010" max="11010" width="7.28515625" style="12" customWidth="1"/>
    <col min="11011" max="11011" width="16.5703125" style="12" customWidth="1"/>
    <col min="11012" max="11012" width="52" style="12" customWidth="1"/>
    <col min="11013" max="11013" width="15.28515625" style="12" customWidth="1"/>
    <col min="11014" max="11014" width="17.28515625" style="12" customWidth="1"/>
    <col min="11015" max="11015" width="18.140625" style="12" customWidth="1"/>
    <col min="11016" max="11016" width="13.7109375" style="12" customWidth="1"/>
    <col min="11017" max="11017" width="16.7109375" style="12" customWidth="1"/>
    <col min="11018" max="11018" width="11.28515625" style="12" bestFit="1" customWidth="1"/>
    <col min="11019" max="11019" width="12" style="12" customWidth="1"/>
    <col min="11020" max="11021" width="28.28515625" style="12" customWidth="1"/>
    <col min="11022" max="11265" width="9.140625" style="12"/>
    <col min="11266" max="11266" width="7.28515625" style="12" customWidth="1"/>
    <col min="11267" max="11267" width="16.5703125" style="12" customWidth="1"/>
    <col min="11268" max="11268" width="52" style="12" customWidth="1"/>
    <col min="11269" max="11269" width="15.28515625" style="12" customWidth="1"/>
    <col min="11270" max="11270" width="17.28515625" style="12" customWidth="1"/>
    <col min="11271" max="11271" width="18.140625" style="12" customWidth="1"/>
    <col min="11272" max="11272" width="13.7109375" style="12" customWidth="1"/>
    <col min="11273" max="11273" width="16.7109375" style="12" customWidth="1"/>
    <col min="11274" max="11274" width="11.28515625" style="12" bestFit="1" customWidth="1"/>
    <col min="11275" max="11275" width="12" style="12" customWidth="1"/>
    <col min="11276" max="11277" width="28.28515625" style="12" customWidth="1"/>
    <col min="11278" max="11521" width="9.140625" style="12"/>
    <col min="11522" max="11522" width="7.28515625" style="12" customWidth="1"/>
    <col min="11523" max="11523" width="16.5703125" style="12" customWidth="1"/>
    <col min="11524" max="11524" width="52" style="12" customWidth="1"/>
    <col min="11525" max="11525" width="15.28515625" style="12" customWidth="1"/>
    <col min="11526" max="11526" width="17.28515625" style="12" customWidth="1"/>
    <col min="11527" max="11527" width="18.140625" style="12" customWidth="1"/>
    <col min="11528" max="11528" width="13.7109375" style="12" customWidth="1"/>
    <col min="11529" max="11529" width="16.7109375" style="12" customWidth="1"/>
    <col min="11530" max="11530" width="11.28515625" style="12" bestFit="1" customWidth="1"/>
    <col min="11531" max="11531" width="12" style="12" customWidth="1"/>
    <col min="11532" max="11533" width="28.28515625" style="12" customWidth="1"/>
    <col min="11534" max="11777" width="9.140625" style="12"/>
    <col min="11778" max="11778" width="7.28515625" style="12" customWidth="1"/>
    <col min="11779" max="11779" width="16.5703125" style="12" customWidth="1"/>
    <col min="11780" max="11780" width="52" style="12" customWidth="1"/>
    <col min="11781" max="11781" width="15.28515625" style="12" customWidth="1"/>
    <col min="11782" max="11782" width="17.28515625" style="12" customWidth="1"/>
    <col min="11783" max="11783" width="18.140625" style="12" customWidth="1"/>
    <col min="11784" max="11784" width="13.7109375" style="12" customWidth="1"/>
    <col min="11785" max="11785" width="16.7109375" style="12" customWidth="1"/>
    <col min="11786" max="11786" width="11.28515625" style="12" bestFit="1" customWidth="1"/>
    <col min="11787" max="11787" width="12" style="12" customWidth="1"/>
    <col min="11788" max="11789" width="28.28515625" style="12" customWidth="1"/>
    <col min="11790" max="12033" width="9.140625" style="12"/>
    <col min="12034" max="12034" width="7.28515625" style="12" customWidth="1"/>
    <col min="12035" max="12035" width="16.5703125" style="12" customWidth="1"/>
    <col min="12036" max="12036" width="52" style="12" customWidth="1"/>
    <col min="12037" max="12037" width="15.28515625" style="12" customWidth="1"/>
    <col min="12038" max="12038" width="17.28515625" style="12" customWidth="1"/>
    <col min="12039" max="12039" width="18.140625" style="12" customWidth="1"/>
    <col min="12040" max="12040" width="13.7109375" style="12" customWidth="1"/>
    <col min="12041" max="12041" width="16.7109375" style="12" customWidth="1"/>
    <col min="12042" max="12042" width="11.28515625" style="12" bestFit="1" customWidth="1"/>
    <col min="12043" max="12043" width="12" style="12" customWidth="1"/>
    <col min="12044" max="12045" width="28.28515625" style="12" customWidth="1"/>
    <col min="12046" max="12289" width="9.140625" style="12"/>
    <col min="12290" max="12290" width="7.28515625" style="12" customWidth="1"/>
    <col min="12291" max="12291" width="16.5703125" style="12" customWidth="1"/>
    <col min="12292" max="12292" width="52" style="12" customWidth="1"/>
    <col min="12293" max="12293" width="15.28515625" style="12" customWidth="1"/>
    <col min="12294" max="12294" width="17.28515625" style="12" customWidth="1"/>
    <col min="12295" max="12295" width="18.140625" style="12" customWidth="1"/>
    <col min="12296" max="12296" width="13.7109375" style="12" customWidth="1"/>
    <col min="12297" max="12297" width="16.7109375" style="12" customWidth="1"/>
    <col min="12298" max="12298" width="11.28515625" style="12" bestFit="1" customWidth="1"/>
    <col min="12299" max="12299" width="12" style="12" customWidth="1"/>
    <col min="12300" max="12301" width="28.28515625" style="12" customWidth="1"/>
    <col min="12302" max="12545" width="9.140625" style="12"/>
    <col min="12546" max="12546" width="7.28515625" style="12" customWidth="1"/>
    <col min="12547" max="12547" width="16.5703125" style="12" customWidth="1"/>
    <col min="12548" max="12548" width="52" style="12" customWidth="1"/>
    <col min="12549" max="12549" width="15.28515625" style="12" customWidth="1"/>
    <col min="12550" max="12550" width="17.28515625" style="12" customWidth="1"/>
    <col min="12551" max="12551" width="18.140625" style="12" customWidth="1"/>
    <col min="12552" max="12552" width="13.7109375" style="12" customWidth="1"/>
    <col min="12553" max="12553" width="16.7109375" style="12" customWidth="1"/>
    <col min="12554" max="12554" width="11.28515625" style="12" bestFit="1" customWidth="1"/>
    <col min="12555" max="12555" width="12" style="12" customWidth="1"/>
    <col min="12556" max="12557" width="28.28515625" style="12" customWidth="1"/>
    <col min="12558" max="12801" width="9.140625" style="12"/>
    <col min="12802" max="12802" width="7.28515625" style="12" customWidth="1"/>
    <col min="12803" max="12803" width="16.5703125" style="12" customWidth="1"/>
    <col min="12804" max="12804" width="52" style="12" customWidth="1"/>
    <col min="12805" max="12805" width="15.28515625" style="12" customWidth="1"/>
    <col min="12806" max="12806" width="17.28515625" style="12" customWidth="1"/>
    <col min="12807" max="12807" width="18.140625" style="12" customWidth="1"/>
    <col min="12808" max="12808" width="13.7109375" style="12" customWidth="1"/>
    <col min="12809" max="12809" width="16.7109375" style="12" customWidth="1"/>
    <col min="12810" max="12810" width="11.28515625" style="12" bestFit="1" customWidth="1"/>
    <col min="12811" max="12811" width="12" style="12" customWidth="1"/>
    <col min="12812" max="12813" width="28.28515625" style="12" customWidth="1"/>
    <col min="12814" max="13057" width="9.140625" style="12"/>
    <col min="13058" max="13058" width="7.28515625" style="12" customWidth="1"/>
    <col min="13059" max="13059" width="16.5703125" style="12" customWidth="1"/>
    <col min="13060" max="13060" width="52" style="12" customWidth="1"/>
    <col min="13061" max="13061" width="15.28515625" style="12" customWidth="1"/>
    <col min="13062" max="13062" width="17.28515625" style="12" customWidth="1"/>
    <col min="13063" max="13063" width="18.140625" style="12" customWidth="1"/>
    <col min="13064" max="13064" width="13.7109375" style="12" customWidth="1"/>
    <col min="13065" max="13065" width="16.7109375" style="12" customWidth="1"/>
    <col min="13066" max="13066" width="11.28515625" style="12" bestFit="1" customWidth="1"/>
    <col min="13067" max="13067" width="12" style="12" customWidth="1"/>
    <col min="13068" max="13069" width="28.28515625" style="12" customWidth="1"/>
    <col min="13070" max="13313" width="9.140625" style="12"/>
    <col min="13314" max="13314" width="7.28515625" style="12" customWidth="1"/>
    <col min="13315" max="13315" width="16.5703125" style="12" customWidth="1"/>
    <col min="13316" max="13316" width="52" style="12" customWidth="1"/>
    <col min="13317" max="13317" width="15.28515625" style="12" customWidth="1"/>
    <col min="13318" max="13318" width="17.28515625" style="12" customWidth="1"/>
    <col min="13319" max="13319" width="18.140625" style="12" customWidth="1"/>
    <col min="13320" max="13320" width="13.7109375" style="12" customWidth="1"/>
    <col min="13321" max="13321" width="16.7109375" style="12" customWidth="1"/>
    <col min="13322" max="13322" width="11.28515625" style="12" bestFit="1" customWidth="1"/>
    <col min="13323" max="13323" width="12" style="12" customWidth="1"/>
    <col min="13324" max="13325" width="28.28515625" style="12" customWidth="1"/>
    <col min="13326" max="13569" width="9.140625" style="12"/>
    <col min="13570" max="13570" width="7.28515625" style="12" customWidth="1"/>
    <col min="13571" max="13571" width="16.5703125" style="12" customWidth="1"/>
    <col min="13572" max="13572" width="52" style="12" customWidth="1"/>
    <col min="13573" max="13573" width="15.28515625" style="12" customWidth="1"/>
    <col min="13574" max="13574" width="17.28515625" style="12" customWidth="1"/>
    <col min="13575" max="13575" width="18.140625" style="12" customWidth="1"/>
    <col min="13576" max="13576" width="13.7109375" style="12" customWidth="1"/>
    <col min="13577" max="13577" width="16.7109375" style="12" customWidth="1"/>
    <col min="13578" max="13578" width="11.28515625" style="12" bestFit="1" customWidth="1"/>
    <col min="13579" max="13579" width="12" style="12" customWidth="1"/>
    <col min="13580" max="13581" width="28.28515625" style="12" customWidth="1"/>
    <col min="13582" max="13825" width="9.140625" style="12"/>
    <col min="13826" max="13826" width="7.28515625" style="12" customWidth="1"/>
    <col min="13827" max="13827" width="16.5703125" style="12" customWidth="1"/>
    <col min="13828" max="13828" width="52" style="12" customWidth="1"/>
    <col min="13829" max="13829" width="15.28515625" style="12" customWidth="1"/>
    <col min="13830" max="13830" width="17.28515625" style="12" customWidth="1"/>
    <col min="13831" max="13831" width="18.140625" style="12" customWidth="1"/>
    <col min="13832" max="13832" width="13.7109375" style="12" customWidth="1"/>
    <col min="13833" max="13833" width="16.7109375" style="12" customWidth="1"/>
    <col min="13834" max="13834" width="11.28515625" style="12" bestFit="1" customWidth="1"/>
    <col min="13835" max="13835" width="12" style="12" customWidth="1"/>
    <col min="13836" max="13837" width="28.28515625" style="12" customWidth="1"/>
    <col min="13838" max="14081" width="9.140625" style="12"/>
    <col min="14082" max="14082" width="7.28515625" style="12" customWidth="1"/>
    <col min="14083" max="14083" width="16.5703125" style="12" customWidth="1"/>
    <col min="14084" max="14084" width="52" style="12" customWidth="1"/>
    <col min="14085" max="14085" width="15.28515625" style="12" customWidth="1"/>
    <col min="14086" max="14086" width="17.28515625" style="12" customWidth="1"/>
    <col min="14087" max="14087" width="18.140625" style="12" customWidth="1"/>
    <col min="14088" max="14088" width="13.7109375" style="12" customWidth="1"/>
    <col min="14089" max="14089" width="16.7109375" style="12" customWidth="1"/>
    <col min="14090" max="14090" width="11.28515625" style="12" bestFit="1" customWidth="1"/>
    <col min="14091" max="14091" width="12" style="12" customWidth="1"/>
    <col min="14092" max="14093" width="28.28515625" style="12" customWidth="1"/>
    <col min="14094" max="14337" width="9.140625" style="12"/>
    <col min="14338" max="14338" width="7.28515625" style="12" customWidth="1"/>
    <col min="14339" max="14339" width="16.5703125" style="12" customWidth="1"/>
    <col min="14340" max="14340" width="52" style="12" customWidth="1"/>
    <col min="14341" max="14341" width="15.28515625" style="12" customWidth="1"/>
    <col min="14342" max="14342" width="17.28515625" style="12" customWidth="1"/>
    <col min="14343" max="14343" width="18.140625" style="12" customWidth="1"/>
    <col min="14344" max="14344" width="13.7109375" style="12" customWidth="1"/>
    <col min="14345" max="14345" width="16.7109375" style="12" customWidth="1"/>
    <col min="14346" max="14346" width="11.28515625" style="12" bestFit="1" customWidth="1"/>
    <col min="14347" max="14347" width="12" style="12" customWidth="1"/>
    <col min="14348" max="14349" width="28.28515625" style="12" customWidth="1"/>
    <col min="14350" max="14593" width="9.140625" style="12"/>
    <col min="14594" max="14594" width="7.28515625" style="12" customWidth="1"/>
    <col min="14595" max="14595" width="16.5703125" style="12" customWidth="1"/>
    <col min="14596" max="14596" width="52" style="12" customWidth="1"/>
    <col min="14597" max="14597" width="15.28515625" style="12" customWidth="1"/>
    <col min="14598" max="14598" width="17.28515625" style="12" customWidth="1"/>
    <col min="14599" max="14599" width="18.140625" style="12" customWidth="1"/>
    <col min="14600" max="14600" width="13.7109375" style="12" customWidth="1"/>
    <col min="14601" max="14601" width="16.7109375" style="12" customWidth="1"/>
    <col min="14602" max="14602" width="11.28515625" style="12" bestFit="1" customWidth="1"/>
    <col min="14603" max="14603" width="12" style="12" customWidth="1"/>
    <col min="14604" max="14605" width="28.28515625" style="12" customWidth="1"/>
    <col min="14606" max="14849" width="9.140625" style="12"/>
    <col min="14850" max="14850" width="7.28515625" style="12" customWidth="1"/>
    <col min="14851" max="14851" width="16.5703125" style="12" customWidth="1"/>
    <col min="14852" max="14852" width="52" style="12" customWidth="1"/>
    <col min="14853" max="14853" width="15.28515625" style="12" customWidth="1"/>
    <col min="14854" max="14854" width="17.28515625" style="12" customWidth="1"/>
    <col min="14855" max="14855" width="18.140625" style="12" customWidth="1"/>
    <col min="14856" max="14856" width="13.7109375" style="12" customWidth="1"/>
    <col min="14857" max="14857" width="16.7109375" style="12" customWidth="1"/>
    <col min="14858" max="14858" width="11.28515625" style="12" bestFit="1" customWidth="1"/>
    <col min="14859" max="14859" width="12" style="12" customWidth="1"/>
    <col min="14860" max="14861" width="28.28515625" style="12" customWidth="1"/>
    <col min="14862" max="15105" width="9.140625" style="12"/>
    <col min="15106" max="15106" width="7.28515625" style="12" customWidth="1"/>
    <col min="15107" max="15107" width="16.5703125" style="12" customWidth="1"/>
    <col min="15108" max="15108" width="52" style="12" customWidth="1"/>
    <col min="15109" max="15109" width="15.28515625" style="12" customWidth="1"/>
    <col min="15110" max="15110" width="17.28515625" style="12" customWidth="1"/>
    <col min="15111" max="15111" width="18.140625" style="12" customWidth="1"/>
    <col min="15112" max="15112" width="13.7109375" style="12" customWidth="1"/>
    <col min="15113" max="15113" width="16.7109375" style="12" customWidth="1"/>
    <col min="15114" max="15114" width="11.28515625" style="12" bestFit="1" customWidth="1"/>
    <col min="15115" max="15115" width="12" style="12" customWidth="1"/>
    <col min="15116" max="15117" width="28.28515625" style="12" customWidth="1"/>
    <col min="15118" max="15361" width="9.140625" style="12"/>
    <col min="15362" max="15362" width="7.28515625" style="12" customWidth="1"/>
    <col min="15363" max="15363" width="16.5703125" style="12" customWidth="1"/>
    <col min="15364" max="15364" width="52" style="12" customWidth="1"/>
    <col min="15365" max="15365" width="15.28515625" style="12" customWidth="1"/>
    <col min="15366" max="15366" width="17.28515625" style="12" customWidth="1"/>
    <col min="15367" max="15367" width="18.140625" style="12" customWidth="1"/>
    <col min="15368" max="15368" width="13.7109375" style="12" customWidth="1"/>
    <col min="15369" max="15369" width="16.7109375" style="12" customWidth="1"/>
    <col min="15370" max="15370" width="11.28515625" style="12" bestFit="1" customWidth="1"/>
    <col min="15371" max="15371" width="12" style="12" customWidth="1"/>
    <col min="15372" max="15373" width="28.28515625" style="12" customWidth="1"/>
    <col min="15374" max="15617" width="9.140625" style="12"/>
    <col min="15618" max="15618" width="7.28515625" style="12" customWidth="1"/>
    <col min="15619" max="15619" width="16.5703125" style="12" customWidth="1"/>
    <col min="15620" max="15620" width="52" style="12" customWidth="1"/>
    <col min="15621" max="15621" width="15.28515625" style="12" customWidth="1"/>
    <col min="15622" max="15622" width="17.28515625" style="12" customWidth="1"/>
    <col min="15623" max="15623" width="18.140625" style="12" customWidth="1"/>
    <col min="15624" max="15624" width="13.7109375" style="12" customWidth="1"/>
    <col min="15625" max="15625" width="16.7109375" style="12" customWidth="1"/>
    <col min="15626" max="15626" width="11.28515625" style="12" bestFit="1" customWidth="1"/>
    <col min="15627" max="15627" width="12" style="12" customWidth="1"/>
    <col min="15628" max="15629" width="28.28515625" style="12" customWidth="1"/>
    <col min="15630" max="15873" width="9.140625" style="12"/>
    <col min="15874" max="15874" width="7.28515625" style="12" customWidth="1"/>
    <col min="15875" max="15875" width="16.5703125" style="12" customWidth="1"/>
    <col min="15876" max="15876" width="52" style="12" customWidth="1"/>
    <col min="15877" max="15877" width="15.28515625" style="12" customWidth="1"/>
    <col min="15878" max="15878" width="17.28515625" style="12" customWidth="1"/>
    <col min="15879" max="15879" width="18.140625" style="12" customWidth="1"/>
    <col min="15880" max="15880" width="13.7109375" style="12" customWidth="1"/>
    <col min="15881" max="15881" width="16.7109375" style="12" customWidth="1"/>
    <col min="15882" max="15882" width="11.28515625" style="12" bestFit="1" customWidth="1"/>
    <col min="15883" max="15883" width="12" style="12" customWidth="1"/>
    <col min="15884" max="15885" width="28.28515625" style="12" customWidth="1"/>
    <col min="15886" max="16129" width="9.140625" style="12"/>
    <col min="16130" max="16130" width="7.28515625" style="12" customWidth="1"/>
    <col min="16131" max="16131" width="16.5703125" style="12" customWidth="1"/>
    <col min="16132" max="16132" width="52" style="12" customWidth="1"/>
    <col min="16133" max="16133" width="15.28515625" style="12" customWidth="1"/>
    <col min="16134" max="16134" width="17.28515625" style="12" customWidth="1"/>
    <col min="16135" max="16135" width="18.140625" style="12" customWidth="1"/>
    <col min="16136" max="16136" width="13.7109375" style="12" customWidth="1"/>
    <col min="16137" max="16137" width="16.7109375" style="12" customWidth="1"/>
    <col min="16138" max="16138" width="11.28515625" style="12" bestFit="1" customWidth="1"/>
    <col min="16139" max="16139" width="12" style="12" customWidth="1"/>
    <col min="16140" max="16141" width="28.28515625" style="12" customWidth="1"/>
    <col min="16142" max="16384" width="9.140625" style="12"/>
  </cols>
  <sheetData>
    <row r="1" spans="1:16" s="29" customFormat="1" ht="24.75" customHeight="1" x14ac:dyDescent="0.3">
      <c r="A1" s="93" t="s">
        <v>262</v>
      </c>
      <c r="B1" s="93"/>
      <c r="C1" s="93"/>
      <c r="D1" s="93"/>
      <c r="E1" s="93"/>
      <c r="F1" s="93"/>
      <c r="G1" s="93"/>
      <c r="H1" s="93"/>
      <c r="I1" s="93"/>
      <c r="J1" s="80" t="s">
        <v>80</v>
      </c>
      <c r="K1" s="24"/>
      <c r="L1" s="25"/>
      <c r="M1" s="26" t="s">
        <v>70</v>
      </c>
      <c r="N1" s="26"/>
      <c r="O1" s="27"/>
      <c r="P1" s="28"/>
    </row>
    <row r="2" spans="1:16" s="29" customFormat="1" ht="18.75" x14ac:dyDescent="0.3">
      <c r="A2" s="100" t="s">
        <v>261</v>
      </c>
      <c r="B2" s="101"/>
      <c r="C2" s="101"/>
      <c r="D2" s="101"/>
      <c r="E2" s="101"/>
      <c r="F2" s="101"/>
      <c r="G2" s="101"/>
      <c r="H2" s="101"/>
      <c r="I2" s="101"/>
      <c r="J2" s="102"/>
      <c r="K2" s="24"/>
      <c r="L2" s="30"/>
      <c r="M2" s="31" t="s">
        <v>71</v>
      </c>
      <c r="O2" s="32">
        <f>VLOOKUP($D5,Data!$A:C,3,FALSE)</f>
        <v>0</v>
      </c>
    </row>
    <row r="3" spans="1:16" s="29" customFormat="1" ht="18.75" x14ac:dyDescent="0.3">
      <c r="A3" s="100" t="s">
        <v>263</v>
      </c>
      <c r="B3" s="101"/>
      <c r="C3" s="101"/>
      <c r="D3" s="101"/>
      <c r="E3" s="101"/>
      <c r="F3" s="101"/>
      <c r="G3" s="101"/>
      <c r="H3" s="101"/>
      <c r="I3" s="101"/>
      <c r="J3" s="102"/>
      <c r="K3" s="24"/>
      <c r="L3" s="33"/>
      <c r="M3" s="31" t="s">
        <v>72</v>
      </c>
      <c r="O3" s="32">
        <f>VLOOKUP($D5,Data!$A:G,7,FALSE)</f>
        <v>0</v>
      </c>
    </row>
    <row r="4" spans="1:16" ht="32.25" customHeight="1" x14ac:dyDescent="0.25">
      <c r="A4" s="94" t="s">
        <v>250</v>
      </c>
      <c r="B4" s="94"/>
      <c r="C4" s="94"/>
      <c r="D4" s="81"/>
      <c r="E4" s="82" t="s">
        <v>251</v>
      </c>
      <c r="F4" s="95" t="str">
        <f>IFERROR(VLOOKUP(D4,Data!Q2:R735,2,FALSE),"")</f>
        <v/>
      </c>
      <c r="G4" s="95"/>
      <c r="H4" s="95"/>
      <c r="I4" s="95"/>
      <c r="J4" s="95"/>
      <c r="L4" s="35"/>
      <c r="M4" s="31" t="s">
        <v>74</v>
      </c>
      <c r="O4" s="32">
        <f>VLOOKUP($D5,Data!$A:D,4,FALSE)</f>
        <v>0</v>
      </c>
    </row>
    <row r="5" spans="1:16" ht="32.25" customHeight="1" x14ac:dyDescent="0.25">
      <c r="A5" s="94" t="s">
        <v>79</v>
      </c>
      <c r="B5" s="96"/>
      <c r="C5" s="96"/>
      <c r="D5" s="83">
        <v>42917</v>
      </c>
      <c r="E5" s="82" t="s">
        <v>8</v>
      </c>
      <c r="F5" s="84"/>
      <c r="G5" s="99"/>
      <c r="H5" s="99"/>
      <c r="I5" s="99"/>
      <c r="J5" s="99"/>
      <c r="L5" s="35"/>
      <c r="M5" s="31"/>
    </row>
    <row r="6" spans="1:16" s="29" customFormat="1" ht="13.5" customHeight="1" x14ac:dyDescent="0.25">
      <c r="A6" s="67"/>
      <c r="B6" s="42"/>
      <c r="C6" s="42"/>
      <c r="D6" s="42"/>
      <c r="E6" s="42"/>
      <c r="F6" s="42"/>
      <c r="G6" s="42"/>
      <c r="H6" s="42"/>
      <c r="I6" s="42"/>
      <c r="J6" s="68"/>
      <c r="K6" s="24"/>
      <c r="L6" s="35"/>
      <c r="M6" s="31" t="s">
        <v>73</v>
      </c>
      <c r="O6" s="32">
        <f>VLOOKUP($D5,Data!$A:H,8,FALSE)</f>
        <v>0</v>
      </c>
    </row>
    <row r="7" spans="1:16" s="40" customFormat="1" ht="48.75" customHeight="1" x14ac:dyDescent="0.25">
      <c r="A7" s="36" t="s">
        <v>1</v>
      </c>
      <c r="B7" s="37" t="s">
        <v>78</v>
      </c>
      <c r="C7" s="37" t="s">
        <v>10</v>
      </c>
      <c r="D7" s="37" t="s">
        <v>62</v>
      </c>
      <c r="E7" s="37" t="s">
        <v>77</v>
      </c>
      <c r="F7" s="37" t="s">
        <v>2</v>
      </c>
      <c r="G7" s="37" t="s">
        <v>12</v>
      </c>
      <c r="H7" s="37" t="s">
        <v>0</v>
      </c>
      <c r="I7" s="37" t="s">
        <v>66</v>
      </c>
      <c r="J7" s="38" t="s">
        <v>65</v>
      </c>
      <c r="K7" s="39"/>
      <c r="L7" s="39"/>
      <c r="M7" s="31" t="s">
        <v>67</v>
      </c>
      <c r="N7" s="28" t="s">
        <v>60</v>
      </c>
      <c r="O7" s="32">
        <f>VLOOKUP($D5,Data!$A:E,5,FALSE)</f>
        <v>0.36</v>
      </c>
    </row>
    <row r="8" spans="1:16" s="44" customFormat="1" ht="49.5" customHeight="1" x14ac:dyDescent="0.25">
      <c r="A8" s="41"/>
      <c r="B8" s="49"/>
      <c r="C8" s="42"/>
      <c r="D8" s="49" t="s">
        <v>258</v>
      </c>
      <c r="E8" s="51" t="s">
        <v>257</v>
      </c>
      <c r="F8" s="66"/>
      <c r="G8" s="66"/>
      <c r="H8" s="66"/>
      <c r="I8" s="66"/>
      <c r="J8" s="64"/>
      <c r="K8" s="43"/>
      <c r="L8" s="34"/>
      <c r="M8" s="29"/>
      <c r="N8" s="28" t="s">
        <v>61</v>
      </c>
      <c r="O8" s="32">
        <f>VLOOKUP($D5,Data!$A:I,9,FALSE)</f>
        <v>0</v>
      </c>
    </row>
    <row r="9" spans="1:16" ht="20.100000000000001" customHeight="1" x14ac:dyDescent="0.25">
      <c r="A9" s="47">
        <v>1</v>
      </c>
      <c r="B9" s="53"/>
      <c r="C9" s="53"/>
      <c r="D9" s="52"/>
      <c r="E9" s="53"/>
      <c r="F9" s="54"/>
      <c r="G9" s="13"/>
      <c r="H9" s="13"/>
      <c r="I9" s="14"/>
      <c r="J9" s="48">
        <f>IFERROR(IF(G9="Annual Fee",VLOOKUP('NON-GB'!F9,Data!J:L,3,FALSE),0),0)+IFERROR(IF(G9="Late Charge",IF(OR(F9="FS-4.1",F9="FS-4.2"),VLOOKUP(F9&amp;H9,M:O,3,FALSE),VLOOKUP(H9,N:O,2,FALSE)*VLOOKUP(F9,Data!J:L,3,FALSE))),0)+IFERROR(IF(OR(F9="FS-4.1",F9="FS-4.2"),IF(VLOOKUP(H9,Data!O:P,2,FALSE)&lt;'NON-GB'!D$5,"Lapse",0)),0)</f>
        <v>0</v>
      </c>
      <c r="L9" s="33"/>
    </row>
    <row r="10" spans="1:16" ht="20.100000000000001" customHeight="1" x14ac:dyDescent="0.25">
      <c r="A10" s="47">
        <v>2</v>
      </c>
      <c r="B10" s="53"/>
      <c r="C10" s="53"/>
      <c r="D10" s="52"/>
      <c r="E10" s="53"/>
      <c r="F10" s="54"/>
      <c r="G10" s="13"/>
      <c r="H10" s="13"/>
      <c r="I10" s="14"/>
      <c r="J10" s="48">
        <f>IFERROR(IF(G10="Annual Fee",VLOOKUP('NON-GB'!F10,Data!J:L,3,FALSE),0),0)+IFERROR(IF(G10="Late Charge",IF(OR(F10="FS-4.1",F10="FS-4.2"),VLOOKUP(F10&amp;H10,M:O,3,FALSE),VLOOKUP(H10,N:O,2,FALSE)*VLOOKUP(F10,Data!J:L,3,FALSE))),0)+IFERROR(IF(OR(F10="FS-4.1",F10="FS-4.2"),IF(VLOOKUP(H10,Data!O:P,2,FALSE)&lt;'NON-GB'!D$5,"Lapse",0)),0)</f>
        <v>0</v>
      </c>
      <c r="L10" s="33"/>
    </row>
    <row r="11" spans="1:16" ht="20.100000000000001" customHeight="1" x14ac:dyDescent="0.25">
      <c r="A11" s="47">
        <v>3</v>
      </c>
      <c r="B11" s="53"/>
      <c r="C11" s="53"/>
      <c r="D11" s="52"/>
      <c r="E11" s="53"/>
      <c r="F11" s="54"/>
      <c r="G11" s="13"/>
      <c r="H11" s="13"/>
      <c r="I11" s="14"/>
      <c r="J11" s="48">
        <f>IFERROR(IF(G11="Annual Fee",VLOOKUP('NON-GB'!F11,Data!J:L,3,FALSE),0),0)+IFERROR(IF(G11="Late Charge",IF(OR(F11="FS-4.1",F11="FS-4.2"),VLOOKUP(F11&amp;H11,M:O,3,FALSE),VLOOKUP(H11,N:O,2,FALSE)*VLOOKUP(F11,Data!J:L,3,FALSE))),0)+IFERROR(IF(OR(F11="FS-4.1",F11="FS-4.2"),IF(VLOOKUP(H11,Data!O:P,2,FALSE)&lt;'NON-GB'!D$5,"Lapse",0)),0)</f>
        <v>0</v>
      </c>
      <c r="L11" s="33"/>
    </row>
    <row r="12" spans="1:16" ht="20.100000000000001" customHeight="1" x14ac:dyDescent="0.25">
      <c r="A12" s="47">
        <v>4</v>
      </c>
      <c r="B12" s="53"/>
      <c r="C12" s="53"/>
      <c r="D12" s="52"/>
      <c r="E12" s="53"/>
      <c r="F12" s="54"/>
      <c r="G12" s="13"/>
      <c r="H12" s="13"/>
      <c r="I12" s="14"/>
      <c r="J12" s="48">
        <f>IFERROR(IF(G12="Annual Fee",VLOOKUP('NON-GB'!F12,Data!J:L,3,FALSE),0),0)+IFERROR(IF(G12="Late Charge",IF(OR(F12="FS-4.1",F12="FS-4.2"),VLOOKUP(F12&amp;H12,M:O,3,FALSE),VLOOKUP(H12,N:O,2,FALSE)*VLOOKUP(F12,Data!J:L,3,FALSE))),0)+IFERROR(IF(OR(F12="FS-4.1",F12="FS-4.2"),IF(VLOOKUP(H12,Data!O:P,2,FALSE)&lt;'NON-GB'!D$5,"Lapse",0)),0)</f>
        <v>0</v>
      </c>
      <c r="L12" s="33"/>
    </row>
    <row r="13" spans="1:16" ht="20.100000000000001" customHeight="1" x14ac:dyDescent="0.25">
      <c r="A13" s="47">
        <v>5</v>
      </c>
      <c r="B13" s="53"/>
      <c r="C13" s="53"/>
      <c r="D13" s="52"/>
      <c r="E13" s="53"/>
      <c r="F13" s="54"/>
      <c r="G13" s="13"/>
      <c r="H13" s="13"/>
      <c r="I13" s="14"/>
      <c r="J13" s="48">
        <f>IFERROR(IF(G13="Annual Fee",VLOOKUP('NON-GB'!F13,Data!J:L,3,FALSE),0),0)+IFERROR(IF(G13="Late Charge",IF(OR(F13="FS-4.1",F13="FS-4.2"),VLOOKUP(F13&amp;H13,M:O,3,FALSE),VLOOKUP(H13,N:O,2,FALSE)*VLOOKUP(F13,Data!J:L,3,FALSE))),0)+IFERROR(IF(OR(F13="FS-4.1",F13="FS-4.2"),IF(VLOOKUP(H13,Data!O:P,2,FALSE)&lt;'NON-GB'!D$5,"Lapse",0)),0)</f>
        <v>0</v>
      </c>
      <c r="L13" s="33"/>
    </row>
    <row r="14" spans="1:16" ht="20.100000000000001" customHeight="1" x14ac:dyDescent="0.25">
      <c r="A14" s="47">
        <v>6</v>
      </c>
      <c r="B14" s="53"/>
      <c r="C14" s="53"/>
      <c r="D14" s="52"/>
      <c r="E14" s="53"/>
      <c r="F14" s="54"/>
      <c r="G14" s="13"/>
      <c r="H14" s="13"/>
      <c r="I14" s="14"/>
      <c r="J14" s="48">
        <f>IFERROR(IF(G14="Annual Fee",VLOOKUP('NON-GB'!F14,Data!J:L,3,FALSE),0),0)+IFERROR(IF(G14="Late Charge",IF(OR(F14="FS-4.1",F14="FS-4.2"),VLOOKUP(F14&amp;H14,M:O,3,FALSE),VLOOKUP(H14,N:O,2,FALSE)*VLOOKUP(F14,Data!J:L,3,FALSE))),0)+IFERROR(IF(OR(F14="FS-4.1",F14="FS-4.2"),IF(VLOOKUP(H14,Data!O:P,2,FALSE)&lt;'NON-GB'!D$5,"Lapse",0)),0)</f>
        <v>0</v>
      </c>
      <c r="L14" s="33"/>
    </row>
    <row r="15" spans="1:16" ht="20.100000000000001" customHeight="1" x14ac:dyDescent="0.25">
      <c r="A15" s="47">
        <v>7</v>
      </c>
      <c r="B15" s="53"/>
      <c r="C15" s="53"/>
      <c r="D15" s="52"/>
      <c r="E15" s="53"/>
      <c r="F15" s="54"/>
      <c r="G15" s="13"/>
      <c r="H15" s="13"/>
      <c r="I15" s="14"/>
      <c r="J15" s="48">
        <f>IFERROR(IF(G15="Annual Fee",VLOOKUP('NON-GB'!F15,Data!J:L,3,FALSE),0),0)+IFERROR(IF(G15="Late Charge",IF(OR(F15="FS-4.1",F15="FS-4.2"),VLOOKUP(F15&amp;H15,M:O,3,FALSE),VLOOKUP(H15,N:O,2,FALSE)*VLOOKUP(F15,Data!J:L,3,FALSE))),0)+IFERROR(IF(OR(F15="FS-4.1",F15="FS-4.2"),IF(VLOOKUP(H15,Data!O:P,2,FALSE)&lt;'NON-GB'!D$5,"Lapse",0)),0)</f>
        <v>0</v>
      </c>
      <c r="L15" s="33"/>
    </row>
    <row r="16" spans="1:16" ht="20.100000000000001" customHeight="1" x14ac:dyDescent="0.25">
      <c r="A16" s="47">
        <v>8</v>
      </c>
      <c r="B16" s="53"/>
      <c r="C16" s="53"/>
      <c r="D16" s="52"/>
      <c r="E16" s="53"/>
      <c r="F16" s="54"/>
      <c r="G16" s="13"/>
      <c r="H16" s="13"/>
      <c r="I16" s="14"/>
      <c r="J16" s="48">
        <f>IFERROR(IF(G16="Annual Fee",VLOOKUP('NON-GB'!F16,Data!J:L,3,FALSE),0),0)+IFERROR(IF(G16="Late Charge",IF(OR(F16="FS-4.1",F16="FS-4.2"),VLOOKUP(F16&amp;H16,M:O,3,FALSE),VLOOKUP(H16,N:O,2,FALSE)*VLOOKUP(F16,Data!J:L,3,FALSE))),0)+IFERROR(IF(OR(F16="FS-4.1",F16="FS-4.2"),IF(VLOOKUP(H16,Data!O:P,2,FALSE)&lt;'NON-GB'!D$5,"Lapse",0)),0)</f>
        <v>0</v>
      </c>
      <c r="L16" s="33"/>
    </row>
    <row r="17" spans="1:12" ht="20.100000000000001" customHeight="1" x14ac:dyDescent="0.25">
      <c r="A17" s="47">
        <v>9</v>
      </c>
      <c r="B17" s="53"/>
      <c r="C17" s="53"/>
      <c r="D17" s="52"/>
      <c r="E17" s="53"/>
      <c r="F17" s="54"/>
      <c r="G17" s="13"/>
      <c r="H17" s="13"/>
      <c r="I17" s="14"/>
      <c r="J17" s="48">
        <f>IFERROR(IF(G17="Annual Fee",VLOOKUP('NON-GB'!F17,Data!J:L,3,FALSE),0),0)+IFERROR(IF(G17="Late Charge",IF(OR(F17="FS-4.1",F17="FS-4.2"),VLOOKUP(F17&amp;H17,M:O,3,FALSE),VLOOKUP(H17,N:O,2,FALSE)*VLOOKUP(F17,Data!J:L,3,FALSE))),0)+IFERROR(IF(OR(F17="FS-4.1",F17="FS-4.2"),IF(VLOOKUP(H17,Data!O:P,2,FALSE)&lt;'NON-GB'!D$5,"Lapse",0)),0)</f>
        <v>0</v>
      </c>
      <c r="L17" s="33"/>
    </row>
    <row r="18" spans="1:12" ht="20.100000000000001" customHeight="1" x14ac:dyDescent="0.25">
      <c r="A18" s="47">
        <v>10</v>
      </c>
      <c r="B18" s="53"/>
      <c r="C18" s="53"/>
      <c r="D18" s="52"/>
      <c r="E18" s="53"/>
      <c r="F18" s="54"/>
      <c r="G18" s="13"/>
      <c r="H18" s="13"/>
      <c r="I18" s="14"/>
      <c r="J18" s="48">
        <f>IFERROR(IF(G18="Annual Fee",VLOOKUP('NON-GB'!F18,Data!J:L,3,FALSE),0),0)+IFERROR(IF(G18="Late Charge",IF(OR(F18="FS-4.1",F18="FS-4.2"),VLOOKUP(F18&amp;H18,M:O,3,FALSE),VLOOKUP(H18,N:O,2,FALSE)*VLOOKUP(F18,Data!J:L,3,FALSE))),0)+IFERROR(IF(OR(F18="FS-4.1",F18="FS-4.2"),IF(VLOOKUP(H18,Data!O:P,2,FALSE)&lt;'NON-GB'!D$5,"Lapse",0)),0)</f>
        <v>0</v>
      </c>
      <c r="L18" s="33"/>
    </row>
    <row r="19" spans="1:12" ht="20.100000000000001" customHeight="1" x14ac:dyDescent="0.25">
      <c r="A19" s="47">
        <v>11</v>
      </c>
      <c r="B19" s="53"/>
      <c r="C19" s="53"/>
      <c r="D19" s="52"/>
      <c r="E19" s="53"/>
      <c r="F19" s="54"/>
      <c r="G19" s="13"/>
      <c r="H19" s="13"/>
      <c r="I19" s="14"/>
      <c r="J19" s="48">
        <f>IFERROR(IF(G19="Annual Fee",VLOOKUP('NON-GB'!F19,Data!J:L,3,FALSE),0),0)+IFERROR(IF(G19="Late Charge",IF(OR(F19="FS-4.1",F19="FS-4.2"),VLOOKUP(F19&amp;H19,M:O,3,FALSE),VLOOKUP(H19,N:O,2,FALSE)*VLOOKUP(F19,Data!J:L,3,FALSE))),0)+IFERROR(IF(OR(F19="FS-4.1",F19="FS-4.2"),IF(VLOOKUP(H19,Data!O:P,2,FALSE)&lt;'NON-GB'!D$5,"Lapse",0)),0)</f>
        <v>0</v>
      </c>
      <c r="L19" s="33"/>
    </row>
    <row r="20" spans="1:12" ht="20.100000000000001" customHeight="1" x14ac:dyDescent="0.25">
      <c r="A20" s="47">
        <v>12</v>
      </c>
      <c r="B20" s="53"/>
      <c r="C20" s="53"/>
      <c r="D20" s="52"/>
      <c r="E20" s="53"/>
      <c r="F20" s="54"/>
      <c r="G20" s="13"/>
      <c r="H20" s="13"/>
      <c r="I20" s="14"/>
      <c r="J20" s="48">
        <f>IFERROR(IF(G20="Annual Fee",VLOOKUP('NON-GB'!F20,Data!J:L,3,FALSE),0),0)+IFERROR(IF(G20="Late Charge",IF(OR(F20="FS-4.1",F20="FS-4.2"),VLOOKUP(F20&amp;H20,M:O,3,FALSE),VLOOKUP(H20,N:O,2,FALSE)*VLOOKUP(F20,Data!J:L,3,FALSE))),0)+IFERROR(IF(OR(F20="FS-4.1",F20="FS-4.2"),IF(VLOOKUP(H20,Data!O:P,2,FALSE)&lt;'NON-GB'!D$5,"Lapse",0)),0)</f>
        <v>0</v>
      </c>
      <c r="L20" s="33"/>
    </row>
    <row r="21" spans="1:12" ht="20.100000000000001" customHeight="1" x14ac:dyDescent="0.25">
      <c r="A21" s="47">
        <v>13</v>
      </c>
      <c r="B21" s="53"/>
      <c r="C21" s="53"/>
      <c r="D21" s="52"/>
      <c r="E21" s="53"/>
      <c r="F21" s="54"/>
      <c r="G21" s="13"/>
      <c r="H21" s="13"/>
      <c r="I21" s="14"/>
      <c r="J21" s="48">
        <f>IFERROR(IF(G21="Annual Fee",VLOOKUP('NON-GB'!F21,Data!J:L,3,FALSE),0),0)+IFERROR(IF(G21="Late Charge",IF(OR(F21="FS-4.1",F21="FS-4.2"),VLOOKUP(F21&amp;H21,M:O,3,FALSE),VLOOKUP(H21,N:O,2,FALSE)*VLOOKUP(F21,Data!J:L,3,FALSE))),0)+IFERROR(IF(OR(F21="FS-4.1",F21="FS-4.2"),IF(VLOOKUP(H21,Data!O:P,2,FALSE)&lt;'NON-GB'!D$5,"Lapse",0)),0)</f>
        <v>0</v>
      </c>
      <c r="L21" s="33"/>
    </row>
    <row r="22" spans="1:12" ht="20.100000000000001" customHeight="1" x14ac:dyDescent="0.25">
      <c r="A22" s="47">
        <v>14</v>
      </c>
      <c r="B22" s="53"/>
      <c r="C22" s="53"/>
      <c r="D22" s="52"/>
      <c r="E22" s="53"/>
      <c r="F22" s="54"/>
      <c r="G22" s="13"/>
      <c r="H22" s="13"/>
      <c r="I22" s="14"/>
      <c r="J22" s="48">
        <f>IFERROR(IF(G22="Annual Fee",VLOOKUP('NON-GB'!F22,Data!J:L,3,FALSE),0),0)+IFERROR(IF(G22="Late Charge",IF(OR(F22="FS-4.1",F22="FS-4.2"),VLOOKUP(F22&amp;H22,M:O,3,FALSE),VLOOKUP(H22,N:O,2,FALSE)*VLOOKUP(F22,Data!J:L,3,FALSE))),0)+IFERROR(IF(OR(F22="FS-4.1",F22="FS-4.2"),IF(VLOOKUP(H22,Data!O:P,2,FALSE)&lt;'NON-GB'!D$5,"Lapse",0)),0)</f>
        <v>0</v>
      </c>
      <c r="L22" s="33"/>
    </row>
    <row r="23" spans="1:12" ht="20.100000000000001" customHeight="1" x14ac:dyDescent="0.25">
      <c r="A23" s="47">
        <v>15</v>
      </c>
      <c r="B23" s="53"/>
      <c r="C23" s="53"/>
      <c r="D23" s="52"/>
      <c r="E23" s="53"/>
      <c r="F23" s="54"/>
      <c r="G23" s="13"/>
      <c r="H23" s="13"/>
      <c r="I23" s="14"/>
      <c r="J23" s="48">
        <f>IFERROR(IF(G23="Annual Fee",VLOOKUP('NON-GB'!F23,Data!J:L,3,FALSE),0),0)+IFERROR(IF(G23="Late Charge",IF(OR(F23="FS-4.1",F23="FS-4.2"),VLOOKUP(F23&amp;H23,M:O,3,FALSE),VLOOKUP(H23,N:O,2,FALSE)*VLOOKUP(F23,Data!J:L,3,FALSE))),0)+IFERROR(IF(OR(F23="FS-4.1",F23="FS-4.2"),IF(VLOOKUP(H23,Data!O:P,2,FALSE)&lt;'NON-GB'!D$5,"Lapse",0)),0)</f>
        <v>0</v>
      </c>
      <c r="L23" s="33"/>
    </row>
    <row r="24" spans="1:12" ht="20.100000000000001" customHeight="1" x14ac:dyDescent="0.25">
      <c r="A24" s="47">
        <v>16</v>
      </c>
      <c r="B24" s="53"/>
      <c r="C24" s="53"/>
      <c r="D24" s="52"/>
      <c r="E24" s="53"/>
      <c r="F24" s="54"/>
      <c r="G24" s="13"/>
      <c r="H24" s="13"/>
      <c r="I24" s="14"/>
      <c r="J24" s="48">
        <f>IFERROR(IF(G24="Annual Fee",VLOOKUP('NON-GB'!F24,Data!J:L,3,FALSE),0),0)+IFERROR(IF(G24="Late Charge",IF(OR(F24="FS-4.1",F24="FS-4.2"),VLOOKUP(F24&amp;H24,M:O,3,FALSE),VLOOKUP(H24,N:O,2,FALSE)*VLOOKUP(F24,Data!J:L,3,FALSE))),0)+IFERROR(IF(OR(F24="FS-4.1",F24="FS-4.2"),IF(VLOOKUP(H24,Data!O:P,2,FALSE)&lt;'NON-GB'!D$5,"Lapse",0)),0)</f>
        <v>0</v>
      </c>
      <c r="L24" s="33"/>
    </row>
    <row r="25" spans="1:12" ht="20.100000000000001" customHeight="1" x14ac:dyDescent="0.25">
      <c r="A25" s="47">
        <v>17</v>
      </c>
      <c r="B25" s="53"/>
      <c r="C25" s="53"/>
      <c r="D25" s="52"/>
      <c r="E25" s="53"/>
      <c r="F25" s="54"/>
      <c r="G25" s="13"/>
      <c r="H25" s="13"/>
      <c r="I25" s="14"/>
      <c r="J25" s="48">
        <f>IFERROR(IF(G25="Annual Fee",VLOOKUP('NON-GB'!F25,Data!J:L,3,FALSE),0),0)+IFERROR(IF(G25="Late Charge",IF(OR(F25="FS-4.1",F25="FS-4.2"),VLOOKUP(F25&amp;H25,M:O,3,FALSE),VLOOKUP(H25,N:O,2,FALSE)*VLOOKUP(F25,Data!J:L,3,FALSE))),0)+IFERROR(IF(OR(F25="FS-4.1",F25="FS-4.2"),IF(VLOOKUP(H25,Data!O:P,2,FALSE)&lt;'NON-GB'!D$5,"Lapse",0)),0)</f>
        <v>0</v>
      </c>
      <c r="L25" s="33"/>
    </row>
    <row r="26" spans="1:12" ht="20.100000000000001" customHeight="1" x14ac:dyDescent="0.25">
      <c r="A26" s="47">
        <v>18</v>
      </c>
      <c r="B26" s="53"/>
      <c r="C26" s="53"/>
      <c r="D26" s="52"/>
      <c r="E26" s="53"/>
      <c r="F26" s="54"/>
      <c r="G26" s="13"/>
      <c r="H26" s="13"/>
      <c r="I26" s="14"/>
      <c r="J26" s="48">
        <f>IFERROR(IF(G26="Annual Fee",VLOOKUP('NON-GB'!F26,Data!J:L,3,FALSE),0),0)+IFERROR(IF(G26="Late Charge",IF(OR(F26="FS-4.1",F26="FS-4.2"),VLOOKUP(F26&amp;H26,M:O,3,FALSE),VLOOKUP(H26,N:O,2,FALSE)*VLOOKUP(F26,Data!J:L,3,FALSE))),0)+IFERROR(IF(OR(F26="FS-4.1",F26="FS-4.2"),IF(VLOOKUP(H26,Data!O:P,2,FALSE)&lt;'NON-GB'!D$5,"Lapse",0)),0)</f>
        <v>0</v>
      </c>
      <c r="L26" s="33"/>
    </row>
    <row r="27" spans="1:12" ht="20.100000000000001" customHeight="1" x14ac:dyDescent="0.25">
      <c r="A27" s="47">
        <v>19</v>
      </c>
      <c r="B27" s="53"/>
      <c r="C27" s="53"/>
      <c r="D27" s="52"/>
      <c r="E27" s="53"/>
      <c r="F27" s="54"/>
      <c r="G27" s="13"/>
      <c r="H27" s="13"/>
      <c r="I27" s="14"/>
      <c r="J27" s="48">
        <f>IFERROR(IF(G27="Annual Fee",VLOOKUP('NON-GB'!F27,Data!J:L,3,FALSE),0),0)+IFERROR(IF(G27="Late Charge",IF(OR(F27="FS-4.1",F27="FS-4.2"),VLOOKUP(F27&amp;H27,M:O,3,FALSE),VLOOKUP(H27,N:O,2,FALSE)*VLOOKUP(F27,Data!J:L,3,FALSE))),0)+IFERROR(IF(OR(F27="FS-4.1",F27="FS-4.2"),IF(VLOOKUP(H27,Data!O:P,2,FALSE)&lt;'NON-GB'!D$5,"Lapse",0)),0)</f>
        <v>0</v>
      </c>
      <c r="L27" s="33"/>
    </row>
    <row r="28" spans="1:12" ht="20.100000000000001" customHeight="1" x14ac:dyDescent="0.25">
      <c r="A28" s="47">
        <v>20</v>
      </c>
      <c r="B28" s="53"/>
      <c r="C28" s="53"/>
      <c r="D28" s="52"/>
      <c r="E28" s="53"/>
      <c r="F28" s="54"/>
      <c r="G28" s="13"/>
      <c r="H28" s="13"/>
      <c r="I28" s="14"/>
      <c r="J28" s="48">
        <f>IFERROR(IF(G28="Annual Fee",VLOOKUP('NON-GB'!F28,Data!J:L,3,FALSE),0),0)+IFERROR(IF(G28="Late Charge",IF(OR(F28="FS-4.1",F28="FS-4.2"),VLOOKUP(F28&amp;H28,M:O,3,FALSE),VLOOKUP(H28,N:O,2,FALSE)*VLOOKUP(F28,Data!J:L,3,FALSE))),0)+IFERROR(IF(OR(F28="FS-4.1",F28="FS-4.2"),IF(VLOOKUP(H28,Data!O:P,2,FALSE)&lt;'NON-GB'!D$5,"Lapse",0)),0)</f>
        <v>0</v>
      </c>
      <c r="L28" s="33"/>
    </row>
    <row r="29" spans="1:12" ht="20.100000000000001" customHeight="1" x14ac:dyDescent="0.25">
      <c r="A29" s="47">
        <v>21</v>
      </c>
      <c r="B29" s="53"/>
      <c r="C29" s="53"/>
      <c r="D29" s="52"/>
      <c r="E29" s="53"/>
      <c r="F29" s="54"/>
      <c r="G29" s="13"/>
      <c r="H29" s="13"/>
      <c r="I29" s="14"/>
      <c r="J29" s="48">
        <f>IFERROR(IF(G29="Annual Fee",VLOOKUP('NON-GB'!F29,Data!J:L,3,FALSE),0),0)+IFERROR(IF(G29="Late Charge",IF(OR(F29="FS-4.1",F29="FS-4.2"),VLOOKUP(F29&amp;H29,M:O,3,FALSE),VLOOKUP(H29,N:O,2,FALSE)*VLOOKUP(F29,Data!J:L,3,FALSE))),0)+IFERROR(IF(OR(F29="FS-4.1",F29="FS-4.2"),IF(VLOOKUP(H29,Data!O:P,2,FALSE)&lt;'NON-GB'!D$5,"Lapse",0)),0)</f>
        <v>0</v>
      </c>
      <c r="L29" s="33"/>
    </row>
    <row r="30" spans="1:12" ht="20.100000000000001" customHeight="1" x14ac:dyDescent="0.25">
      <c r="A30" s="47">
        <v>22</v>
      </c>
      <c r="B30" s="53"/>
      <c r="C30" s="53"/>
      <c r="D30" s="52"/>
      <c r="E30" s="53"/>
      <c r="F30" s="54"/>
      <c r="G30" s="13"/>
      <c r="H30" s="13"/>
      <c r="I30" s="14"/>
      <c r="J30" s="48">
        <f>IFERROR(IF(G30="Annual Fee",VLOOKUP('NON-GB'!F30,Data!J:L,3,FALSE),0),0)+IFERROR(IF(G30="Late Charge",IF(OR(F30="FS-4.1",F30="FS-4.2"),VLOOKUP(F30&amp;H30,M:O,3,FALSE),VLOOKUP(H30,N:O,2,FALSE)*VLOOKUP(F30,Data!J:L,3,FALSE))),0)+IFERROR(IF(OR(F30="FS-4.1",F30="FS-4.2"),IF(VLOOKUP(H30,Data!O:P,2,FALSE)&lt;'NON-GB'!D$5,"Lapse",0)),0)</f>
        <v>0</v>
      </c>
      <c r="L30" s="33"/>
    </row>
    <row r="31" spans="1:12" ht="20.100000000000001" customHeight="1" x14ac:dyDescent="0.25">
      <c r="A31" s="47">
        <v>23</v>
      </c>
      <c r="B31" s="53"/>
      <c r="C31" s="53"/>
      <c r="D31" s="52"/>
      <c r="E31" s="53"/>
      <c r="F31" s="54"/>
      <c r="G31" s="13"/>
      <c r="H31" s="13"/>
      <c r="I31" s="14"/>
      <c r="J31" s="48">
        <f>IFERROR(IF(G31="Annual Fee",VLOOKUP('NON-GB'!F31,Data!J:L,3,FALSE),0),0)+IFERROR(IF(G31="Late Charge",IF(OR(F31="FS-4.1",F31="FS-4.2"),VLOOKUP(F31&amp;H31,M:O,3,FALSE),VLOOKUP(H31,N:O,2,FALSE)*VLOOKUP(F31,Data!J:L,3,FALSE))),0)+IFERROR(IF(OR(F31="FS-4.1",F31="FS-4.2"),IF(VLOOKUP(H31,Data!O:P,2,FALSE)&lt;'NON-GB'!D$5,"Lapse",0)),0)</f>
        <v>0</v>
      </c>
      <c r="L31" s="33"/>
    </row>
    <row r="32" spans="1:12" ht="20.100000000000001" customHeight="1" x14ac:dyDescent="0.25">
      <c r="A32" s="47">
        <v>24</v>
      </c>
      <c r="B32" s="53"/>
      <c r="C32" s="53"/>
      <c r="D32" s="52"/>
      <c r="E32" s="53"/>
      <c r="F32" s="54"/>
      <c r="G32" s="13"/>
      <c r="H32" s="13"/>
      <c r="I32" s="14"/>
      <c r="J32" s="48">
        <f>IFERROR(IF(G32="Annual Fee",VLOOKUP('NON-GB'!F32,Data!J:L,3,FALSE),0),0)+IFERROR(IF(G32="Late Charge",IF(OR(F32="FS-4.1",F32="FS-4.2"),VLOOKUP(F32&amp;H32,M:O,3,FALSE),VLOOKUP(H32,N:O,2,FALSE)*VLOOKUP(F32,Data!J:L,3,FALSE))),0)+IFERROR(IF(OR(F32="FS-4.1",F32="FS-4.2"),IF(VLOOKUP(H32,Data!O:P,2,FALSE)&lt;'NON-GB'!D$5,"Lapse",0)),0)</f>
        <v>0</v>
      </c>
      <c r="L32" s="33"/>
    </row>
    <row r="33" spans="1:12" ht="20.100000000000001" customHeight="1" x14ac:dyDescent="0.25">
      <c r="A33" s="47">
        <v>25</v>
      </c>
      <c r="B33" s="53"/>
      <c r="C33" s="53"/>
      <c r="D33" s="52"/>
      <c r="E33" s="53"/>
      <c r="F33" s="54"/>
      <c r="G33" s="13"/>
      <c r="H33" s="13"/>
      <c r="I33" s="14"/>
      <c r="J33" s="48">
        <f>IFERROR(IF(G33="Annual Fee",VLOOKUP('NON-GB'!F33,Data!J:L,3,FALSE),0),0)+IFERROR(IF(G33="Late Charge",IF(OR(F33="FS-4.1",F33="FS-4.2"),VLOOKUP(F33&amp;H33,M:O,3,FALSE),VLOOKUP(H33,N:O,2,FALSE)*VLOOKUP(F33,Data!J:L,3,FALSE))),0)+IFERROR(IF(OR(F33="FS-4.1",F33="FS-4.2"),IF(VLOOKUP(H33,Data!O:P,2,FALSE)&lt;'NON-GB'!D$5,"Lapse",0)),0)</f>
        <v>0</v>
      </c>
      <c r="L33" s="33"/>
    </row>
    <row r="34" spans="1:12" ht="20.100000000000001" customHeight="1" x14ac:dyDescent="0.25">
      <c r="A34" s="47">
        <v>26</v>
      </c>
      <c r="B34" s="53"/>
      <c r="C34" s="53"/>
      <c r="D34" s="52"/>
      <c r="E34" s="53"/>
      <c r="F34" s="54"/>
      <c r="G34" s="13"/>
      <c r="H34" s="13"/>
      <c r="I34" s="14"/>
      <c r="J34" s="48">
        <f>IFERROR(IF(G34="Annual Fee",VLOOKUP('NON-GB'!F34,Data!J:L,3,FALSE),0),0)+IFERROR(IF(G34="Late Charge",IF(OR(F34="FS-4.1",F34="FS-4.2"),VLOOKUP(F34&amp;H34,M:O,3,FALSE),VLOOKUP(H34,N:O,2,FALSE)*VLOOKUP(F34,Data!J:L,3,FALSE))),0)+IFERROR(IF(OR(F34="FS-4.1",F34="FS-4.2"),IF(VLOOKUP(H34,Data!O:P,2,FALSE)&lt;'NON-GB'!D$5,"Lapse",0)),0)</f>
        <v>0</v>
      </c>
      <c r="L34" s="33"/>
    </row>
    <row r="35" spans="1:12" ht="20.100000000000001" customHeight="1" x14ac:dyDescent="0.25">
      <c r="A35" s="47">
        <v>27</v>
      </c>
      <c r="B35" s="53"/>
      <c r="C35" s="53"/>
      <c r="D35" s="52"/>
      <c r="E35" s="53"/>
      <c r="F35" s="54"/>
      <c r="G35" s="13"/>
      <c r="H35" s="13"/>
      <c r="I35" s="14"/>
      <c r="J35" s="48">
        <f>IFERROR(IF(G35="Annual Fee",VLOOKUP('NON-GB'!F35,Data!J:L,3,FALSE),0),0)+IFERROR(IF(G35="Late Charge",IF(OR(F35="FS-4.1",F35="FS-4.2"),VLOOKUP(F35&amp;H35,M:O,3,FALSE),VLOOKUP(H35,N:O,2,FALSE)*VLOOKUP(F35,Data!J:L,3,FALSE))),0)+IFERROR(IF(OR(F35="FS-4.1",F35="FS-4.2"),IF(VLOOKUP(H35,Data!O:P,2,FALSE)&lt;'NON-GB'!D$5,"Lapse",0)),0)</f>
        <v>0</v>
      </c>
      <c r="L35" s="33"/>
    </row>
    <row r="36" spans="1:12" ht="20.100000000000001" customHeight="1" x14ac:dyDescent="0.25">
      <c r="A36" s="47">
        <v>28</v>
      </c>
      <c r="B36" s="53"/>
      <c r="C36" s="53"/>
      <c r="D36" s="52"/>
      <c r="E36" s="53"/>
      <c r="F36" s="54"/>
      <c r="G36" s="13"/>
      <c r="H36" s="13"/>
      <c r="I36" s="14"/>
      <c r="J36" s="48">
        <f>IFERROR(IF(G36="Annual Fee",VLOOKUP('NON-GB'!F36,Data!J:L,3,FALSE),0),0)+IFERROR(IF(G36="Late Charge",IF(OR(F36="FS-4.1",F36="FS-4.2"),VLOOKUP(F36&amp;H36,M:O,3,FALSE),VLOOKUP(H36,N:O,2,FALSE)*VLOOKUP(F36,Data!J:L,3,FALSE))),0)+IFERROR(IF(OR(F36="FS-4.1",F36="FS-4.2"),IF(VLOOKUP(H36,Data!O:P,2,FALSE)&lt;'NON-GB'!D$5,"Lapse",0)),0)</f>
        <v>0</v>
      </c>
      <c r="L36" s="33"/>
    </row>
    <row r="37" spans="1:12" ht="20.100000000000001" customHeight="1" x14ac:dyDescent="0.25">
      <c r="A37" s="47">
        <v>29</v>
      </c>
      <c r="B37" s="53"/>
      <c r="C37" s="53"/>
      <c r="D37" s="52"/>
      <c r="E37" s="53"/>
      <c r="F37" s="54"/>
      <c r="G37" s="13"/>
      <c r="H37" s="13"/>
      <c r="I37" s="14"/>
      <c r="J37" s="48">
        <f>IFERROR(IF(G37="Annual Fee",VLOOKUP('NON-GB'!F37,Data!J:L,3,FALSE),0),0)+IFERROR(IF(G37="Late Charge",IF(OR(F37="FS-4.1",F37="FS-4.2"),VLOOKUP(F37&amp;H37,M:O,3,FALSE),VLOOKUP(H37,N:O,2,FALSE)*VLOOKUP(F37,Data!J:L,3,FALSE))),0)+IFERROR(IF(OR(F37="FS-4.1",F37="FS-4.2"),IF(VLOOKUP(H37,Data!O:P,2,FALSE)&lt;'NON-GB'!D$5,"Lapse",0)),0)</f>
        <v>0</v>
      </c>
      <c r="L37" s="33"/>
    </row>
    <row r="38" spans="1:12" ht="20.100000000000001" customHeight="1" x14ac:dyDescent="0.25">
      <c r="A38" s="47">
        <v>30</v>
      </c>
      <c r="B38" s="53"/>
      <c r="C38" s="53"/>
      <c r="D38" s="52"/>
      <c r="E38" s="53"/>
      <c r="F38" s="54"/>
      <c r="G38" s="13"/>
      <c r="H38" s="13"/>
      <c r="I38" s="14"/>
      <c r="J38" s="48">
        <f>IFERROR(IF(G38="Annual Fee",VLOOKUP('NON-GB'!F38,Data!J:L,3,FALSE),0),0)+IFERROR(IF(G38="Late Charge",IF(OR(F38="FS-4.1",F38="FS-4.2"),VLOOKUP(F38&amp;H38,M:O,3,FALSE),VLOOKUP(H38,N:O,2,FALSE)*VLOOKUP(F38,Data!J:L,3,FALSE))),0)+IFERROR(IF(OR(F38="FS-4.1",F38="FS-4.2"),IF(VLOOKUP(H38,Data!O:P,2,FALSE)&lt;'NON-GB'!D$5,"Lapse",0)),0)</f>
        <v>0</v>
      </c>
      <c r="L38" s="33"/>
    </row>
    <row r="39" spans="1:12" ht="20.100000000000001" customHeight="1" x14ac:dyDescent="0.25">
      <c r="A39" s="47">
        <v>31</v>
      </c>
      <c r="B39" s="53"/>
      <c r="C39" s="53"/>
      <c r="D39" s="52"/>
      <c r="E39" s="53"/>
      <c r="F39" s="54"/>
      <c r="G39" s="13"/>
      <c r="H39" s="13"/>
      <c r="I39" s="14"/>
      <c r="J39" s="48">
        <f>IFERROR(IF(G39="Annual Fee",VLOOKUP('NON-GB'!F39,Data!J:L,3,FALSE),0),0)+IFERROR(IF(G39="Late Charge",IF(OR(F39="FS-4.1",F39="FS-4.2"),VLOOKUP(F39&amp;H39,M:O,3,FALSE),VLOOKUP(H39,N:O,2,FALSE)*VLOOKUP(F39,Data!J:L,3,FALSE))),0)+IFERROR(IF(OR(F39="FS-4.1",F39="FS-4.2"),IF(VLOOKUP(H39,Data!O:P,2,FALSE)&lt;'NON-GB'!D$5,"Lapse",0)),0)</f>
        <v>0</v>
      </c>
      <c r="L39" s="33"/>
    </row>
    <row r="40" spans="1:12" ht="20.100000000000001" customHeight="1" x14ac:dyDescent="0.25">
      <c r="A40" s="47">
        <v>32</v>
      </c>
      <c r="B40" s="53"/>
      <c r="C40" s="53"/>
      <c r="D40" s="52"/>
      <c r="E40" s="53"/>
      <c r="F40" s="54"/>
      <c r="G40" s="13"/>
      <c r="H40" s="13"/>
      <c r="I40" s="14"/>
      <c r="J40" s="48">
        <f>IFERROR(IF(G40="Annual Fee",VLOOKUP('NON-GB'!F40,Data!J:L,3,FALSE),0),0)+IFERROR(IF(G40="Late Charge",IF(OR(F40="FS-4.1",F40="FS-4.2"),VLOOKUP(F40&amp;H40,M:O,3,FALSE),VLOOKUP(H40,N:O,2,FALSE)*VLOOKUP(F40,Data!J:L,3,FALSE))),0)+IFERROR(IF(OR(F40="FS-4.1",F40="FS-4.2"),IF(VLOOKUP(H40,Data!O:P,2,FALSE)&lt;'NON-GB'!D$5,"Lapse",0)),0)</f>
        <v>0</v>
      </c>
      <c r="L40" s="33"/>
    </row>
    <row r="41" spans="1:12" ht="20.100000000000001" customHeight="1" x14ac:dyDescent="0.25">
      <c r="A41" s="47">
        <v>33</v>
      </c>
      <c r="B41" s="53"/>
      <c r="C41" s="53"/>
      <c r="D41" s="52"/>
      <c r="E41" s="53"/>
      <c r="F41" s="54"/>
      <c r="G41" s="13"/>
      <c r="H41" s="13"/>
      <c r="I41" s="14"/>
      <c r="J41" s="48">
        <f>IFERROR(IF(G41="Annual Fee",VLOOKUP('NON-GB'!F41,Data!J:L,3,FALSE),0),0)+IFERROR(IF(G41="Late Charge",IF(OR(F41="FS-4.1",F41="FS-4.2"),VLOOKUP(F41&amp;H41,M:O,3,FALSE),VLOOKUP(H41,N:O,2,FALSE)*VLOOKUP(F41,Data!J:L,3,FALSE))),0)+IFERROR(IF(OR(F41="FS-4.1",F41="FS-4.2"),IF(VLOOKUP(H41,Data!O:P,2,FALSE)&lt;'NON-GB'!D$5,"Lapse",0)),0)</f>
        <v>0</v>
      </c>
      <c r="L41" s="33"/>
    </row>
    <row r="42" spans="1:12" ht="20.100000000000001" customHeight="1" x14ac:dyDescent="0.25">
      <c r="A42" s="47">
        <v>34</v>
      </c>
      <c r="B42" s="53"/>
      <c r="C42" s="53"/>
      <c r="D42" s="52"/>
      <c r="E42" s="53"/>
      <c r="F42" s="54"/>
      <c r="G42" s="13"/>
      <c r="H42" s="13"/>
      <c r="I42" s="14"/>
      <c r="J42" s="48">
        <f>IFERROR(IF(G42="Annual Fee",VLOOKUP('NON-GB'!F42,Data!J:L,3,FALSE),0),0)+IFERROR(IF(G42="Late Charge",IF(OR(F42="FS-4.1",F42="FS-4.2"),VLOOKUP(F42&amp;H42,M:O,3,FALSE),VLOOKUP(H42,N:O,2,FALSE)*VLOOKUP(F42,Data!J:L,3,FALSE))),0)+IFERROR(IF(OR(F42="FS-4.1",F42="FS-4.2"),IF(VLOOKUP(H42,Data!O:P,2,FALSE)&lt;'NON-GB'!D$5,"Lapse",0)),0)</f>
        <v>0</v>
      </c>
      <c r="L42" s="33"/>
    </row>
    <row r="43" spans="1:12" ht="20.100000000000001" customHeight="1" x14ac:dyDescent="0.25">
      <c r="A43" s="47">
        <v>35</v>
      </c>
      <c r="B43" s="53"/>
      <c r="C43" s="53"/>
      <c r="D43" s="52"/>
      <c r="E43" s="53"/>
      <c r="F43" s="54"/>
      <c r="G43" s="13"/>
      <c r="H43" s="13"/>
      <c r="I43" s="14"/>
      <c r="J43" s="48">
        <f>IFERROR(IF(G43="Annual Fee",VLOOKUP('NON-GB'!F43,Data!J:L,3,FALSE),0),0)+IFERROR(IF(G43="Late Charge",IF(OR(F43="FS-4.1",F43="FS-4.2"),VLOOKUP(F43&amp;H43,M:O,3,FALSE),VLOOKUP(H43,N:O,2,FALSE)*VLOOKUP(F43,Data!J:L,3,FALSE))),0)+IFERROR(IF(OR(F43="FS-4.1",F43="FS-4.2"),IF(VLOOKUP(H43,Data!O:P,2,FALSE)&lt;'NON-GB'!D$5,"Lapse",0)),0)</f>
        <v>0</v>
      </c>
      <c r="L43" s="33"/>
    </row>
    <row r="44" spans="1:12" ht="20.100000000000001" customHeight="1" x14ac:dyDescent="0.25">
      <c r="A44" s="47">
        <v>36</v>
      </c>
      <c r="B44" s="53"/>
      <c r="C44" s="53"/>
      <c r="D44" s="52"/>
      <c r="E44" s="53"/>
      <c r="F44" s="54"/>
      <c r="G44" s="13"/>
      <c r="H44" s="13"/>
      <c r="I44" s="14"/>
      <c r="J44" s="48">
        <f>IFERROR(IF(G44="Annual Fee",VLOOKUP('NON-GB'!F44,Data!J:L,3,FALSE),0),0)+IFERROR(IF(G44="Late Charge",IF(OR(F44="FS-4.1",F44="FS-4.2"),VLOOKUP(F44&amp;H44,M:O,3,FALSE),VLOOKUP(H44,N:O,2,FALSE)*VLOOKUP(F44,Data!J:L,3,FALSE))),0)+IFERROR(IF(OR(F44="FS-4.1",F44="FS-4.2"),IF(VLOOKUP(H44,Data!O:P,2,FALSE)&lt;'NON-GB'!D$5,"Lapse",0)),0)</f>
        <v>0</v>
      </c>
      <c r="L44" s="33"/>
    </row>
    <row r="45" spans="1:12" ht="20.100000000000001" customHeight="1" x14ac:dyDescent="0.25">
      <c r="A45" s="47">
        <v>37</v>
      </c>
      <c r="B45" s="53"/>
      <c r="C45" s="53"/>
      <c r="D45" s="52"/>
      <c r="E45" s="53"/>
      <c r="F45" s="54"/>
      <c r="G45" s="13"/>
      <c r="H45" s="13"/>
      <c r="I45" s="14"/>
      <c r="J45" s="48">
        <f>IFERROR(IF(G45="Annual Fee",VLOOKUP('NON-GB'!F45,Data!J:L,3,FALSE),0),0)+IFERROR(IF(G45="Late Charge",IF(OR(F45="FS-4.1",F45="FS-4.2"),VLOOKUP(F45&amp;H45,M:O,3,FALSE),VLOOKUP(H45,N:O,2,FALSE)*VLOOKUP(F45,Data!J:L,3,FALSE))),0)+IFERROR(IF(OR(F45="FS-4.1",F45="FS-4.2"),IF(VLOOKUP(H45,Data!O:P,2,FALSE)&lt;'NON-GB'!D$5,"Lapse",0)),0)</f>
        <v>0</v>
      </c>
      <c r="L45" s="33"/>
    </row>
    <row r="46" spans="1:12" ht="20.100000000000001" customHeight="1" x14ac:dyDescent="0.25">
      <c r="A46" s="47">
        <v>38</v>
      </c>
      <c r="B46" s="53"/>
      <c r="C46" s="53"/>
      <c r="D46" s="52"/>
      <c r="E46" s="53"/>
      <c r="F46" s="54"/>
      <c r="G46" s="13"/>
      <c r="H46" s="13"/>
      <c r="I46" s="14"/>
      <c r="J46" s="48">
        <f>IFERROR(IF(G46="Annual Fee",VLOOKUP('NON-GB'!F46,Data!J:L,3,FALSE),0),0)+IFERROR(IF(G46="Late Charge",IF(OR(F46="FS-4.1",F46="FS-4.2"),VLOOKUP(F46&amp;H46,M:O,3,FALSE),VLOOKUP(H46,N:O,2,FALSE)*VLOOKUP(F46,Data!J:L,3,FALSE))),0)+IFERROR(IF(OR(F46="FS-4.1",F46="FS-4.2"),IF(VLOOKUP(H46,Data!O:P,2,FALSE)&lt;'NON-GB'!D$5,"Lapse",0)),0)</f>
        <v>0</v>
      </c>
      <c r="L46" s="33"/>
    </row>
    <row r="47" spans="1:12" ht="20.100000000000001" customHeight="1" x14ac:dyDescent="0.25">
      <c r="A47" s="47">
        <v>39</v>
      </c>
      <c r="B47" s="53"/>
      <c r="C47" s="53"/>
      <c r="D47" s="52"/>
      <c r="E47" s="53"/>
      <c r="F47" s="54"/>
      <c r="G47" s="13"/>
      <c r="H47" s="13"/>
      <c r="I47" s="14"/>
      <c r="J47" s="48">
        <f>IFERROR(IF(G47="Annual Fee",VLOOKUP('NON-GB'!F47,Data!J:L,3,FALSE),0),0)+IFERROR(IF(G47="Late Charge",IF(OR(F47="FS-4.1",F47="FS-4.2"),VLOOKUP(F47&amp;H47,M:O,3,FALSE),VLOOKUP(H47,N:O,2,FALSE)*VLOOKUP(F47,Data!J:L,3,FALSE))),0)+IFERROR(IF(OR(F47="FS-4.1",F47="FS-4.2"),IF(VLOOKUP(H47,Data!O:P,2,FALSE)&lt;'NON-GB'!D$5,"Lapse",0)),0)</f>
        <v>0</v>
      </c>
      <c r="L47" s="33"/>
    </row>
    <row r="48" spans="1:12" ht="20.100000000000001" customHeight="1" x14ac:dyDescent="0.25">
      <c r="A48" s="47">
        <v>40</v>
      </c>
      <c r="B48" s="53"/>
      <c r="C48" s="53"/>
      <c r="D48" s="52"/>
      <c r="E48" s="53"/>
      <c r="F48" s="54"/>
      <c r="G48" s="13"/>
      <c r="H48" s="13"/>
      <c r="I48" s="14"/>
      <c r="J48" s="48">
        <f>IFERROR(IF(G48="Annual Fee",VLOOKUP('NON-GB'!F48,Data!J:L,3,FALSE),0),0)+IFERROR(IF(G48="Late Charge",IF(OR(F48="FS-4.1",F48="FS-4.2"),VLOOKUP(F48&amp;H48,M:O,3,FALSE),VLOOKUP(H48,N:O,2,FALSE)*VLOOKUP(F48,Data!J:L,3,FALSE))),0)+IFERROR(IF(OR(F48="FS-4.1",F48="FS-4.2"),IF(VLOOKUP(H48,Data!O:P,2,FALSE)&lt;'NON-GB'!D$5,"Lapse",0)),0)</f>
        <v>0</v>
      </c>
      <c r="L48" s="33"/>
    </row>
    <row r="49" spans="1:12" ht="20.100000000000001" customHeight="1" x14ac:dyDescent="0.25">
      <c r="A49" s="47">
        <v>41</v>
      </c>
      <c r="B49" s="53"/>
      <c r="C49" s="53"/>
      <c r="D49" s="52"/>
      <c r="E49" s="53"/>
      <c r="F49" s="54"/>
      <c r="G49" s="13"/>
      <c r="H49" s="13"/>
      <c r="I49" s="14"/>
      <c r="J49" s="48">
        <f>IFERROR(IF(G49="Annual Fee",VLOOKUP('NON-GB'!F49,Data!J:L,3,FALSE),0),0)+IFERROR(IF(G49="Late Charge",IF(OR(F49="FS-4.1",F49="FS-4.2"),VLOOKUP(F49&amp;H49,M:O,3,FALSE),VLOOKUP(H49,N:O,2,FALSE)*VLOOKUP(F49,Data!J:L,3,FALSE))),0)+IFERROR(IF(OR(F49="FS-4.1",F49="FS-4.2"),IF(VLOOKUP(H49,Data!O:P,2,FALSE)&lt;'NON-GB'!D$5,"Lapse",0)),0)</f>
        <v>0</v>
      </c>
      <c r="L49" s="33"/>
    </row>
    <row r="50" spans="1:12" ht="20.100000000000001" customHeight="1" x14ac:dyDescent="0.25">
      <c r="A50" s="47">
        <v>42</v>
      </c>
      <c r="B50" s="53"/>
      <c r="C50" s="53"/>
      <c r="D50" s="52"/>
      <c r="E50" s="53"/>
      <c r="F50" s="54"/>
      <c r="G50" s="13"/>
      <c r="H50" s="13"/>
      <c r="I50" s="14"/>
      <c r="J50" s="48">
        <f>IFERROR(IF(G50="Annual Fee",VLOOKUP('NON-GB'!F50,Data!J:L,3,FALSE),0),0)+IFERROR(IF(G50="Late Charge",IF(OR(F50="FS-4.1",F50="FS-4.2"),VLOOKUP(F50&amp;H50,M:O,3,FALSE),VLOOKUP(H50,N:O,2,FALSE)*VLOOKUP(F50,Data!J:L,3,FALSE))),0)+IFERROR(IF(OR(F50="FS-4.1",F50="FS-4.2"),IF(VLOOKUP(H50,Data!O:P,2,FALSE)&lt;'NON-GB'!D$5,"Lapse",0)),0)</f>
        <v>0</v>
      </c>
      <c r="L50" s="33"/>
    </row>
    <row r="51" spans="1:12" ht="20.100000000000001" customHeight="1" x14ac:dyDescent="0.25">
      <c r="A51" s="47">
        <v>43</v>
      </c>
      <c r="B51" s="53"/>
      <c r="C51" s="53"/>
      <c r="D51" s="52"/>
      <c r="E51" s="53"/>
      <c r="F51" s="54"/>
      <c r="G51" s="13"/>
      <c r="H51" s="13"/>
      <c r="I51" s="14"/>
      <c r="J51" s="48">
        <f>IFERROR(IF(G51="Annual Fee",VLOOKUP('NON-GB'!F51,Data!J:L,3,FALSE),0),0)+IFERROR(IF(G51="Late Charge",IF(OR(F51="FS-4.1",F51="FS-4.2"),VLOOKUP(F51&amp;H51,M:O,3,FALSE),VLOOKUP(H51,N:O,2,FALSE)*VLOOKUP(F51,Data!J:L,3,FALSE))),0)+IFERROR(IF(OR(F51="FS-4.1",F51="FS-4.2"),IF(VLOOKUP(H51,Data!O:P,2,FALSE)&lt;'NON-GB'!D$5,"Lapse",0)),0)</f>
        <v>0</v>
      </c>
      <c r="L51" s="33"/>
    </row>
    <row r="52" spans="1:12" ht="20.100000000000001" customHeight="1" x14ac:dyDescent="0.25">
      <c r="A52" s="47">
        <v>44</v>
      </c>
      <c r="B52" s="53"/>
      <c r="C52" s="53"/>
      <c r="D52" s="52"/>
      <c r="E52" s="53"/>
      <c r="F52" s="54"/>
      <c r="G52" s="13"/>
      <c r="H52" s="13"/>
      <c r="I52" s="14"/>
      <c r="J52" s="48">
        <f>IFERROR(IF(G52="Annual Fee",VLOOKUP('NON-GB'!F52,Data!J:L,3,FALSE),0),0)+IFERROR(IF(G52="Late Charge",IF(OR(F52="FS-4.1",F52="FS-4.2"),VLOOKUP(F52&amp;H52,M:O,3,FALSE),VLOOKUP(H52,N:O,2,FALSE)*VLOOKUP(F52,Data!J:L,3,FALSE))),0)+IFERROR(IF(OR(F52="FS-4.1",F52="FS-4.2"),IF(VLOOKUP(H52,Data!O:P,2,FALSE)&lt;'NON-GB'!D$5,"Lapse",0)),0)</f>
        <v>0</v>
      </c>
      <c r="L52" s="33"/>
    </row>
    <row r="53" spans="1:12" ht="20.100000000000001" customHeight="1" x14ac:dyDescent="0.25">
      <c r="A53" s="47">
        <v>45</v>
      </c>
      <c r="B53" s="53"/>
      <c r="C53" s="53"/>
      <c r="D53" s="52"/>
      <c r="E53" s="53"/>
      <c r="F53" s="54"/>
      <c r="G53" s="13"/>
      <c r="H53" s="13"/>
      <c r="I53" s="14"/>
      <c r="J53" s="48">
        <f>IFERROR(IF(G53="Annual Fee",VLOOKUP('NON-GB'!F53,Data!J:L,3,FALSE),0),0)+IFERROR(IF(G53="Late Charge",IF(OR(F53="FS-4.1",F53="FS-4.2"),VLOOKUP(F53&amp;H53,M:O,3,FALSE),VLOOKUP(H53,N:O,2,FALSE)*VLOOKUP(F53,Data!J:L,3,FALSE))),0)+IFERROR(IF(OR(F53="FS-4.1",F53="FS-4.2"),IF(VLOOKUP(H53,Data!O:P,2,FALSE)&lt;'NON-GB'!D$5,"Lapse",0)),0)</f>
        <v>0</v>
      </c>
      <c r="L53" s="33"/>
    </row>
    <row r="54" spans="1:12" ht="20.100000000000001" customHeight="1" x14ac:dyDescent="0.25">
      <c r="A54" s="47">
        <v>46</v>
      </c>
      <c r="B54" s="53"/>
      <c r="C54" s="53"/>
      <c r="D54" s="52"/>
      <c r="E54" s="53"/>
      <c r="F54" s="54"/>
      <c r="G54" s="13"/>
      <c r="H54" s="13"/>
      <c r="I54" s="14"/>
      <c r="J54" s="48">
        <f>IFERROR(IF(G54="Annual Fee",VLOOKUP('NON-GB'!F54,Data!J:L,3,FALSE),0),0)+IFERROR(IF(G54="Late Charge",IF(OR(F54="FS-4.1",F54="FS-4.2"),VLOOKUP(F54&amp;H54,M:O,3,FALSE),VLOOKUP(H54,N:O,2,FALSE)*VLOOKUP(F54,Data!J:L,3,FALSE))),0)+IFERROR(IF(OR(F54="FS-4.1",F54="FS-4.2"),IF(VLOOKUP(H54,Data!O:P,2,FALSE)&lt;'NON-GB'!D$5,"Lapse",0)),0)</f>
        <v>0</v>
      </c>
      <c r="L54" s="33"/>
    </row>
    <row r="55" spans="1:12" ht="20.100000000000001" customHeight="1" x14ac:dyDescent="0.25">
      <c r="A55" s="47">
        <v>47</v>
      </c>
      <c r="B55" s="53"/>
      <c r="C55" s="53"/>
      <c r="D55" s="52"/>
      <c r="E55" s="53"/>
      <c r="F55" s="54"/>
      <c r="G55" s="13"/>
      <c r="H55" s="13"/>
      <c r="I55" s="14"/>
      <c r="J55" s="48">
        <f>IFERROR(IF(G55="Annual Fee",VLOOKUP('NON-GB'!F55,Data!J:L,3,FALSE),0),0)+IFERROR(IF(G55="Late Charge",IF(OR(F55="FS-4.1",F55="FS-4.2"),VLOOKUP(F55&amp;H55,M:O,3,FALSE),VLOOKUP(H55,N:O,2,FALSE)*VLOOKUP(F55,Data!J:L,3,FALSE))),0)+IFERROR(IF(OR(F55="FS-4.1",F55="FS-4.2"),IF(VLOOKUP(H55,Data!O:P,2,FALSE)&lt;'NON-GB'!D$5,"Lapse",0)),0)</f>
        <v>0</v>
      </c>
      <c r="L55" s="33"/>
    </row>
    <row r="56" spans="1:12" ht="20.100000000000001" customHeight="1" x14ac:dyDescent="0.25">
      <c r="A56" s="47">
        <v>48</v>
      </c>
      <c r="B56" s="53"/>
      <c r="C56" s="53"/>
      <c r="D56" s="52"/>
      <c r="E56" s="53"/>
      <c r="F56" s="54"/>
      <c r="G56" s="13"/>
      <c r="H56" s="13"/>
      <c r="I56" s="14"/>
      <c r="J56" s="48">
        <f>IFERROR(IF(G56="Annual Fee",VLOOKUP('NON-GB'!F56,Data!J:L,3,FALSE),0),0)+IFERROR(IF(G56="Late Charge",IF(OR(F56="FS-4.1",F56="FS-4.2"),VLOOKUP(F56&amp;H56,M:O,3,FALSE),VLOOKUP(H56,N:O,2,FALSE)*VLOOKUP(F56,Data!J:L,3,FALSE))),0)+IFERROR(IF(OR(F56="FS-4.1",F56="FS-4.2"),IF(VLOOKUP(H56,Data!O:P,2,FALSE)&lt;'NON-GB'!D$5,"Lapse",0)),0)</f>
        <v>0</v>
      </c>
      <c r="L56" s="33"/>
    </row>
    <row r="57" spans="1:12" ht="20.100000000000001" customHeight="1" x14ac:dyDescent="0.25">
      <c r="A57" s="47">
        <v>49</v>
      </c>
      <c r="B57" s="53"/>
      <c r="C57" s="53"/>
      <c r="D57" s="52"/>
      <c r="E57" s="53"/>
      <c r="F57" s="54"/>
      <c r="G57" s="13"/>
      <c r="H57" s="13"/>
      <c r="I57" s="14"/>
      <c r="J57" s="48">
        <f>IFERROR(IF(G57="Annual Fee",VLOOKUP('NON-GB'!F57,Data!J:L,3,FALSE),0),0)+IFERROR(IF(G57="Late Charge",IF(OR(F57="FS-4.1",F57="FS-4.2"),VLOOKUP(F57&amp;H57,M:O,3,FALSE),VLOOKUP(H57,N:O,2,FALSE)*VLOOKUP(F57,Data!J:L,3,FALSE))),0)+IFERROR(IF(OR(F57="FS-4.1",F57="FS-4.2"),IF(VLOOKUP(H57,Data!O:P,2,FALSE)&lt;'NON-GB'!D$5,"Lapse",0)),0)</f>
        <v>0</v>
      </c>
      <c r="L57" s="33"/>
    </row>
    <row r="58" spans="1:12" ht="20.100000000000001" customHeight="1" x14ac:dyDescent="0.25">
      <c r="A58" s="47">
        <v>50</v>
      </c>
      <c r="B58" s="53"/>
      <c r="C58" s="53"/>
      <c r="D58" s="52"/>
      <c r="E58" s="53"/>
      <c r="F58" s="54"/>
      <c r="G58" s="13"/>
      <c r="H58" s="13"/>
      <c r="I58" s="14"/>
      <c r="J58" s="48">
        <f>IFERROR(IF(G58="Annual Fee",VLOOKUP('NON-GB'!F58,Data!J:L,3,FALSE),0),0)+IFERROR(IF(G58="Late Charge",IF(OR(F58="FS-4.1",F58="FS-4.2"),VLOOKUP(F58&amp;H58,M:O,3,FALSE),VLOOKUP(H58,N:O,2,FALSE)*VLOOKUP(F58,Data!J:L,3,FALSE))),0)+IFERROR(IF(OR(F58="FS-4.1",F58="FS-4.2"),IF(VLOOKUP(H58,Data!O:P,2,FALSE)&lt;'NON-GB'!D$5,"Lapse",0)),0)</f>
        <v>0</v>
      </c>
      <c r="L58" s="33"/>
    </row>
    <row r="59" spans="1:12" ht="20.100000000000001" customHeight="1" x14ac:dyDescent="0.25">
      <c r="A59" s="47">
        <v>51</v>
      </c>
      <c r="B59" s="53"/>
      <c r="C59" s="53"/>
      <c r="D59" s="52"/>
      <c r="E59" s="53"/>
      <c r="F59" s="54"/>
      <c r="G59" s="13"/>
      <c r="H59" s="13"/>
      <c r="I59" s="14"/>
      <c r="J59" s="48">
        <f>IFERROR(IF(G59="Annual Fee",VLOOKUP('NON-GB'!F59,Data!J:L,3,FALSE),0),0)+IFERROR(IF(G59="Late Charge",IF(OR(F59="FS-4.1",F59="FS-4.2"),VLOOKUP(F59&amp;H59,M:O,3,FALSE),VLOOKUP(H59,N:O,2,FALSE)*VLOOKUP(F59,Data!J:L,3,FALSE))),0)+IFERROR(IF(OR(F59="FS-4.1",F59="FS-4.2"),IF(VLOOKUP(H59,Data!O:P,2,FALSE)&lt;'NON-GB'!D$5,"Lapse",0)),0)</f>
        <v>0</v>
      </c>
      <c r="L59" s="33"/>
    </row>
    <row r="60" spans="1:12" ht="20.100000000000001" customHeight="1" x14ac:dyDescent="0.25">
      <c r="A60" s="47">
        <v>52</v>
      </c>
      <c r="B60" s="53"/>
      <c r="C60" s="53"/>
      <c r="D60" s="52"/>
      <c r="E60" s="53"/>
      <c r="F60" s="54"/>
      <c r="G60" s="13"/>
      <c r="H60" s="13"/>
      <c r="I60" s="14"/>
      <c r="J60" s="48">
        <f>IFERROR(IF(G60="Annual Fee",VLOOKUP('NON-GB'!F60,Data!J:L,3,FALSE),0),0)+IFERROR(IF(G60="Late Charge",IF(OR(F60="FS-4.1",F60="FS-4.2"),VLOOKUP(F60&amp;H60,M:O,3,FALSE),VLOOKUP(H60,N:O,2,FALSE)*VLOOKUP(F60,Data!J:L,3,FALSE))),0)+IFERROR(IF(OR(F60="FS-4.1",F60="FS-4.2"),IF(VLOOKUP(H60,Data!O:P,2,FALSE)&lt;'NON-GB'!D$5,"Lapse",0)),0)</f>
        <v>0</v>
      </c>
      <c r="L60" s="33"/>
    </row>
    <row r="61" spans="1:12" ht="20.100000000000001" customHeight="1" x14ac:dyDescent="0.25">
      <c r="A61" s="47">
        <v>53</v>
      </c>
      <c r="B61" s="53"/>
      <c r="C61" s="53"/>
      <c r="D61" s="52"/>
      <c r="E61" s="53"/>
      <c r="F61" s="54"/>
      <c r="G61" s="13"/>
      <c r="H61" s="13"/>
      <c r="I61" s="14"/>
      <c r="J61" s="48">
        <f>IFERROR(IF(G61="Annual Fee",VLOOKUP('NON-GB'!F61,Data!J:L,3,FALSE),0),0)+IFERROR(IF(G61="Late Charge",IF(OR(F61="FS-4.1",F61="FS-4.2"),VLOOKUP(F61&amp;H61,M:O,3,FALSE),VLOOKUP(H61,N:O,2,FALSE)*VLOOKUP(F61,Data!J:L,3,FALSE))),0)+IFERROR(IF(OR(F61="FS-4.1",F61="FS-4.2"),IF(VLOOKUP(H61,Data!O:P,2,FALSE)&lt;'NON-GB'!D$5,"Lapse",0)),0)</f>
        <v>0</v>
      </c>
      <c r="L61" s="33"/>
    </row>
    <row r="62" spans="1:12" ht="20.100000000000001" customHeight="1" x14ac:dyDescent="0.25">
      <c r="A62" s="47">
        <v>54</v>
      </c>
      <c r="B62" s="53"/>
      <c r="C62" s="53"/>
      <c r="D62" s="52"/>
      <c r="E62" s="53"/>
      <c r="F62" s="54"/>
      <c r="G62" s="13"/>
      <c r="H62" s="13"/>
      <c r="I62" s="14"/>
      <c r="J62" s="48">
        <f>IFERROR(IF(G62="Annual Fee",VLOOKUP('NON-GB'!F62,Data!J:L,3,FALSE),0),0)+IFERROR(IF(G62="Late Charge",IF(OR(F62="FS-4.1",F62="FS-4.2"),VLOOKUP(F62&amp;H62,M:O,3,FALSE),VLOOKUP(H62,N:O,2,FALSE)*VLOOKUP(F62,Data!J:L,3,FALSE))),0)+IFERROR(IF(OR(F62="FS-4.1",F62="FS-4.2"),IF(VLOOKUP(H62,Data!O:P,2,FALSE)&lt;'NON-GB'!D$5,"Lapse",0)),0)</f>
        <v>0</v>
      </c>
      <c r="L62" s="33"/>
    </row>
    <row r="63" spans="1:12" ht="20.100000000000001" customHeight="1" x14ac:dyDescent="0.25">
      <c r="A63" s="47">
        <v>55</v>
      </c>
      <c r="B63" s="53"/>
      <c r="C63" s="53"/>
      <c r="D63" s="52"/>
      <c r="E63" s="53"/>
      <c r="F63" s="54"/>
      <c r="G63" s="13"/>
      <c r="H63" s="13"/>
      <c r="I63" s="14"/>
      <c r="J63" s="48">
        <f>IFERROR(IF(G63="Annual Fee",VLOOKUP('NON-GB'!F63,Data!J:L,3,FALSE),0),0)+IFERROR(IF(G63="Late Charge",IF(OR(F63="FS-4.1",F63="FS-4.2"),VLOOKUP(F63&amp;H63,M:O,3,FALSE),VLOOKUP(H63,N:O,2,FALSE)*VLOOKUP(F63,Data!J:L,3,FALSE))),0)+IFERROR(IF(OR(F63="FS-4.1",F63="FS-4.2"),IF(VLOOKUP(H63,Data!O:P,2,FALSE)&lt;'NON-GB'!D$5,"Lapse",0)),0)</f>
        <v>0</v>
      </c>
      <c r="L63" s="33"/>
    </row>
    <row r="64" spans="1:12" ht="20.100000000000001" customHeight="1" x14ac:dyDescent="0.25">
      <c r="A64" s="47">
        <v>56</v>
      </c>
      <c r="B64" s="53"/>
      <c r="C64" s="53"/>
      <c r="D64" s="52"/>
      <c r="E64" s="53"/>
      <c r="F64" s="54"/>
      <c r="G64" s="13"/>
      <c r="H64" s="13"/>
      <c r="I64" s="14"/>
      <c r="J64" s="48">
        <f>IFERROR(IF(G64="Annual Fee",VLOOKUP('NON-GB'!F64,Data!J:L,3,FALSE),0),0)+IFERROR(IF(G64="Late Charge",IF(OR(F64="FS-4.1",F64="FS-4.2"),VLOOKUP(F64&amp;H64,M:O,3,FALSE),VLOOKUP(H64,N:O,2,FALSE)*VLOOKUP(F64,Data!J:L,3,FALSE))),0)+IFERROR(IF(OR(F64="FS-4.1",F64="FS-4.2"),IF(VLOOKUP(H64,Data!O:P,2,FALSE)&lt;'NON-GB'!D$5,"Lapse",0)),0)</f>
        <v>0</v>
      </c>
      <c r="L64" s="33"/>
    </row>
    <row r="65" spans="1:12" ht="20.100000000000001" customHeight="1" x14ac:dyDescent="0.25">
      <c r="A65" s="47">
        <v>57</v>
      </c>
      <c r="B65" s="53"/>
      <c r="C65" s="53"/>
      <c r="D65" s="52"/>
      <c r="E65" s="53"/>
      <c r="F65" s="54"/>
      <c r="G65" s="13"/>
      <c r="H65" s="13"/>
      <c r="I65" s="14"/>
      <c r="J65" s="48">
        <f>IFERROR(IF(G65="Annual Fee",VLOOKUP('NON-GB'!F65,Data!J:L,3,FALSE),0),0)+IFERROR(IF(G65="Late Charge",IF(OR(F65="FS-4.1",F65="FS-4.2"),VLOOKUP(F65&amp;H65,M:O,3,FALSE),VLOOKUP(H65,N:O,2,FALSE)*VLOOKUP(F65,Data!J:L,3,FALSE))),0)+IFERROR(IF(OR(F65="FS-4.1",F65="FS-4.2"),IF(VLOOKUP(H65,Data!O:P,2,FALSE)&lt;'NON-GB'!D$5,"Lapse",0)),0)</f>
        <v>0</v>
      </c>
      <c r="L65" s="33"/>
    </row>
    <row r="66" spans="1:12" ht="20.100000000000001" customHeight="1" x14ac:dyDescent="0.25">
      <c r="A66" s="47">
        <v>58</v>
      </c>
      <c r="B66" s="53"/>
      <c r="C66" s="53"/>
      <c r="D66" s="52"/>
      <c r="E66" s="53"/>
      <c r="F66" s="54"/>
      <c r="G66" s="13"/>
      <c r="H66" s="13"/>
      <c r="I66" s="14"/>
      <c r="J66" s="48">
        <f>IFERROR(IF(G66="Annual Fee",VLOOKUP('NON-GB'!F66,Data!J:L,3,FALSE),0),0)+IFERROR(IF(G66="Late Charge",IF(OR(F66="FS-4.1",F66="FS-4.2"),VLOOKUP(F66&amp;H66,M:O,3,FALSE),VLOOKUP(H66,N:O,2,FALSE)*VLOOKUP(F66,Data!J:L,3,FALSE))),0)+IFERROR(IF(OR(F66="FS-4.1",F66="FS-4.2"),IF(VLOOKUP(H66,Data!O:P,2,FALSE)&lt;'NON-GB'!D$5,"Lapse",0)),0)</f>
        <v>0</v>
      </c>
      <c r="L66" s="33"/>
    </row>
    <row r="67" spans="1:12" ht="20.100000000000001" customHeight="1" x14ac:dyDescent="0.25">
      <c r="A67" s="47">
        <v>59</v>
      </c>
      <c r="B67" s="53"/>
      <c r="C67" s="53"/>
      <c r="D67" s="52"/>
      <c r="E67" s="53"/>
      <c r="F67" s="54"/>
      <c r="G67" s="13"/>
      <c r="H67" s="13"/>
      <c r="I67" s="14"/>
      <c r="J67" s="48">
        <f>IFERROR(IF(G67="Annual Fee",VLOOKUP('NON-GB'!F67,Data!J:L,3,FALSE),0),0)+IFERROR(IF(G67="Late Charge",IF(OR(F67="FS-4.1",F67="FS-4.2"),VLOOKUP(F67&amp;H67,M:O,3,FALSE),VLOOKUP(H67,N:O,2,FALSE)*VLOOKUP(F67,Data!J:L,3,FALSE))),0)+IFERROR(IF(OR(F67="FS-4.1",F67="FS-4.2"),IF(VLOOKUP(H67,Data!O:P,2,FALSE)&lt;'NON-GB'!D$5,"Lapse",0)),0)</f>
        <v>0</v>
      </c>
      <c r="L67" s="33"/>
    </row>
    <row r="68" spans="1:12" ht="20.100000000000001" customHeight="1" x14ac:dyDescent="0.25">
      <c r="A68" s="47">
        <v>60</v>
      </c>
      <c r="B68" s="53"/>
      <c r="C68" s="53"/>
      <c r="D68" s="52"/>
      <c r="E68" s="53"/>
      <c r="F68" s="54"/>
      <c r="G68" s="13"/>
      <c r="H68" s="13"/>
      <c r="I68" s="14"/>
      <c r="J68" s="48">
        <f>IFERROR(IF(G68="Annual Fee",VLOOKUP('NON-GB'!F68,Data!J:L,3,FALSE),0),0)+IFERROR(IF(G68="Late Charge",IF(OR(F68="FS-4.1",F68="FS-4.2"),VLOOKUP(F68&amp;H68,M:O,3,FALSE),VLOOKUP(H68,N:O,2,FALSE)*VLOOKUP(F68,Data!J:L,3,FALSE))),0)+IFERROR(IF(OR(F68="FS-4.1",F68="FS-4.2"),IF(VLOOKUP(H68,Data!O:P,2,FALSE)&lt;'NON-GB'!D$5,"Lapse",0)),0)</f>
        <v>0</v>
      </c>
      <c r="L68" s="33"/>
    </row>
    <row r="69" spans="1:12" ht="20.100000000000001" customHeight="1" x14ac:dyDescent="0.25">
      <c r="A69" s="47">
        <v>61</v>
      </c>
      <c r="B69" s="53"/>
      <c r="C69" s="53"/>
      <c r="D69" s="52"/>
      <c r="E69" s="53"/>
      <c r="F69" s="54"/>
      <c r="G69" s="13"/>
      <c r="H69" s="13"/>
      <c r="I69" s="14"/>
      <c r="J69" s="48">
        <f>IFERROR(IF(G69="Annual Fee",VLOOKUP('NON-GB'!F69,Data!J:L,3,FALSE),0),0)+IFERROR(IF(G69="Late Charge",IF(OR(F69="FS-4.1",F69="FS-4.2"),VLOOKUP(F69&amp;H69,M:O,3,FALSE),VLOOKUP(H69,N:O,2,FALSE)*VLOOKUP(F69,Data!J:L,3,FALSE))),0)+IFERROR(IF(OR(F69="FS-4.1",F69="FS-4.2"),IF(VLOOKUP(H69,Data!O:P,2,FALSE)&lt;'NON-GB'!D$5,"Lapse",0)),0)</f>
        <v>0</v>
      </c>
      <c r="L69" s="33"/>
    </row>
    <row r="70" spans="1:12" ht="20.100000000000001" customHeight="1" x14ac:dyDescent="0.25">
      <c r="A70" s="47">
        <v>62</v>
      </c>
      <c r="B70" s="53"/>
      <c r="C70" s="53"/>
      <c r="D70" s="52"/>
      <c r="E70" s="53"/>
      <c r="F70" s="54"/>
      <c r="G70" s="13"/>
      <c r="H70" s="13"/>
      <c r="I70" s="14"/>
      <c r="J70" s="48">
        <f>IFERROR(IF(G70="Annual Fee",VLOOKUP('NON-GB'!F70,Data!J:L,3,FALSE),0),0)+IFERROR(IF(G70="Late Charge",IF(OR(F70="FS-4.1",F70="FS-4.2"),VLOOKUP(F70&amp;H70,M:O,3,FALSE),VLOOKUP(H70,N:O,2,FALSE)*VLOOKUP(F70,Data!J:L,3,FALSE))),0)+IFERROR(IF(OR(F70="FS-4.1",F70="FS-4.2"),IF(VLOOKUP(H70,Data!O:P,2,FALSE)&lt;'NON-GB'!D$5,"Lapse",0)),0)</f>
        <v>0</v>
      </c>
      <c r="L70" s="33"/>
    </row>
    <row r="71" spans="1:12" ht="20.100000000000001" customHeight="1" x14ac:dyDescent="0.25">
      <c r="A71" s="47">
        <v>63</v>
      </c>
      <c r="B71" s="53"/>
      <c r="C71" s="53"/>
      <c r="D71" s="52"/>
      <c r="E71" s="53"/>
      <c r="F71" s="54"/>
      <c r="G71" s="13"/>
      <c r="H71" s="13"/>
      <c r="I71" s="14"/>
      <c r="J71" s="48">
        <f>IFERROR(IF(G71="Annual Fee",VLOOKUP('NON-GB'!F71,Data!J:L,3,FALSE),0),0)+IFERROR(IF(G71="Late Charge",IF(OR(F71="FS-4.1",F71="FS-4.2"),VLOOKUP(F71&amp;H71,M:O,3,FALSE),VLOOKUP(H71,N:O,2,FALSE)*VLOOKUP(F71,Data!J:L,3,FALSE))),0)+IFERROR(IF(OR(F71="FS-4.1",F71="FS-4.2"),IF(VLOOKUP(H71,Data!O:P,2,FALSE)&lt;'NON-GB'!D$5,"Lapse",0)),0)</f>
        <v>0</v>
      </c>
      <c r="L71" s="33"/>
    </row>
    <row r="72" spans="1:12" ht="20.100000000000001" customHeight="1" x14ac:dyDescent="0.25">
      <c r="A72" s="47">
        <v>64</v>
      </c>
      <c r="B72" s="53"/>
      <c r="C72" s="53"/>
      <c r="D72" s="52"/>
      <c r="E72" s="53"/>
      <c r="F72" s="54"/>
      <c r="G72" s="13"/>
      <c r="H72" s="13"/>
      <c r="I72" s="14"/>
      <c r="J72" s="48">
        <f>IFERROR(IF(G72="Annual Fee",VLOOKUP('NON-GB'!F72,Data!J:L,3,FALSE),0),0)+IFERROR(IF(G72="Late Charge",IF(OR(F72="FS-4.1",F72="FS-4.2"),VLOOKUP(F72&amp;H72,M:O,3,FALSE),VLOOKUP(H72,N:O,2,FALSE)*VLOOKUP(F72,Data!J:L,3,FALSE))),0)+IFERROR(IF(OR(F72="FS-4.1",F72="FS-4.2"),IF(VLOOKUP(H72,Data!O:P,2,FALSE)&lt;'NON-GB'!D$5,"Lapse",0)),0)</f>
        <v>0</v>
      </c>
      <c r="L72" s="33"/>
    </row>
    <row r="73" spans="1:12" ht="20.100000000000001" customHeight="1" x14ac:dyDescent="0.25">
      <c r="A73" s="47">
        <v>65</v>
      </c>
      <c r="B73" s="53"/>
      <c r="C73" s="53"/>
      <c r="D73" s="52"/>
      <c r="E73" s="53"/>
      <c r="F73" s="54"/>
      <c r="G73" s="13"/>
      <c r="H73" s="13"/>
      <c r="I73" s="14"/>
      <c r="J73" s="48">
        <f>IFERROR(IF(G73="Annual Fee",VLOOKUP('NON-GB'!F73,Data!J:L,3,FALSE),0),0)+IFERROR(IF(G73="Late Charge",IF(OR(F73="FS-4.1",F73="FS-4.2"),VLOOKUP(F73&amp;H73,M:O,3,FALSE),VLOOKUP(H73,N:O,2,FALSE)*VLOOKUP(F73,Data!J:L,3,FALSE))),0)+IFERROR(IF(OR(F73="FS-4.1",F73="FS-4.2"),IF(VLOOKUP(H73,Data!O:P,2,FALSE)&lt;'NON-GB'!D$5,"Lapse",0)),0)</f>
        <v>0</v>
      </c>
      <c r="L73" s="33"/>
    </row>
    <row r="74" spans="1:12" ht="20.100000000000001" customHeight="1" x14ac:dyDescent="0.25">
      <c r="A74" s="47">
        <v>66</v>
      </c>
      <c r="B74" s="53"/>
      <c r="C74" s="53"/>
      <c r="D74" s="52"/>
      <c r="E74" s="53"/>
      <c r="F74" s="54"/>
      <c r="G74" s="13"/>
      <c r="H74" s="13"/>
      <c r="I74" s="14"/>
      <c r="J74" s="48">
        <f>IFERROR(IF(G74="Annual Fee",VLOOKUP('NON-GB'!F74,Data!J:L,3,FALSE),0),0)+IFERROR(IF(G74="Late Charge",IF(OR(F74="FS-4.1",F74="FS-4.2"),VLOOKUP(F74&amp;H74,M:O,3,FALSE),VLOOKUP(H74,N:O,2,FALSE)*VLOOKUP(F74,Data!J:L,3,FALSE))),0)+IFERROR(IF(OR(F74="FS-4.1",F74="FS-4.2"),IF(VLOOKUP(H74,Data!O:P,2,FALSE)&lt;'NON-GB'!D$5,"Lapse",0)),0)</f>
        <v>0</v>
      </c>
      <c r="L74" s="33"/>
    </row>
    <row r="75" spans="1:12" ht="20.100000000000001" customHeight="1" x14ac:dyDescent="0.25">
      <c r="A75" s="47">
        <v>67</v>
      </c>
      <c r="B75" s="53"/>
      <c r="C75" s="53"/>
      <c r="D75" s="52"/>
      <c r="E75" s="53"/>
      <c r="F75" s="54"/>
      <c r="G75" s="13"/>
      <c r="H75" s="13"/>
      <c r="I75" s="14"/>
      <c r="J75" s="48">
        <f>IFERROR(IF(G75="Annual Fee",VLOOKUP('NON-GB'!F75,Data!J:L,3,FALSE),0),0)+IFERROR(IF(G75="Late Charge",IF(OR(F75="FS-4.1",F75="FS-4.2"),VLOOKUP(F75&amp;H75,M:O,3,FALSE),VLOOKUP(H75,N:O,2,FALSE)*VLOOKUP(F75,Data!J:L,3,FALSE))),0)+IFERROR(IF(OR(F75="FS-4.1",F75="FS-4.2"),IF(VLOOKUP(H75,Data!O:P,2,FALSE)&lt;'NON-GB'!D$5,"Lapse",0)),0)</f>
        <v>0</v>
      </c>
      <c r="L75" s="33"/>
    </row>
    <row r="76" spans="1:12" ht="20.100000000000001" customHeight="1" x14ac:dyDescent="0.25">
      <c r="A76" s="47">
        <v>68</v>
      </c>
      <c r="B76" s="53"/>
      <c r="C76" s="53"/>
      <c r="D76" s="52"/>
      <c r="E76" s="53"/>
      <c r="F76" s="54"/>
      <c r="G76" s="13"/>
      <c r="H76" s="13"/>
      <c r="I76" s="14"/>
      <c r="J76" s="48">
        <f>IFERROR(IF(G76="Annual Fee",VLOOKUP('NON-GB'!F76,Data!J:L,3,FALSE),0),0)+IFERROR(IF(G76="Late Charge",IF(OR(F76="FS-4.1",F76="FS-4.2"),VLOOKUP(F76&amp;H76,M:O,3,FALSE),VLOOKUP(H76,N:O,2,FALSE)*VLOOKUP(F76,Data!J:L,3,FALSE))),0)+IFERROR(IF(OR(F76="FS-4.1",F76="FS-4.2"),IF(VLOOKUP(H76,Data!O:P,2,FALSE)&lt;'NON-GB'!D$5,"Lapse",0)),0)</f>
        <v>0</v>
      </c>
      <c r="L76" s="33"/>
    </row>
    <row r="77" spans="1:12" ht="20.100000000000001" customHeight="1" x14ac:dyDescent="0.25">
      <c r="A77" s="47">
        <v>69</v>
      </c>
      <c r="B77" s="53"/>
      <c r="C77" s="53"/>
      <c r="D77" s="52"/>
      <c r="E77" s="53"/>
      <c r="F77" s="54"/>
      <c r="G77" s="13"/>
      <c r="H77" s="13"/>
      <c r="I77" s="14"/>
      <c r="J77" s="48">
        <f>IFERROR(IF(G77="Annual Fee",VLOOKUP('NON-GB'!F77,Data!J:L,3,FALSE),0),0)+IFERROR(IF(G77="Late Charge",IF(OR(F77="FS-4.1",F77="FS-4.2"),VLOOKUP(F77&amp;H77,M:O,3,FALSE),VLOOKUP(H77,N:O,2,FALSE)*VLOOKUP(F77,Data!J:L,3,FALSE))),0)+IFERROR(IF(OR(F77="FS-4.1",F77="FS-4.2"),IF(VLOOKUP(H77,Data!O:P,2,FALSE)&lt;'NON-GB'!D$5,"Lapse",0)),0)</f>
        <v>0</v>
      </c>
      <c r="L77" s="33"/>
    </row>
    <row r="78" spans="1:12" ht="20.100000000000001" customHeight="1" x14ac:dyDescent="0.25">
      <c r="A78" s="47">
        <v>70</v>
      </c>
      <c r="B78" s="53"/>
      <c r="C78" s="53"/>
      <c r="D78" s="52"/>
      <c r="E78" s="53"/>
      <c r="F78" s="54"/>
      <c r="G78" s="13"/>
      <c r="H78" s="13"/>
      <c r="I78" s="14"/>
      <c r="J78" s="48">
        <f>IFERROR(IF(G78="Annual Fee",VLOOKUP('NON-GB'!F78,Data!J:L,3,FALSE),0),0)+IFERROR(IF(G78="Late Charge",IF(OR(F78="FS-4.1",F78="FS-4.2"),VLOOKUP(F78&amp;H78,M:O,3,FALSE),VLOOKUP(H78,N:O,2,FALSE)*VLOOKUP(F78,Data!J:L,3,FALSE))),0)+IFERROR(IF(OR(F78="FS-4.1",F78="FS-4.2"),IF(VLOOKUP(H78,Data!O:P,2,FALSE)&lt;'NON-GB'!D$5,"Lapse",0)),0)</f>
        <v>0</v>
      </c>
      <c r="L78" s="33"/>
    </row>
    <row r="79" spans="1:12" ht="20.100000000000001" customHeight="1" x14ac:dyDescent="0.25">
      <c r="A79" s="47">
        <v>71</v>
      </c>
      <c r="B79" s="53"/>
      <c r="C79" s="53"/>
      <c r="D79" s="52"/>
      <c r="E79" s="53"/>
      <c r="F79" s="54"/>
      <c r="G79" s="13"/>
      <c r="H79" s="13"/>
      <c r="I79" s="14"/>
      <c r="J79" s="48">
        <f>IFERROR(IF(G79="Annual Fee",VLOOKUP('NON-GB'!F79,Data!J:L,3,FALSE),0),0)+IFERROR(IF(G79="Late Charge",IF(OR(F79="FS-4.1",F79="FS-4.2"),VLOOKUP(F79&amp;H79,M:O,3,FALSE),VLOOKUP(H79,N:O,2,FALSE)*VLOOKUP(F79,Data!J:L,3,FALSE))),0)+IFERROR(IF(OR(F79="FS-4.1",F79="FS-4.2"),IF(VLOOKUP(H79,Data!O:P,2,FALSE)&lt;'NON-GB'!D$5,"Lapse",0)),0)</f>
        <v>0</v>
      </c>
      <c r="L79" s="33"/>
    </row>
    <row r="80" spans="1:12" ht="20.100000000000001" customHeight="1" x14ac:dyDescent="0.25">
      <c r="A80" s="47">
        <v>72</v>
      </c>
      <c r="B80" s="53"/>
      <c r="C80" s="53"/>
      <c r="D80" s="52"/>
      <c r="E80" s="53"/>
      <c r="F80" s="54"/>
      <c r="G80" s="13"/>
      <c r="H80" s="13"/>
      <c r="I80" s="14"/>
      <c r="J80" s="48">
        <f>IFERROR(IF(G80="Annual Fee",VLOOKUP('NON-GB'!F80,Data!J:L,3,FALSE),0),0)+IFERROR(IF(G80="Late Charge",IF(OR(F80="FS-4.1",F80="FS-4.2"),VLOOKUP(F80&amp;H80,M:O,3,FALSE),VLOOKUP(H80,N:O,2,FALSE)*VLOOKUP(F80,Data!J:L,3,FALSE))),0)+IFERROR(IF(OR(F80="FS-4.1",F80="FS-4.2"),IF(VLOOKUP(H80,Data!O:P,2,FALSE)&lt;'NON-GB'!D$5,"Lapse",0)),0)</f>
        <v>0</v>
      </c>
      <c r="L80" s="33"/>
    </row>
    <row r="81" spans="1:12" ht="20.100000000000001" customHeight="1" x14ac:dyDescent="0.25">
      <c r="A81" s="47">
        <v>73</v>
      </c>
      <c r="B81" s="53"/>
      <c r="C81" s="53"/>
      <c r="D81" s="52"/>
      <c r="E81" s="53"/>
      <c r="F81" s="54"/>
      <c r="G81" s="13"/>
      <c r="H81" s="13"/>
      <c r="I81" s="14"/>
      <c r="J81" s="48">
        <f>IFERROR(IF(G81="Annual Fee",VLOOKUP('NON-GB'!F81,Data!J:L,3,FALSE),0),0)+IFERROR(IF(G81="Late Charge",IF(OR(F81="FS-4.1",F81="FS-4.2"),VLOOKUP(F81&amp;H81,M:O,3,FALSE),VLOOKUP(H81,N:O,2,FALSE)*VLOOKUP(F81,Data!J:L,3,FALSE))),0)+IFERROR(IF(OR(F81="FS-4.1",F81="FS-4.2"),IF(VLOOKUP(H81,Data!O:P,2,FALSE)&lt;'NON-GB'!D$5,"Lapse",0)),0)</f>
        <v>0</v>
      </c>
      <c r="L81" s="33"/>
    </row>
    <row r="82" spans="1:12" ht="20.100000000000001" customHeight="1" x14ac:dyDescent="0.25">
      <c r="A82" s="47">
        <v>74</v>
      </c>
      <c r="B82" s="53"/>
      <c r="C82" s="53"/>
      <c r="D82" s="52"/>
      <c r="E82" s="53"/>
      <c r="F82" s="54"/>
      <c r="G82" s="13"/>
      <c r="H82" s="13"/>
      <c r="I82" s="14"/>
      <c r="J82" s="48">
        <f>IFERROR(IF(G82="Annual Fee",VLOOKUP('NON-GB'!F82,Data!J:L,3,FALSE),0),0)+IFERROR(IF(G82="Late Charge",IF(OR(F82="FS-4.1",F82="FS-4.2"),VLOOKUP(F82&amp;H82,M:O,3,FALSE),VLOOKUP(H82,N:O,2,FALSE)*VLOOKUP(F82,Data!J:L,3,FALSE))),0)+IFERROR(IF(OR(F82="FS-4.1",F82="FS-4.2"),IF(VLOOKUP(H82,Data!O:P,2,FALSE)&lt;'NON-GB'!D$5,"Lapse",0)),0)</f>
        <v>0</v>
      </c>
      <c r="L82" s="33"/>
    </row>
    <row r="83" spans="1:12" ht="20.100000000000001" customHeight="1" x14ac:dyDescent="0.25">
      <c r="A83" s="47">
        <v>75</v>
      </c>
      <c r="B83" s="53"/>
      <c r="C83" s="53"/>
      <c r="D83" s="52"/>
      <c r="E83" s="53"/>
      <c r="F83" s="54"/>
      <c r="G83" s="13"/>
      <c r="H83" s="13"/>
      <c r="I83" s="14"/>
      <c r="J83" s="48">
        <f>IFERROR(IF(G83="Annual Fee",VLOOKUP('NON-GB'!F83,Data!J:L,3,FALSE),0),0)+IFERROR(IF(G83="Late Charge",IF(OR(F83="FS-4.1",F83="FS-4.2"),VLOOKUP(F83&amp;H83,M:O,3,FALSE),VLOOKUP(H83,N:O,2,FALSE)*VLOOKUP(F83,Data!J:L,3,FALSE))),0)+IFERROR(IF(OR(F83="FS-4.1",F83="FS-4.2"),IF(VLOOKUP(H83,Data!O:P,2,FALSE)&lt;'NON-GB'!D$5,"Lapse",0)),0)</f>
        <v>0</v>
      </c>
      <c r="L83" s="33"/>
    </row>
    <row r="84" spans="1:12" ht="20.100000000000001" customHeight="1" x14ac:dyDescent="0.25">
      <c r="A84" s="47">
        <v>76</v>
      </c>
      <c r="B84" s="53"/>
      <c r="C84" s="53"/>
      <c r="D84" s="52"/>
      <c r="E84" s="53"/>
      <c r="F84" s="54"/>
      <c r="G84" s="13"/>
      <c r="H84" s="13"/>
      <c r="I84" s="14"/>
      <c r="J84" s="48">
        <f>IFERROR(IF(G84="Annual Fee",VLOOKUP('NON-GB'!F84,Data!J:L,3,FALSE),0),0)+IFERROR(IF(G84="Late Charge",IF(OR(F84="FS-4.1",F84="FS-4.2"),VLOOKUP(F84&amp;H84,M:O,3,FALSE),VLOOKUP(H84,N:O,2,FALSE)*VLOOKUP(F84,Data!J:L,3,FALSE))),0)+IFERROR(IF(OR(F84="FS-4.1",F84="FS-4.2"),IF(VLOOKUP(H84,Data!O:P,2,FALSE)&lt;'NON-GB'!D$5,"Lapse",0)),0)</f>
        <v>0</v>
      </c>
      <c r="L84" s="33"/>
    </row>
    <row r="85" spans="1:12" ht="20.100000000000001" customHeight="1" x14ac:dyDescent="0.25">
      <c r="A85" s="47">
        <v>77</v>
      </c>
      <c r="B85" s="53"/>
      <c r="C85" s="53"/>
      <c r="D85" s="52"/>
      <c r="E85" s="53"/>
      <c r="F85" s="54"/>
      <c r="G85" s="13"/>
      <c r="H85" s="13"/>
      <c r="I85" s="14"/>
      <c r="J85" s="48">
        <f>IFERROR(IF(G85="Annual Fee",VLOOKUP('NON-GB'!F85,Data!J:L,3,FALSE),0),0)+IFERROR(IF(G85="Late Charge",IF(OR(F85="FS-4.1",F85="FS-4.2"),VLOOKUP(F85&amp;H85,M:O,3,FALSE),VLOOKUP(H85,N:O,2,FALSE)*VLOOKUP(F85,Data!J:L,3,FALSE))),0)+IFERROR(IF(OR(F85="FS-4.1",F85="FS-4.2"),IF(VLOOKUP(H85,Data!O:P,2,FALSE)&lt;'NON-GB'!D$5,"Lapse",0)),0)</f>
        <v>0</v>
      </c>
      <c r="L85" s="33"/>
    </row>
    <row r="86" spans="1:12" ht="20.100000000000001" customHeight="1" x14ac:dyDescent="0.25">
      <c r="A86" s="47">
        <v>78</v>
      </c>
      <c r="B86" s="53"/>
      <c r="C86" s="53"/>
      <c r="D86" s="52"/>
      <c r="E86" s="53"/>
      <c r="F86" s="54"/>
      <c r="G86" s="13"/>
      <c r="H86" s="13"/>
      <c r="I86" s="14"/>
      <c r="J86" s="48">
        <f>IFERROR(IF(G86="Annual Fee",VLOOKUP('NON-GB'!F86,Data!J:L,3,FALSE),0),0)+IFERROR(IF(G86="Late Charge",IF(OR(F86="FS-4.1",F86="FS-4.2"),VLOOKUP(F86&amp;H86,M:O,3,FALSE),VLOOKUP(H86,N:O,2,FALSE)*VLOOKUP(F86,Data!J:L,3,FALSE))),0)+IFERROR(IF(OR(F86="FS-4.1",F86="FS-4.2"),IF(VLOOKUP(H86,Data!O:P,2,FALSE)&lt;'NON-GB'!D$5,"Lapse",0)),0)</f>
        <v>0</v>
      </c>
      <c r="L86" s="33"/>
    </row>
    <row r="87" spans="1:12" ht="20.100000000000001" customHeight="1" x14ac:dyDescent="0.25">
      <c r="A87" s="47">
        <v>79</v>
      </c>
      <c r="B87" s="53"/>
      <c r="C87" s="53"/>
      <c r="D87" s="52"/>
      <c r="E87" s="53"/>
      <c r="F87" s="54"/>
      <c r="G87" s="13"/>
      <c r="H87" s="13"/>
      <c r="I87" s="14"/>
      <c r="J87" s="48">
        <f>IFERROR(IF(G87="Annual Fee",VLOOKUP('NON-GB'!F87,Data!J:L,3,FALSE),0),0)+IFERROR(IF(G87="Late Charge",IF(OR(F87="FS-4.1",F87="FS-4.2"),VLOOKUP(F87&amp;H87,M:O,3,FALSE),VLOOKUP(H87,N:O,2,FALSE)*VLOOKUP(F87,Data!J:L,3,FALSE))),0)+IFERROR(IF(OR(F87="FS-4.1",F87="FS-4.2"),IF(VLOOKUP(H87,Data!O:P,2,FALSE)&lt;'NON-GB'!D$5,"Lapse",0)),0)</f>
        <v>0</v>
      </c>
      <c r="L87" s="33"/>
    </row>
    <row r="88" spans="1:12" ht="20.100000000000001" customHeight="1" x14ac:dyDescent="0.25">
      <c r="A88" s="47">
        <v>80</v>
      </c>
      <c r="B88" s="53"/>
      <c r="C88" s="53"/>
      <c r="D88" s="52"/>
      <c r="E88" s="53"/>
      <c r="F88" s="54"/>
      <c r="G88" s="13"/>
      <c r="H88" s="13"/>
      <c r="I88" s="14"/>
      <c r="J88" s="48">
        <f>IFERROR(IF(G88="Annual Fee",VLOOKUP('NON-GB'!F88,Data!J:L,3,FALSE),0),0)+IFERROR(IF(G88="Late Charge",IF(OR(F88="FS-4.1",F88="FS-4.2"),VLOOKUP(F88&amp;H88,M:O,3,FALSE),VLOOKUP(H88,N:O,2,FALSE)*VLOOKUP(F88,Data!J:L,3,FALSE))),0)+IFERROR(IF(OR(F88="FS-4.1",F88="FS-4.2"),IF(VLOOKUP(H88,Data!O:P,2,FALSE)&lt;'NON-GB'!D$5,"Lapse",0)),0)</f>
        <v>0</v>
      </c>
      <c r="L88" s="33"/>
    </row>
    <row r="89" spans="1:12" ht="20.100000000000001" customHeight="1" x14ac:dyDescent="0.25">
      <c r="A89" s="47">
        <v>81</v>
      </c>
      <c r="B89" s="53"/>
      <c r="C89" s="53"/>
      <c r="D89" s="52"/>
      <c r="E89" s="53"/>
      <c r="F89" s="54"/>
      <c r="G89" s="13"/>
      <c r="H89" s="13"/>
      <c r="I89" s="14"/>
      <c r="J89" s="48">
        <f>IFERROR(IF(G89="Annual Fee",VLOOKUP('NON-GB'!F89,Data!J:L,3,FALSE),0),0)+IFERROR(IF(G89="Late Charge",IF(OR(F89="FS-4.1",F89="FS-4.2"),VLOOKUP(F89&amp;H89,M:O,3,FALSE),VLOOKUP(H89,N:O,2,FALSE)*VLOOKUP(F89,Data!J:L,3,FALSE))),0)+IFERROR(IF(OR(F89="FS-4.1",F89="FS-4.2"),IF(VLOOKUP(H89,Data!O:P,2,FALSE)&lt;'NON-GB'!D$5,"Lapse",0)),0)</f>
        <v>0</v>
      </c>
      <c r="L89" s="33"/>
    </row>
    <row r="90" spans="1:12" ht="20.100000000000001" customHeight="1" x14ac:dyDescent="0.25">
      <c r="A90" s="47">
        <v>82</v>
      </c>
      <c r="B90" s="53"/>
      <c r="C90" s="53"/>
      <c r="D90" s="52"/>
      <c r="E90" s="53"/>
      <c r="F90" s="54"/>
      <c r="G90" s="13"/>
      <c r="H90" s="13"/>
      <c r="I90" s="14"/>
      <c r="J90" s="48">
        <f>IFERROR(IF(G90="Annual Fee",VLOOKUP('NON-GB'!F90,Data!J:L,3,FALSE),0),0)+IFERROR(IF(G90="Late Charge",IF(OR(F90="FS-4.1",F90="FS-4.2"),VLOOKUP(F90&amp;H90,M:O,3,FALSE),VLOOKUP(H90,N:O,2,FALSE)*VLOOKUP(F90,Data!J:L,3,FALSE))),0)+IFERROR(IF(OR(F90="FS-4.1",F90="FS-4.2"),IF(VLOOKUP(H90,Data!O:P,2,FALSE)&lt;'NON-GB'!D$5,"Lapse",0)),0)</f>
        <v>0</v>
      </c>
      <c r="L90" s="33"/>
    </row>
    <row r="91" spans="1:12" ht="20.100000000000001" customHeight="1" x14ac:dyDescent="0.25">
      <c r="A91" s="47">
        <v>83</v>
      </c>
      <c r="B91" s="53"/>
      <c r="C91" s="53"/>
      <c r="D91" s="52"/>
      <c r="E91" s="53"/>
      <c r="F91" s="54"/>
      <c r="G91" s="13"/>
      <c r="H91" s="13"/>
      <c r="I91" s="14"/>
      <c r="J91" s="48">
        <f>IFERROR(IF(G91="Annual Fee",VLOOKUP('NON-GB'!F91,Data!J:L,3,FALSE),0),0)+IFERROR(IF(G91="Late Charge",IF(OR(F91="FS-4.1",F91="FS-4.2"),VLOOKUP(F91&amp;H91,M:O,3,FALSE),VLOOKUP(H91,N:O,2,FALSE)*VLOOKUP(F91,Data!J:L,3,FALSE))),0)+IFERROR(IF(OR(F91="FS-4.1",F91="FS-4.2"),IF(VLOOKUP(H91,Data!O:P,2,FALSE)&lt;'NON-GB'!D$5,"Lapse",0)),0)</f>
        <v>0</v>
      </c>
      <c r="L91" s="33"/>
    </row>
    <row r="92" spans="1:12" ht="20.100000000000001" customHeight="1" x14ac:dyDescent="0.25">
      <c r="A92" s="47">
        <v>84</v>
      </c>
      <c r="B92" s="53"/>
      <c r="C92" s="53"/>
      <c r="D92" s="52"/>
      <c r="E92" s="53"/>
      <c r="F92" s="54"/>
      <c r="G92" s="13"/>
      <c r="H92" s="13"/>
      <c r="I92" s="14"/>
      <c r="J92" s="48">
        <f>IFERROR(IF(G92="Annual Fee",VLOOKUP('NON-GB'!F92,Data!J:L,3,FALSE),0),0)+IFERROR(IF(G92="Late Charge",IF(OR(F92="FS-4.1",F92="FS-4.2"),VLOOKUP(F92&amp;H92,M:O,3,FALSE),VLOOKUP(H92,N:O,2,FALSE)*VLOOKUP(F92,Data!J:L,3,FALSE))),0)+IFERROR(IF(OR(F92="FS-4.1",F92="FS-4.2"),IF(VLOOKUP(H92,Data!O:P,2,FALSE)&lt;'NON-GB'!D$5,"Lapse",0)),0)</f>
        <v>0</v>
      </c>
      <c r="L92" s="33"/>
    </row>
    <row r="93" spans="1:12" ht="20.100000000000001" customHeight="1" x14ac:dyDescent="0.25">
      <c r="A93" s="47">
        <v>85</v>
      </c>
      <c r="B93" s="53"/>
      <c r="C93" s="53"/>
      <c r="D93" s="52"/>
      <c r="E93" s="53"/>
      <c r="F93" s="54"/>
      <c r="G93" s="13"/>
      <c r="H93" s="13"/>
      <c r="I93" s="14"/>
      <c r="J93" s="48">
        <f>IFERROR(IF(G93="Annual Fee",VLOOKUP('NON-GB'!F93,Data!J:L,3,FALSE),0),0)+IFERROR(IF(G93="Late Charge",IF(OR(F93="FS-4.1",F93="FS-4.2"),VLOOKUP(F93&amp;H93,M:O,3,FALSE),VLOOKUP(H93,N:O,2,FALSE)*VLOOKUP(F93,Data!J:L,3,FALSE))),0)+IFERROR(IF(OR(F93="FS-4.1",F93="FS-4.2"),IF(VLOOKUP(H93,Data!O:P,2,FALSE)&lt;'NON-GB'!D$5,"Lapse",0)),0)</f>
        <v>0</v>
      </c>
      <c r="L93" s="33"/>
    </row>
    <row r="94" spans="1:12" ht="20.100000000000001" customHeight="1" x14ac:dyDescent="0.25">
      <c r="A94" s="47">
        <v>86</v>
      </c>
      <c r="B94" s="53"/>
      <c r="C94" s="53"/>
      <c r="D94" s="52"/>
      <c r="E94" s="53"/>
      <c r="F94" s="54"/>
      <c r="G94" s="13"/>
      <c r="H94" s="13"/>
      <c r="I94" s="14"/>
      <c r="J94" s="48">
        <f>IFERROR(IF(G94="Annual Fee",VLOOKUP('NON-GB'!F94,Data!J:L,3,FALSE),0),0)+IFERROR(IF(G94="Late Charge",IF(OR(F94="FS-4.1",F94="FS-4.2"),VLOOKUP(F94&amp;H94,M:O,3,FALSE),VLOOKUP(H94,N:O,2,FALSE)*VLOOKUP(F94,Data!J:L,3,FALSE))),0)+IFERROR(IF(OR(F94="FS-4.1",F94="FS-4.2"),IF(VLOOKUP(H94,Data!O:P,2,FALSE)&lt;'NON-GB'!D$5,"Lapse",0)),0)</f>
        <v>0</v>
      </c>
      <c r="L94" s="33"/>
    </row>
    <row r="95" spans="1:12" ht="20.100000000000001" customHeight="1" x14ac:dyDescent="0.25">
      <c r="A95" s="47">
        <v>87</v>
      </c>
      <c r="B95" s="53"/>
      <c r="C95" s="53"/>
      <c r="D95" s="52"/>
      <c r="E95" s="53"/>
      <c r="F95" s="54"/>
      <c r="G95" s="13"/>
      <c r="H95" s="13"/>
      <c r="I95" s="14"/>
      <c r="J95" s="48">
        <f>IFERROR(IF(G95="Annual Fee",VLOOKUP('NON-GB'!F95,Data!J:L,3,FALSE),0),0)+IFERROR(IF(G95="Late Charge",IF(OR(F95="FS-4.1",F95="FS-4.2"),VLOOKUP(F95&amp;H95,M:O,3,FALSE),VLOOKUP(H95,N:O,2,FALSE)*VLOOKUP(F95,Data!J:L,3,FALSE))),0)+IFERROR(IF(OR(F95="FS-4.1",F95="FS-4.2"),IF(VLOOKUP(H95,Data!O:P,2,FALSE)&lt;'NON-GB'!D$5,"Lapse",0)),0)</f>
        <v>0</v>
      </c>
      <c r="L95" s="33"/>
    </row>
    <row r="96" spans="1:12" ht="20.100000000000001" customHeight="1" x14ac:dyDescent="0.25">
      <c r="A96" s="47">
        <v>88</v>
      </c>
      <c r="B96" s="53"/>
      <c r="C96" s="53"/>
      <c r="D96" s="52"/>
      <c r="E96" s="53"/>
      <c r="F96" s="54"/>
      <c r="G96" s="13"/>
      <c r="H96" s="13"/>
      <c r="I96" s="14"/>
      <c r="J96" s="48">
        <f>IFERROR(IF(G96="Annual Fee",VLOOKUP('NON-GB'!F96,Data!J:L,3,FALSE),0),0)+IFERROR(IF(G96="Late Charge",IF(OR(F96="FS-4.1",F96="FS-4.2"),VLOOKUP(F96&amp;H96,M:O,3,FALSE),VLOOKUP(H96,N:O,2,FALSE)*VLOOKUP(F96,Data!J:L,3,FALSE))),0)+IFERROR(IF(OR(F96="FS-4.1",F96="FS-4.2"),IF(VLOOKUP(H96,Data!O:P,2,FALSE)&lt;'NON-GB'!D$5,"Lapse",0)),0)</f>
        <v>0</v>
      </c>
      <c r="L96" s="33"/>
    </row>
    <row r="97" spans="1:12" ht="20.100000000000001" customHeight="1" x14ac:dyDescent="0.25">
      <c r="A97" s="47">
        <v>89</v>
      </c>
      <c r="B97" s="53"/>
      <c r="C97" s="53"/>
      <c r="D97" s="52"/>
      <c r="E97" s="53"/>
      <c r="F97" s="54"/>
      <c r="G97" s="13"/>
      <c r="H97" s="13"/>
      <c r="I97" s="14"/>
      <c r="J97" s="48">
        <f>IFERROR(IF(G97="Annual Fee",VLOOKUP('NON-GB'!F97,Data!J:L,3,FALSE),0),0)+IFERROR(IF(G97="Late Charge",IF(OR(F97="FS-4.1",F97="FS-4.2"),VLOOKUP(F97&amp;H97,M:O,3,FALSE),VLOOKUP(H97,N:O,2,FALSE)*VLOOKUP(F97,Data!J:L,3,FALSE))),0)+IFERROR(IF(OR(F97="FS-4.1",F97="FS-4.2"),IF(VLOOKUP(H97,Data!O:P,2,FALSE)&lt;'NON-GB'!D$5,"Lapse",0)),0)</f>
        <v>0</v>
      </c>
      <c r="L97" s="33"/>
    </row>
    <row r="98" spans="1:12" ht="20.100000000000001" customHeight="1" x14ac:dyDescent="0.25">
      <c r="A98" s="47">
        <v>90</v>
      </c>
      <c r="B98" s="53"/>
      <c r="C98" s="53"/>
      <c r="D98" s="52"/>
      <c r="E98" s="53"/>
      <c r="F98" s="54"/>
      <c r="G98" s="13"/>
      <c r="H98" s="13"/>
      <c r="I98" s="14"/>
      <c r="J98" s="48">
        <f>IFERROR(IF(G98="Annual Fee",VLOOKUP('NON-GB'!F98,Data!J:L,3,FALSE),0),0)+IFERROR(IF(G98="Late Charge",IF(OR(F98="FS-4.1",F98="FS-4.2"),VLOOKUP(F98&amp;H98,M:O,3,FALSE),VLOOKUP(H98,N:O,2,FALSE)*VLOOKUP(F98,Data!J:L,3,FALSE))),0)+IFERROR(IF(OR(F98="FS-4.1",F98="FS-4.2"),IF(VLOOKUP(H98,Data!O:P,2,FALSE)&lt;'NON-GB'!D$5,"Lapse",0)),0)</f>
        <v>0</v>
      </c>
      <c r="L98" s="33"/>
    </row>
    <row r="99" spans="1:12" ht="20.100000000000001" customHeight="1" x14ac:dyDescent="0.25">
      <c r="A99" s="47">
        <v>91</v>
      </c>
      <c r="B99" s="53"/>
      <c r="C99" s="53"/>
      <c r="D99" s="52"/>
      <c r="E99" s="53"/>
      <c r="F99" s="54"/>
      <c r="G99" s="13"/>
      <c r="H99" s="13"/>
      <c r="I99" s="14"/>
      <c r="J99" s="48">
        <f>IFERROR(IF(G99="Annual Fee",VLOOKUP('NON-GB'!F99,Data!J:L,3,FALSE),0),0)+IFERROR(IF(G99="Late Charge",IF(OR(F99="FS-4.1",F99="FS-4.2"),VLOOKUP(F99&amp;H99,M:O,3,FALSE),VLOOKUP(H99,N:O,2,FALSE)*VLOOKUP(F99,Data!J:L,3,FALSE))),0)+IFERROR(IF(OR(F99="FS-4.1",F99="FS-4.2"),IF(VLOOKUP(H99,Data!O:P,2,FALSE)&lt;'NON-GB'!D$5,"Lapse",0)),0)</f>
        <v>0</v>
      </c>
      <c r="L99" s="33"/>
    </row>
    <row r="100" spans="1:12" ht="20.100000000000001" customHeight="1" x14ac:dyDescent="0.25">
      <c r="A100" s="47">
        <v>92</v>
      </c>
      <c r="B100" s="53"/>
      <c r="C100" s="53"/>
      <c r="D100" s="52"/>
      <c r="E100" s="53"/>
      <c r="F100" s="54"/>
      <c r="G100" s="13"/>
      <c r="H100" s="13"/>
      <c r="I100" s="14"/>
      <c r="J100" s="48">
        <f>IFERROR(IF(G100="Annual Fee",VLOOKUP('NON-GB'!F100,Data!J:L,3,FALSE),0),0)+IFERROR(IF(G100="Late Charge",IF(OR(F100="FS-4.1",F100="FS-4.2"),VLOOKUP(F100&amp;H100,M:O,3,FALSE),VLOOKUP(H100,N:O,2,FALSE)*VLOOKUP(F100,Data!J:L,3,FALSE))),0)+IFERROR(IF(OR(F100="FS-4.1",F100="FS-4.2"),IF(VLOOKUP(H100,Data!O:P,2,FALSE)&lt;'NON-GB'!D$5,"Lapse",0)),0)</f>
        <v>0</v>
      </c>
      <c r="L100" s="33"/>
    </row>
    <row r="101" spans="1:12" ht="20.100000000000001" customHeight="1" x14ac:dyDescent="0.25">
      <c r="A101" s="47">
        <v>93</v>
      </c>
      <c r="B101" s="53"/>
      <c r="C101" s="53"/>
      <c r="D101" s="52"/>
      <c r="E101" s="53"/>
      <c r="F101" s="54"/>
      <c r="G101" s="13"/>
      <c r="H101" s="13"/>
      <c r="I101" s="14"/>
      <c r="J101" s="48">
        <f>IFERROR(IF(G101="Annual Fee",VLOOKUP('NON-GB'!F101,Data!J:L,3,FALSE),0),0)+IFERROR(IF(G101="Late Charge",IF(OR(F101="FS-4.1",F101="FS-4.2"),VLOOKUP(F101&amp;H101,M:O,3,FALSE),VLOOKUP(H101,N:O,2,FALSE)*VLOOKUP(F101,Data!J:L,3,FALSE))),0)+IFERROR(IF(OR(F101="FS-4.1",F101="FS-4.2"),IF(VLOOKUP(H101,Data!O:P,2,FALSE)&lt;'NON-GB'!D$5,"Lapse",0)),0)</f>
        <v>0</v>
      </c>
      <c r="L101" s="33"/>
    </row>
    <row r="102" spans="1:12" ht="20.100000000000001" customHeight="1" x14ac:dyDescent="0.25">
      <c r="A102" s="47">
        <v>94</v>
      </c>
      <c r="B102" s="53"/>
      <c r="C102" s="53"/>
      <c r="D102" s="52"/>
      <c r="E102" s="53"/>
      <c r="F102" s="54"/>
      <c r="G102" s="13"/>
      <c r="H102" s="13"/>
      <c r="I102" s="14"/>
      <c r="J102" s="48">
        <f>IFERROR(IF(G102="Annual Fee",VLOOKUP('NON-GB'!F102,Data!J:L,3,FALSE),0),0)+IFERROR(IF(G102="Late Charge",IF(OR(F102="FS-4.1",F102="FS-4.2"),VLOOKUP(F102&amp;H102,M:O,3,FALSE),VLOOKUP(H102,N:O,2,FALSE)*VLOOKUP(F102,Data!J:L,3,FALSE))),0)+IFERROR(IF(OR(F102="FS-4.1",F102="FS-4.2"),IF(VLOOKUP(H102,Data!O:P,2,FALSE)&lt;'NON-GB'!D$5,"Lapse",0)),0)</f>
        <v>0</v>
      </c>
      <c r="L102" s="33"/>
    </row>
    <row r="103" spans="1:12" ht="20.100000000000001" customHeight="1" x14ac:dyDescent="0.25">
      <c r="A103" s="47">
        <v>95</v>
      </c>
      <c r="B103" s="53"/>
      <c r="C103" s="53"/>
      <c r="D103" s="52"/>
      <c r="E103" s="53"/>
      <c r="F103" s="54"/>
      <c r="G103" s="13"/>
      <c r="H103" s="13"/>
      <c r="I103" s="14"/>
      <c r="J103" s="48">
        <f>IFERROR(IF(G103="Annual Fee",VLOOKUP('NON-GB'!F103,Data!J:L,3,FALSE),0),0)+IFERROR(IF(G103="Late Charge",IF(OR(F103="FS-4.1",F103="FS-4.2"),VLOOKUP(F103&amp;H103,M:O,3,FALSE),VLOOKUP(H103,N:O,2,FALSE)*VLOOKUP(F103,Data!J:L,3,FALSE))),0)+IFERROR(IF(OR(F103="FS-4.1",F103="FS-4.2"),IF(VLOOKUP(H103,Data!O:P,2,FALSE)&lt;'NON-GB'!D$5,"Lapse",0)),0)</f>
        <v>0</v>
      </c>
      <c r="L103" s="33"/>
    </row>
    <row r="104" spans="1:12" ht="20.100000000000001" customHeight="1" x14ac:dyDescent="0.25">
      <c r="A104" s="47">
        <v>96</v>
      </c>
      <c r="B104" s="53"/>
      <c r="C104" s="53"/>
      <c r="D104" s="52"/>
      <c r="E104" s="53"/>
      <c r="F104" s="54"/>
      <c r="G104" s="13"/>
      <c r="H104" s="13"/>
      <c r="I104" s="14"/>
      <c r="J104" s="48">
        <f>IFERROR(IF(G104="Annual Fee",VLOOKUP('NON-GB'!F104,Data!J:L,3,FALSE),0),0)+IFERROR(IF(G104="Late Charge",IF(OR(F104="FS-4.1",F104="FS-4.2"),VLOOKUP(F104&amp;H104,M:O,3,FALSE),VLOOKUP(H104,N:O,2,FALSE)*VLOOKUP(F104,Data!J:L,3,FALSE))),0)+IFERROR(IF(OR(F104="FS-4.1",F104="FS-4.2"),IF(VLOOKUP(H104,Data!O:P,2,FALSE)&lt;'NON-GB'!D$5,"Lapse",0)),0)</f>
        <v>0</v>
      </c>
      <c r="L104" s="33"/>
    </row>
    <row r="105" spans="1:12" ht="20.100000000000001" customHeight="1" x14ac:dyDescent="0.25">
      <c r="A105" s="47">
        <v>97</v>
      </c>
      <c r="B105" s="53"/>
      <c r="C105" s="53"/>
      <c r="D105" s="52"/>
      <c r="E105" s="53"/>
      <c r="F105" s="54"/>
      <c r="G105" s="13"/>
      <c r="H105" s="13"/>
      <c r="I105" s="14"/>
      <c r="J105" s="48">
        <f>IFERROR(IF(G105="Annual Fee",VLOOKUP('NON-GB'!F105,Data!J:L,3,FALSE),0),0)+IFERROR(IF(G105="Late Charge",IF(OR(F105="FS-4.1",F105="FS-4.2"),VLOOKUP(F105&amp;H105,M:O,3,FALSE),VLOOKUP(H105,N:O,2,FALSE)*VLOOKUP(F105,Data!J:L,3,FALSE))),0)+IFERROR(IF(OR(F105="FS-4.1",F105="FS-4.2"),IF(VLOOKUP(H105,Data!O:P,2,FALSE)&lt;'NON-GB'!D$5,"Lapse",0)),0)</f>
        <v>0</v>
      </c>
      <c r="L105" s="33"/>
    </row>
    <row r="106" spans="1:12" ht="20.100000000000001" customHeight="1" x14ac:dyDescent="0.25">
      <c r="A106" s="47">
        <v>98</v>
      </c>
      <c r="B106" s="53"/>
      <c r="C106" s="53"/>
      <c r="D106" s="52"/>
      <c r="E106" s="53"/>
      <c r="F106" s="54"/>
      <c r="G106" s="13"/>
      <c r="H106" s="13"/>
      <c r="I106" s="14"/>
      <c r="J106" s="48">
        <f>IFERROR(IF(G106="Annual Fee",VLOOKUP('NON-GB'!F106,Data!J:L,3,FALSE),0),0)+IFERROR(IF(G106="Late Charge",IF(OR(F106="FS-4.1",F106="FS-4.2"),VLOOKUP(F106&amp;H106,M:O,3,FALSE),VLOOKUP(H106,N:O,2,FALSE)*VLOOKUP(F106,Data!J:L,3,FALSE))),0)+IFERROR(IF(OR(F106="FS-4.1",F106="FS-4.2"),IF(VLOOKUP(H106,Data!O:P,2,FALSE)&lt;'NON-GB'!D$5,"Lapse",0)),0)</f>
        <v>0</v>
      </c>
      <c r="L106" s="33"/>
    </row>
    <row r="107" spans="1:12" ht="20.100000000000001" customHeight="1" x14ac:dyDescent="0.25">
      <c r="A107" s="47">
        <v>99</v>
      </c>
      <c r="B107" s="53"/>
      <c r="C107" s="53"/>
      <c r="D107" s="52"/>
      <c r="E107" s="53"/>
      <c r="F107" s="54"/>
      <c r="G107" s="13"/>
      <c r="H107" s="13"/>
      <c r="I107" s="14"/>
      <c r="J107" s="48">
        <f>IFERROR(IF(G107="Annual Fee",VLOOKUP('NON-GB'!F107,Data!J:L,3,FALSE),0),0)+IFERROR(IF(G107="Late Charge",IF(OR(F107="FS-4.1",F107="FS-4.2"),VLOOKUP(F107&amp;H107,M:O,3,FALSE),VLOOKUP(H107,N:O,2,FALSE)*VLOOKUP(F107,Data!J:L,3,FALSE))),0)+IFERROR(IF(OR(F107="FS-4.1",F107="FS-4.2"),IF(VLOOKUP(H107,Data!O:P,2,FALSE)&lt;'NON-GB'!D$5,"Lapse",0)),0)</f>
        <v>0</v>
      </c>
      <c r="L107" s="33"/>
    </row>
    <row r="108" spans="1:12" ht="20.100000000000001" customHeight="1" x14ac:dyDescent="0.25">
      <c r="A108" s="47">
        <v>100</v>
      </c>
      <c r="B108" s="53"/>
      <c r="C108" s="53"/>
      <c r="D108" s="52"/>
      <c r="E108" s="53"/>
      <c r="F108" s="54"/>
      <c r="G108" s="13"/>
      <c r="H108" s="13"/>
      <c r="I108" s="14"/>
      <c r="J108" s="48">
        <f>IFERROR(IF(G108="Annual Fee",VLOOKUP('NON-GB'!F108,Data!J:L,3,FALSE),0),0)+IFERROR(IF(G108="Late Charge",IF(OR(F108="FS-4.1",F108="FS-4.2"),VLOOKUP(F108&amp;H108,M:O,3,FALSE),VLOOKUP(H108,N:O,2,FALSE)*VLOOKUP(F108,Data!J:L,3,FALSE))),0)+IFERROR(IF(OR(F108="FS-4.1",F108="FS-4.2"),IF(VLOOKUP(H108,Data!O:P,2,FALSE)&lt;'NON-GB'!D$5,"Lapse",0)),0)</f>
        <v>0</v>
      </c>
      <c r="L108" s="33"/>
    </row>
    <row r="109" spans="1:12" ht="20.100000000000001" customHeight="1" x14ac:dyDescent="0.25">
      <c r="A109" s="47">
        <v>101</v>
      </c>
      <c r="B109" s="53"/>
      <c r="C109" s="53"/>
      <c r="D109" s="52"/>
      <c r="E109" s="53"/>
      <c r="F109" s="54"/>
      <c r="G109" s="13"/>
      <c r="H109" s="13"/>
      <c r="I109" s="14"/>
      <c r="J109" s="48">
        <f>IFERROR(IF(G109="Annual Fee",VLOOKUP('NON-GB'!F109,Data!J:L,3,FALSE),0),0)+IFERROR(IF(G109="Late Charge",IF(OR(F109="FS-4.1",F109="FS-4.2"),VLOOKUP(F109&amp;H109,M:O,3,FALSE),VLOOKUP(H109,N:O,2,FALSE)*VLOOKUP(F109,Data!J:L,3,FALSE))),0)+IFERROR(IF(OR(F109="FS-4.1",F109="FS-4.2"),IF(VLOOKUP(H109,Data!O:P,2,FALSE)&lt;'NON-GB'!D$5,"Lapse",0)),0)</f>
        <v>0</v>
      </c>
      <c r="L109" s="33"/>
    </row>
    <row r="110" spans="1:12" ht="20.100000000000001" customHeight="1" x14ac:dyDescent="0.25">
      <c r="A110" s="47">
        <v>102</v>
      </c>
      <c r="B110" s="53"/>
      <c r="C110" s="53"/>
      <c r="D110" s="52"/>
      <c r="E110" s="53"/>
      <c r="F110" s="54"/>
      <c r="G110" s="13"/>
      <c r="H110" s="13"/>
      <c r="I110" s="14"/>
      <c r="J110" s="48">
        <f>IFERROR(IF(G110="Annual Fee",VLOOKUP('NON-GB'!F110,Data!J:L,3,FALSE),0),0)+IFERROR(IF(G110="Late Charge",IF(OR(F110="FS-4.1",F110="FS-4.2"),VLOOKUP(F110&amp;H110,M:O,3,FALSE),VLOOKUP(H110,N:O,2,FALSE)*VLOOKUP(F110,Data!J:L,3,FALSE))),0)+IFERROR(IF(OR(F110="FS-4.1",F110="FS-4.2"),IF(VLOOKUP(H110,Data!O:P,2,FALSE)&lt;'NON-GB'!D$5,"Lapse",0)),0)</f>
        <v>0</v>
      </c>
      <c r="L110" s="33"/>
    </row>
    <row r="111" spans="1:12" ht="20.100000000000001" customHeight="1" x14ac:dyDescent="0.25">
      <c r="A111" s="47">
        <v>103</v>
      </c>
      <c r="B111" s="53"/>
      <c r="C111" s="53"/>
      <c r="D111" s="52"/>
      <c r="E111" s="53"/>
      <c r="F111" s="54"/>
      <c r="G111" s="13"/>
      <c r="H111" s="13"/>
      <c r="I111" s="14"/>
      <c r="J111" s="48">
        <f>IFERROR(IF(G111="Annual Fee",VLOOKUP('NON-GB'!F111,Data!J:L,3,FALSE),0),0)+IFERROR(IF(G111="Late Charge",IF(OR(F111="FS-4.1",F111="FS-4.2"),VLOOKUP(F111&amp;H111,M:O,3,FALSE),VLOOKUP(H111,N:O,2,FALSE)*VLOOKUP(F111,Data!J:L,3,FALSE))),0)+IFERROR(IF(OR(F111="FS-4.1",F111="FS-4.2"),IF(VLOOKUP(H111,Data!O:P,2,FALSE)&lt;'NON-GB'!D$5,"Lapse",0)),0)</f>
        <v>0</v>
      </c>
      <c r="L111" s="33"/>
    </row>
    <row r="112" spans="1:12" ht="20.100000000000001" customHeight="1" x14ac:dyDescent="0.25">
      <c r="A112" s="47">
        <v>104</v>
      </c>
      <c r="B112" s="53"/>
      <c r="C112" s="53"/>
      <c r="D112" s="52"/>
      <c r="E112" s="53"/>
      <c r="F112" s="54"/>
      <c r="G112" s="13"/>
      <c r="H112" s="13"/>
      <c r="I112" s="14"/>
      <c r="J112" s="48">
        <f>IFERROR(IF(G112="Annual Fee",VLOOKUP('NON-GB'!F112,Data!J:L,3,FALSE),0),0)+IFERROR(IF(G112="Late Charge",IF(OR(F112="FS-4.1",F112="FS-4.2"),VLOOKUP(F112&amp;H112,M:O,3,FALSE),VLOOKUP(H112,N:O,2,FALSE)*VLOOKUP(F112,Data!J:L,3,FALSE))),0)+IFERROR(IF(OR(F112="FS-4.1",F112="FS-4.2"),IF(VLOOKUP(H112,Data!O:P,2,FALSE)&lt;'NON-GB'!D$5,"Lapse",0)),0)</f>
        <v>0</v>
      </c>
      <c r="L112" s="33"/>
    </row>
    <row r="113" spans="1:12" ht="20.100000000000001" customHeight="1" x14ac:dyDescent="0.25">
      <c r="A113" s="47">
        <v>105</v>
      </c>
      <c r="B113" s="53"/>
      <c r="C113" s="53"/>
      <c r="D113" s="52"/>
      <c r="E113" s="53"/>
      <c r="F113" s="54"/>
      <c r="G113" s="13"/>
      <c r="H113" s="13"/>
      <c r="I113" s="14"/>
      <c r="J113" s="48">
        <f>IFERROR(IF(G113="Annual Fee",VLOOKUP('NON-GB'!F113,Data!J:L,3,FALSE),0),0)+IFERROR(IF(G113="Late Charge",IF(OR(F113="FS-4.1",F113="FS-4.2"),VLOOKUP(F113&amp;H113,M:O,3,FALSE),VLOOKUP(H113,N:O,2,FALSE)*VLOOKUP(F113,Data!J:L,3,FALSE))),0)+IFERROR(IF(OR(F113="FS-4.1",F113="FS-4.2"),IF(VLOOKUP(H113,Data!O:P,2,FALSE)&lt;'NON-GB'!D$5,"Lapse",0)),0)</f>
        <v>0</v>
      </c>
      <c r="L113" s="33"/>
    </row>
    <row r="114" spans="1:12" ht="20.100000000000001" customHeight="1" x14ac:dyDescent="0.25">
      <c r="A114" s="47">
        <v>106</v>
      </c>
      <c r="B114" s="53"/>
      <c r="C114" s="53"/>
      <c r="D114" s="52"/>
      <c r="E114" s="53"/>
      <c r="F114" s="54"/>
      <c r="G114" s="13"/>
      <c r="H114" s="13"/>
      <c r="I114" s="14"/>
      <c r="J114" s="48">
        <f>IFERROR(IF(G114="Annual Fee",VLOOKUP('NON-GB'!F114,Data!J:L,3,FALSE),0),0)+IFERROR(IF(G114="Late Charge",IF(OR(F114="FS-4.1",F114="FS-4.2"),VLOOKUP(F114&amp;H114,M:O,3,FALSE),VLOOKUP(H114,N:O,2,FALSE)*VLOOKUP(F114,Data!J:L,3,FALSE))),0)+IFERROR(IF(OR(F114="FS-4.1",F114="FS-4.2"),IF(VLOOKUP(H114,Data!O:P,2,FALSE)&lt;'NON-GB'!D$5,"Lapse",0)),0)</f>
        <v>0</v>
      </c>
      <c r="L114" s="33"/>
    </row>
    <row r="115" spans="1:12" ht="20.100000000000001" customHeight="1" x14ac:dyDescent="0.25">
      <c r="A115" s="47">
        <v>107</v>
      </c>
      <c r="B115" s="53"/>
      <c r="C115" s="53"/>
      <c r="D115" s="52"/>
      <c r="E115" s="53"/>
      <c r="F115" s="54"/>
      <c r="G115" s="13"/>
      <c r="H115" s="13"/>
      <c r="I115" s="14"/>
      <c r="J115" s="48">
        <f>IFERROR(IF(G115="Annual Fee",VLOOKUP('NON-GB'!F115,Data!J:L,3,FALSE),0),0)+IFERROR(IF(G115="Late Charge",IF(OR(F115="FS-4.1",F115="FS-4.2"),VLOOKUP(F115&amp;H115,M:O,3,FALSE),VLOOKUP(H115,N:O,2,FALSE)*VLOOKUP(F115,Data!J:L,3,FALSE))),0)+IFERROR(IF(OR(F115="FS-4.1",F115="FS-4.2"),IF(VLOOKUP(H115,Data!O:P,2,FALSE)&lt;'NON-GB'!D$5,"Lapse",0)),0)</f>
        <v>0</v>
      </c>
      <c r="L115" s="33"/>
    </row>
    <row r="116" spans="1:12" ht="20.100000000000001" customHeight="1" x14ac:dyDescent="0.25">
      <c r="A116" s="47">
        <v>108</v>
      </c>
      <c r="B116" s="53"/>
      <c r="C116" s="53"/>
      <c r="D116" s="52"/>
      <c r="E116" s="53"/>
      <c r="F116" s="54"/>
      <c r="G116" s="13"/>
      <c r="H116" s="13"/>
      <c r="I116" s="14"/>
      <c r="J116" s="48">
        <f>IFERROR(IF(G116="Annual Fee",VLOOKUP('NON-GB'!F116,Data!J:L,3,FALSE),0),0)+IFERROR(IF(G116="Late Charge",IF(OR(F116="FS-4.1",F116="FS-4.2"),VLOOKUP(F116&amp;H116,M:O,3,FALSE),VLOOKUP(H116,N:O,2,FALSE)*VLOOKUP(F116,Data!J:L,3,FALSE))),0)+IFERROR(IF(OR(F116="FS-4.1",F116="FS-4.2"),IF(VLOOKUP(H116,Data!O:P,2,FALSE)&lt;'NON-GB'!D$5,"Lapse",0)),0)</f>
        <v>0</v>
      </c>
      <c r="L116" s="33"/>
    </row>
    <row r="117" spans="1:12" ht="20.100000000000001" customHeight="1" x14ac:dyDescent="0.25">
      <c r="A117" s="47">
        <v>109</v>
      </c>
      <c r="B117" s="53"/>
      <c r="C117" s="53"/>
      <c r="D117" s="52"/>
      <c r="E117" s="53"/>
      <c r="F117" s="54"/>
      <c r="G117" s="13"/>
      <c r="H117" s="13"/>
      <c r="I117" s="14"/>
      <c r="J117" s="48">
        <f>IFERROR(IF(G117="Annual Fee",VLOOKUP('NON-GB'!F117,Data!J:L,3,FALSE),0),0)+IFERROR(IF(G117="Late Charge",IF(OR(F117="FS-4.1",F117="FS-4.2"),VLOOKUP(F117&amp;H117,M:O,3,FALSE),VLOOKUP(H117,N:O,2,FALSE)*VLOOKUP(F117,Data!J:L,3,FALSE))),0)+IFERROR(IF(OR(F117="FS-4.1",F117="FS-4.2"),IF(VLOOKUP(H117,Data!O:P,2,FALSE)&lt;'NON-GB'!D$5,"Lapse",0)),0)</f>
        <v>0</v>
      </c>
      <c r="L117" s="33"/>
    </row>
    <row r="118" spans="1:12" ht="20.100000000000001" customHeight="1" x14ac:dyDescent="0.25">
      <c r="A118" s="47">
        <v>110</v>
      </c>
      <c r="B118" s="53"/>
      <c r="C118" s="53"/>
      <c r="D118" s="52"/>
      <c r="E118" s="53"/>
      <c r="F118" s="54"/>
      <c r="G118" s="13"/>
      <c r="H118" s="13"/>
      <c r="I118" s="14"/>
      <c r="J118" s="48">
        <f>IFERROR(IF(G118="Annual Fee",VLOOKUP('NON-GB'!F118,Data!J:L,3,FALSE),0),0)+IFERROR(IF(G118="Late Charge",IF(OR(F118="FS-4.1",F118="FS-4.2"),VLOOKUP(F118&amp;H118,M:O,3,FALSE),VLOOKUP(H118,N:O,2,FALSE)*VLOOKUP(F118,Data!J:L,3,FALSE))),0)+IFERROR(IF(OR(F118="FS-4.1",F118="FS-4.2"),IF(VLOOKUP(H118,Data!O:P,2,FALSE)&lt;'NON-GB'!D$5,"Lapse",0)),0)</f>
        <v>0</v>
      </c>
      <c r="L118" s="33"/>
    </row>
    <row r="119" spans="1:12" ht="20.100000000000001" customHeight="1" x14ac:dyDescent="0.25">
      <c r="A119" s="47">
        <v>111</v>
      </c>
      <c r="B119" s="53"/>
      <c r="C119" s="53"/>
      <c r="D119" s="52"/>
      <c r="E119" s="53"/>
      <c r="F119" s="54"/>
      <c r="G119" s="13"/>
      <c r="H119" s="13"/>
      <c r="I119" s="14"/>
      <c r="J119" s="48">
        <f>IFERROR(IF(G119="Annual Fee",VLOOKUP('NON-GB'!F119,Data!J:L,3,FALSE),0),0)+IFERROR(IF(G119="Late Charge",IF(OR(F119="FS-4.1",F119="FS-4.2"),VLOOKUP(F119&amp;H119,M:O,3,FALSE),VLOOKUP(H119,N:O,2,FALSE)*VLOOKUP(F119,Data!J:L,3,FALSE))),0)+IFERROR(IF(OR(F119="FS-4.1",F119="FS-4.2"),IF(VLOOKUP(H119,Data!O:P,2,FALSE)&lt;'NON-GB'!D$5,"Lapse",0)),0)</f>
        <v>0</v>
      </c>
      <c r="L119" s="33"/>
    </row>
    <row r="120" spans="1:12" ht="20.100000000000001" customHeight="1" x14ac:dyDescent="0.25">
      <c r="A120" s="47">
        <v>112</v>
      </c>
      <c r="B120" s="53"/>
      <c r="C120" s="53"/>
      <c r="D120" s="52"/>
      <c r="E120" s="53"/>
      <c r="F120" s="54"/>
      <c r="G120" s="13"/>
      <c r="H120" s="13"/>
      <c r="I120" s="14"/>
      <c r="J120" s="48">
        <f>IFERROR(IF(G120="Annual Fee",VLOOKUP('NON-GB'!F120,Data!J:L,3,FALSE),0),0)+IFERROR(IF(G120="Late Charge",IF(OR(F120="FS-4.1",F120="FS-4.2"),VLOOKUP(F120&amp;H120,M:O,3,FALSE),VLOOKUP(H120,N:O,2,FALSE)*VLOOKUP(F120,Data!J:L,3,FALSE))),0)+IFERROR(IF(OR(F120="FS-4.1",F120="FS-4.2"),IF(VLOOKUP(H120,Data!O:P,2,FALSE)&lt;'NON-GB'!D$5,"Lapse",0)),0)</f>
        <v>0</v>
      </c>
      <c r="L120" s="33"/>
    </row>
    <row r="121" spans="1:12" ht="20.100000000000001" customHeight="1" x14ac:dyDescent="0.25">
      <c r="A121" s="47">
        <v>113</v>
      </c>
      <c r="B121" s="53"/>
      <c r="C121" s="53"/>
      <c r="D121" s="52"/>
      <c r="E121" s="53"/>
      <c r="F121" s="54"/>
      <c r="G121" s="13"/>
      <c r="H121" s="13"/>
      <c r="I121" s="14"/>
      <c r="J121" s="48">
        <f>IFERROR(IF(G121="Annual Fee",VLOOKUP('NON-GB'!F121,Data!J:L,3,FALSE),0),0)+IFERROR(IF(G121="Late Charge",IF(OR(F121="FS-4.1",F121="FS-4.2"),VLOOKUP(F121&amp;H121,M:O,3,FALSE),VLOOKUP(H121,N:O,2,FALSE)*VLOOKUP(F121,Data!J:L,3,FALSE))),0)+IFERROR(IF(OR(F121="FS-4.1",F121="FS-4.2"),IF(VLOOKUP(H121,Data!O:P,2,FALSE)&lt;'NON-GB'!D$5,"Lapse",0)),0)</f>
        <v>0</v>
      </c>
      <c r="L121" s="33"/>
    </row>
    <row r="122" spans="1:12" ht="20.100000000000001" customHeight="1" x14ac:dyDescent="0.25">
      <c r="A122" s="47">
        <v>114</v>
      </c>
      <c r="B122" s="53"/>
      <c r="C122" s="53"/>
      <c r="D122" s="52"/>
      <c r="E122" s="53"/>
      <c r="F122" s="54"/>
      <c r="G122" s="13"/>
      <c r="H122" s="13"/>
      <c r="I122" s="14"/>
      <c r="J122" s="48">
        <f>IFERROR(IF(G122="Annual Fee",VLOOKUP('NON-GB'!F122,Data!J:L,3,FALSE),0),0)+IFERROR(IF(G122="Late Charge",IF(OR(F122="FS-4.1",F122="FS-4.2"),VLOOKUP(F122&amp;H122,M:O,3,FALSE),VLOOKUP(H122,N:O,2,FALSE)*VLOOKUP(F122,Data!J:L,3,FALSE))),0)+IFERROR(IF(OR(F122="FS-4.1",F122="FS-4.2"),IF(VLOOKUP(H122,Data!O:P,2,FALSE)&lt;'NON-GB'!D$5,"Lapse",0)),0)</f>
        <v>0</v>
      </c>
      <c r="L122" s="33"/>
    </row>
    <row r="123" spans="1:12" ht="20.100000000000001" customHeight="1" x14ac:dyDescent="0.25">
      <c r="A123" s="47">
        <v>115</v>
      </c>
      <c r="B123" s="53"/>
      <c r="C123" s="53"/>
      <c r="D123" s="52"/>
      <c r="E123" s="53"/>
      <c r="F123" s="54"/>
      <c r="G123" s="13"/>
      <c r="H123" s="13"/>
      <c r="I123" s="14"/>
      <c r="J123" s="48">
        <f>IFERROR(IF(G123="Annual Fee",VLOOKUP('NON-GB'!F123,Data!J:L,3,FALSE),0),0)+IFERROR(IF(G123="Late Charge",IF(OR(F123="FS-4.1",F123="FS-4.2"),VLOOKUP(F123&amp;H123,M:O,3,FALSE),VLOOKUP(H123,N:O,2,FALSE)*VLOOKUP(F123,Data!J:L,3,FALSE))),0)+IFERROR(IF(OR(F123="FS-4.1",F123="FS-4.2"),IF(VLOOKUP(H123,Data!O:P,2,FALSE)&lt;'NON-GB'!D$5,"Lapse",0)),0)</f>
        <v>0</v>
      </c>
      <c r="L123" s="33"/>
    </row>
    <row r="124" spans="1:12" ht="20.100000000000001" customHeight="1" x14ac:dyDescent="0.25">
      <c r="A124" s="47">
        <v>116</v>
      </c>
      <c r="B124" s="53"/>
      <c r="C124" s="53"/>
      <c r="D124" s="52"/>
      <c r="E124" s="53"/>
      <c r="F124" s="54"/>
      <c r="G124" s="13"/>
      <c r="H124" s="13"/>
      <c r="I124" s="14"/>
      <c r="J124" s="48">
        <f>IFERROR(IF(G124="Annual Fee",VLOOKUP('NON-GB'!F124,Data!J:L,3,FALSE),0),0)+IFERROR(IF(G124="Late Charge",IF(OR(F124="FS-4.1",F124="FS-4.2"),VLOOKUP(F124&amp;H124,M:O,3,FALSE),VLOOKUP(H124,N:O,2,FALSE)*VLOOKUP(F124,Data!J:L,3,FALSE))),0)+IFERROR(IF(OR(F124="FS-4.1",F124="FS-4.2"),IF(VLOOKUP(H124,Data!O:P,2,FALSE)&lt;'NON-GB'!D$5,"Lapse",0)),0)</f>
        <v>0</v>
      </c>
      <c r="L124" s="33"/>
    </row>
    <row r="125" spans="1:12" ht="20.100000000000001" customHeight="1" x14ac:dyDescent="0.25">
      <c r="A125" s="47">
        <v>117</v>
      </c>
      <c r="B125" s="53"/>
      <c r="C125" s="53"/>
      <c r="D125" s="52"/>
      <c r="E125" s="53"/>
      <c r="F125" s="54"/>
      <c r="G125" s="13"/>
      <c r="H125" s="13"/>
      <c r="I125" s="14"/>
      <c r="J125" s="48">
        <f>IFERROR(IF(G125="Annual Fee",VLOOKUP('NON-GB'!F125,Data!J:L,3,FALSE),0),0)+IFERROR(IF(G125="Late Charge",IF(OR(F125="FS-4.1",F125="FS-4.2"),VLOOKUP(F125&amp;H125,M:O,3,FALSE),VLOOKUP(H125,N:O,2,FALSE)*VLOOKUP(F125,Data!J:L,3,FALSE))),0)+IFERROR(IF(OR(F125="FS-4.1",F125="FS-4.2"),IF(VLOOKUP(H125,Data!O:P,2,FALSE)&lt;'NON-GB'!D$5,"Lapse",0)),0)</f>
        <v>0</v>
      </c>
      <c r="L125" s="33"/>
    </row>
    <row r="126" spans="1:12" ht="20.100000000000001" customHeight="1" x14ac:dyDescent="0.25">
      <c r="A126" s="47">
        <v>118</v>
      </c>
      <c r="B126" s="53"/>
      <c r="C126" s="53"/>
      <c r="D126" s="52"/>
      <c r="E126" s="53"/>
      <c r="F126" s="54"/>
      <c r="G126" s="13"/>
      <c r="H126" s="13"/>
      <c r="I126" s="14"/>
      <c r="J126" s="48">
        <f>IFERROR(IF(G126="Annual Fee",VLOOKUP('NON-GB'!F126,Data!J:L,3,FALSE),0),0)+IFERROR(IF(G126="Late Charge",IF(OR(F126="FS-4.1",F126="FS-4.2"),VLOOKUP(F126&amp;H126,M:O,3,FALSE),VLOOKUP(H126,N:O,2,FALSE)*VLOOKUP(F126,Data!J:L,3,FALSE))),0)+IFERROR(IF(OR(F126="FS-4.1",F126="FS-4.2"),IF(VLOOKUP(H126,Data!O:P,2,FALSE)&lt;'NON-GB'!D$5,"Lapse",0)),0)</f>
        <v>0</v>
      </c>
      <c r="L126" s="33"/>
    </row>
    <row r="127" spans="1:12" ht="20.100000000000001" customHeight="1" x14ac:dyDescent="0.25">
      <c r="A127" s="47">
        <v>119</v>
      </c>
      <c r="B127" s="53"/>
      <c r="C127" s="53"/>
      <c r="D127" s="52"/>
      <c r="E127" s="53"/>
      <c r="F127" s="54"/>
      <c r="G127" s="13"/>
      <c r="H127" s="13"/>
      <c r="I127" s="14"/>
      <c r="J127" s="48">
        <f>IFERROR(IF(G127="Annual Fee",VLOOKUP('NON-GB'!F127,Data!J:L,3,FALSE),0),0)+IFERROR(IF(G127="Late Charge",IF(OR(F127="FS-4.1",F127="FS-4.2"),VLOOKUP(F127&amp;H127,M:O,3,FALSE),VLOOKUP(H127,N:O,2,FALSE)*VLOOKUP(F127,Data!J:L,3,FALSE))),0)+IFERROR(IF(OR(F127="FS-4.1",F127="FS-4.2"),IF(VLOOKUP(H127,Data!O:P,2,FALSE)&lt;'NON-GB'!D$5,"Lapse",0)),0)</f>
        <v>0</v>
      </c>
      <c r="L127" s="33"/>
    </row>
    <row r="128" spans="1:12" ht="20.100000000000001" customHeight="1" x14ac:dyDescent="0.25">
      <c r="A128" s="47">
        <v>120</v>
      </c>
      <c r="B128" s="53"/>
      <c r="C128" s="53"/>
      <c r="D128" s="52"/>
      <c r="E128" s="53"/>
      <c r="F128" s="54"/>
      <c r="G128" s="13"/>
      <c r="H128" s="13"/>
      <c r="I128" s="14"/>
      <c r="J128" s="48">
        <f>IFERROR(IF(G128="Annual Fee",VLOOKUP('NON-GB'!F128,Data!J:L,3,FALSE),0),0)+IFERROR(IF(G128="Late Charge",IF(OR(F128="FS-4.1",F128="FS-4.2"),VLOOKUP(F128&amp;H128,M:O,3,FALSE),VLOOKUP(H128,N:O,2,FALSE)*VLOOKUP(F128,Data!J:L,3,FALSE))),0)+IFERROR(IF(OR(F128="FS-4.1",F128="FS-4.2"),IF(VLOOKUP(H128,Data!O:P,2,FALSE)&lt;'NON-GB'!D$5,"Lapse",0)),0)</f>
        <v>0</v>
      </c>
      <c r="L128" s="33"/>
    </row>
    <row r="129" spans="1:12" ht="20.100000000000001" customHeight="1" x14ac:dyDescent="0.25">
      <c r="A129" s="47">
        <v>121</v>
      </c>
      <c r="B129" s="53"/>
      <c r="C129" s="53"/>
      <c r="D129" s="52"/>
      <c r="E129" s="53"/>
      <c r="F129" s="54"/>
      <c r="G129" s="13"/>
      <c r="H129" s="13"/>
      <c r="I129" s="14"/>
      <c r="J129" s="48">
        <f>IFERROR(IF(G129="Annual Fee",VLOOKUP('NON-GB'!F129,Data!J:L,3,FALSE),0),0)+IFERROR(IF(G129="Late Charge",IF(OR(F129="FS-4.1",F129="FS-4.2"),VLOOKUP(F129&amp;H129,M:O,3,FALSE),VLOOKUP(H129,N:O,2,FALSE)*VLOOKUP(F129,Data!J:L,3,FALSE))),0)+IFERROR(IF(OR(F129="FS-4.1",F129="FS-4.2"),IF(VLOOKUP(H129,Data!O:P,2,FALSE)&lt;'NON-GB'!D$5,"Lapse",0)),0)</f>
        <v>0</v>
      </c>
      <c r="L129" s="33"/>
    </row>
    <row r="130" spans="1:12" ht="20.100000000000001" customHeight="1" x14ac:dyDescent="0.25">
      <c r="A130" s="47">
        <v>122</v>
      </c>
      <c r="B130" s="53"/>
      <c r="C130" s="53"/>
      <c r="D130" s="52"/>
      <c r="E130" s="53"/>
      <c r="F130" s="54"/>
      <c r="G130" s="13"/>
      <c r="H130" s="13"/>
      <c r="I130" s="14"/>
      <c r="J130" s="48">
        <f>IFERROR(IF(G130="Annual Fee",VLOOKUP('NON-GB'!F130,Data!J:L,3,FALSE),0),0)+IFERROR(IF(G130="Late Charge",IF(OR(F130="FS-4.1",F130="FS-4.2"),VLOOKUP(F130&amp;H130,M:O,3,FALSE),VLOOKUP(H130,N:O,2,FALSE)*VLOOKUP(F130,Data!J:L,3,FALSE))),0)+IFERROR(IF(OR(F130="FS-4.1",F130="FS-4.2"),IF(VLOOKUP(H130,Data!O:P,2,FALSE)&lt;'NON-GB'!D$5,"Lapse",0)),0)</f>
        <v>0</v>
      </c>
      <c r="L130" s="33"/>
    </row>
    <row r="131" spans="1:12" ht="20.100000000000001" customHeight="1" x14ac:dyDescent="0.25">
      <c r="A131" s="47">
        <v>123</v>
      </c>
      <c r="B131" s="53"/>
      <c r="C131" s="53"/>
      <c r="D131" s="52"/>
      <c r="E131" s="53"/>
      <c r="F131" s="54"/>
      <c r="G131" s="13"/>
      <c r="H131" s="13"/>
      <c r="I131" s="14"/>
      <c r="J131" s="48">
        <f>IFERROR(IF(G131="Annual Fee",VLOOKUP('NON-GB'!F131,Data!J:L,3,FALSE),0),0)+IFERROR(IF(G131="Late Charge",IF(OR(F131="FS-4.1",F131="FS-4.2"),VLOOKUP(F131&amp;H131,M:O,3,FALSE),VLOOKUP(H131,N:O,2,FALSE)*VLOOKUP(F131,Data!J:L,3,FALSE))),0)+IFERROR(IF(OR(F131="FS-4.1",F131="FS-4.2"),IF(VLOOKUP(H131,Data!O:P,2,FALSE)&lt;'NON-GB'!D$5,"Lapse",0)),0)</f>
        <v>0</v>
      </c>
      <c r="L131" s="33"/>
    </row>
    <row r="132" spans="1:12" ht="20.100000000000001" customHeight="1" x14ac:dyDescent="0.25">
      <c r="A132" s="47">
        <v>124</v>
      </c>
      <c r="B132" s="53"/>
      <c r="C132" s="53"/>
      <c r="D132" s="52"/>
      <c r="E132" s="53"/>
      <c r="F132" s="54"/>
      <c r="G132" s="13"/>
      <c r="H132" s="13"/>
      <c r="I132" s="14"/>
      <c r="J132" s="48">
        <f>IFERROR(IF(G132="Annual Fee",VLOOKUP('NON-GB'!F132,Data!J:L,3,FALSE),0),0)+IFERROR(IF(G132="Late Charge",IF(OR(F132="FS-4.1",F132="FS-4.2"),VLOOKUP(F132&amp;H132,M:O,3,FALSE),VLOOKUP(H132,N:O,2,FALSE)*VLOOKUP(F132,Data!J:L,3,FALSE))),0)+IFERROR(IF(OR(F132="FS-4.1",F132="FS-4.2"),IF(VLOOKUP(H132,Data!O:P,2,FALSE)&lt;'NON-GB'!D$5,"Lapse",0)),0)</f>
        <v>0</v>
      </c>
      <c r="L132" s="33"/>
    </row>
    <row r="133" spans="1:12" ht="20.100000000000001" customHeight="1" x14ac:dyDescent="0.25">
      <c r="A133" s="47">
        <v>125</v>
      </c>
      <c r="B133" s="53"/>
      <c r="C133" s="53"/>
      <c r="D133" s="52"/>
      <c r="E133" s="53"/>
      <c r="F133" s="54"/>
      <c r="G133" s="13"/>
      <c r="H133" s="13"/>
      <c r="I133" s="14"/>
      <c r="J133" s="48">
        <f>IFERROR(IF(G133="Annual Fee",VLOOKUP('NON-GB'!F133,Data!J:L,3,FALSE),0),0)+IFERROR(IF(G133="Late Charge",IF(OR(F133="FS-4.1",F133="FS-4.2"),VLOOKUP(F133&amp;H133,M:O,3,FALSE),VLOOKUP(H133,N:O,2,FALSE)*VLOOKUP(F133,Data!J:L,3,FALSE))),0)+IFERROR(IF(OR(F133="FS-4.1",F133="FS-4.2"),IF(VLOOKUP(H133,Data!O:P,2,FALSE)&lt;'NON-GB'!D$5,"Lapse",0)),0)</f>
        <v>0</v>
      </c>
      <c r="L133" s="33"/>
    </row>
    <row r="134" spans="1:12" ht="20.100000000000001" customHeight="1" x14ac:dyDescent="0.25">
      <c r="A134" s="47">
        <v>126</v>
      </c>
      <c r="B134" s="53"/>
      <c r="C134" s="53"/>
      <c r="D134" s="52"/>
      <c r="E134" s="53"/>
      <c r="F134" s="54"/>
      <c r="G134" s="13"/>
      <c r="H134" s="13"/>
      <c r="I134" s="14"/>
      <c r="J134" s="48">
        <f>IFERROR(IF(G134="Annual Fee",VLOOKUP('NON-GB'!F134,Data!J:L,3,FALSE),0),0)+IFERROR(IF(G134="Late Charge",IF(OR(F134="FS-4.1",F134="FS-4.2"),VLOOKUP(F134&amp;H134,M:O,3,FALSE),VLOOKUP(H134,N:O,2,FALSE)*VLOOKUP(F134,Data!J:L,3,FALSE))),0)+IFERROR(IF(OR(F134="FS-4.1",F134="FS-4.2"),IF(VLOOKUP(H134,Data!O:P,2,FALSE)&lt;'NON-GB'!D$5,"Lapse",0)),0)</f>
        <v>0</v>
      </c>
      <c r="L134" s="33"/>
    </row>
    <row r="135" spans="1:12" ht="20.100000000000001" customHeight="1" x14ac:dyDescent="0.25">
      <c r="A135" s="47">
        <v>127</v>
      </c>
      <c r="B135" s="53"/>
      <c r="C135" s="53"/>
      <c r="D135" s="52"/>
      <c r="E135" s="53"/>
      <c r="F135" s="54"/>
      <c r="G135" s="13"/>
      <c r="H135" s="13"/>
      <c r="I135" s="14"/>
      <c r="J135" s="48">
        <f>IFERROR(IF(G135="Annual Fee",VLOOKUP('NON-GB'!F135,Data!J:L,3,FALSE),0),0)+IFERROR(IF(G135="Late Charge",IF(OR(F135="FS-4.1",F135="FS-4.2"),VLOOKUP(F135&amp;H135,M:O,3,FALSE),VLOOKUP(H135,N:O,2,FALSE)*VLOOKUP(F135,Data!J:L,3,FALSE))),0)+IFERROR(IF(OR(F135="FS-4.1",F135="FS-4.2"),IF(VLOOKUP(H135,Data!O:P,2,FALSE)&lt;'NON-GB'!D$5,"Lapse",0)),0)</f>
        <v>0</v>
      </c>
      <c r="L135" s="33"/>
    </row>
    <row r="136" spans="1:12" ht="20.100000000000001" customHeight="1" x14ac:dyDescent="0.25">
      <c r="A136" s="47">
        <v>128</v>
      </c>
      <c r="B136" s="53"/>
      <c r="C136" s="53"/>
      <c r="D136" s="52"/>
      <c r="E136" s="53"/>
      <c r="F136" s="54"/>
      <c r="G136" s="13"/>
      <c r="H136" s="13"/>
      <c r="I136" s="14"/>
      <c r="J136" s="48">
        <f>IFERROR(IF(G136="Annual Fee",VLOOKUP('NON-GB'!F136,Data!J:L,3,FALSE),0),0)+IFERROR(IF(G136="Late Charge",IF(OR(F136="FS-4.1",F136="FS-4.2"),VLOOKUP(F136&amp;H136,M:O,3,FALSE),VLOOKUP(H136,N:O,2,FALSE)*VLOOKUP(F136,Data!J:L,3,FALSE))),0)+IFERROR(IF(OR(F136="FS-4.1",F136="FS-4.2"),IF(VLOOKUP(H136,Data!O:P,2,FALSE)&lt;'NON-GB'!D$5,"Lapse",0)),0)</f>
        <v>0</v>
      </c>
      <c r="L136" s="33"/>
    </row>
    <row r="137" spans="1:12" ht="20.100000000000001" customHeight="1" x14ac:dyDescent="0.25">
      <c r="A137" s="47">
        <v>129</v>
      </c>
      <c r="B137" s="53"/>
      <c r="C137" s="53"/>
      <c r="D137" s="52"/>
      <c r="E137" s="53"/>
      <c r="F137" s="54"/>
      <c r="G137" s="13"/>
      <c r="H137" s="13"/>
      <c r="I137" s="14"/>
      <c r="J137" s="48">
        <f>IFERROR(IF(G137="Annual Fee",VLOOKUP('NON-GB'!F137,Data!J:L,3,FALSE),0),0)+IFERROR(IF(G137="Late Charge",IF(OR(F137="FS-4.1",F137="FS-4.2"),VLOOKUP(F137&amp;H137,M:O,3,FALSE),VLOOKUP(H137,N:O,2,FALSE)*VLOOKUP(F137,Data!J:L,3,FALSE))),0)+IFERROR(IF(OR(F137="FS-4.1",F137="FS-4.2"),IF(VLOOKUP(H137,Data!O:P,2,FALSE)&lt;'NON-GB'!D$5,"Lapse",0)),0)</f>
        <v>0</v>
      </c>
      <c r="L137" s="33"/>
    </row>
    <row r="138" spans="1:12" ht="20.100000000000001" customHeight="1" x14ac:dyDescent="0.25">
      <c r="A138" s="47">
        <v>130</v>
      </c>
      <c r="B138" s="53"/>
      <c r="C138" s="53"/>
      <c r="D138" s="52"/>
      <c r="E138" s="53"/>
      <c r="F138" s="54"/>
      <c r="G138" s="13"/>
      <c r="H138" s="13"/>
      <c r="I138" s="14"/>
      <c r="J138" s="48">
        <f>IFERROR(IF(G138="Annual Fee",VLOOKUP('NON-GB'!F138,Data!J:L,3,FALSE),0),0)+IFERROR(IF(G138="Late Charge",IF(OR(F138="FS-4.1",F138="FS-4.2"),VLOOKUP(F138&amp;H138,M:O,3,FALSE),VLOOKUP(H138,N:O,2,FALSE)*VLOOKUP(F138,Data!J:L,3,FALSE))),0)+IFERROR(IF(OR(F138="FS-4.1",F138="FS-4.2"),IF(VLOOKUP(H138,Data!O:P,2,FALSE)&lt;'NON-GB'!D$5,"Lapse",0)),0)</f>
        <v>0</v>
      </c>
      <c r="L138" s="33"/>
    </row>
    <row r="139" spans="1:12" ht="20.100000000000001" customHeight="1" x14ac:dyDescent="0.25">
      <c r="A139" s="47">
        <v>131</v>
      </c>
      <c r="B139" s="53"/>
      <c r="C139" s="53"/>
      <c r="D139" s="52"/>
      <c r="E139" s="53"/>
      <c r="F139" s="54"/>
      <c r="G139" s="13"/>
      <c r="H139" s="13"/>
      <c r="I139" s="14"/>
      <c r="J139" s="48">
        <f>IFERROR(IF(G139="Annual Fee",VLOOKUP('NON-GB'!F139,Data!J:L,3,FALSE),0),0)+IFERROR(IF(G139="Late Charge",IF(OR(F139="FS-4.1",F139="FS-4.2"),VLOOKUP(F139&amp;H139,M:O,3,FALSE),VLOOKUP(H139,N:O,2,FALSE)*VLOOKUP(F139,Data!J:L,3,FALSE))),0)+IFERROR(IF(OR(F139="FS-4.1",F139="FS-4.2"),IF(VLOOKUP(H139,Data!O:P,2,FALSE)&lt;'NON-GB'!D$5,"Lapse",0)),0)</f>
        <v>0</v>
      </c>
      <c r="L139" s="33"/>
    </row>
    <row r="140" spans="1:12" ht="20.100000000000001" customHeight="1" x14ac:dyDescent="0.25">
      <c r="A140" s="47">
        <v>132</v>
      </c>
      <c r="B140" s="53"/>
      <c r="C140" s="53"/>
      <c r="D140" s="52"/>
      <c r="E140" s="53"/>
      <c r="F140" s="54"/>
      <c r="G140" s="13"/>
      <c r="H140" s="13"/>
      <c r="I140" s="14"/>
      <c r="J140" s="48">
        <f>IFERROR(IF(G140="Annual Fee",VLOOKUP('NON-GB'!F140,Data!J:L,3,FALSE),0),0)+IFERROR(IF(G140="Late Charge",IF(OR(F140="FS-4.1",F140="FS-4.2"),VLOOKUP(F140&amp;H140,M:O,3,FALSE),VLOOKUP(H140,N:O,2,FALSE)*VLOOKUP(F140,Data!J:L,3,FALSE))),0)+IFERROR(IF(OR(F140="FS-4.1",F140="FS-4.2"),IF(VLOOKUP(H140,Data!O:P,2,FALSE)&lt;'NON-GB'!D$5,"Lapse",0)),0)</f>
        <v>0</v>
      </c>
      <c r="L140" s="33"/>
    </row>
    <row r="141" spans="1:12" ht="20.100000000000001" customHeight="1" x14ac:dyDescent="0.25">
      <c r="A141" s="47">
        <v>133</v>
      </c>
      <c r="B141" s="53"/>
      <c r="C141" s="53"/>
      <c r="D141" s="52"/>
      <c r="E141" s="53"/>
      <c r="F141" s="54"/>
      <c r="G141" s="13"/>
      <c r="H141" s="13"/>
      <c r="I141" s="14"/>
      <c r="J141" s="48">
        <f>IFERROR(IF(G141="Annual Fee",VLOOKUP('NON-GB'!F141,Data!J:L,3,FALSE),0),0)+IFERROR(IF(G141="Late Charge",IF(OR(F141="FS-4.1",F141="FS-4.2"),VLOOKUP(F141&amp;H141,M:O,3,FALSE),VLOOKUP(H141,N:O,2,FALSE)*VLOOKUP(F141,Data!J:L,3,FALSE))),0)+IFERROR(IF(OR(F141="FS-4.1",F141="FS-4.2"),IF(VLOOKUP(H141,Data!O:P,2,FALSE)&lt;'NON-GB'!D$5,"Lapse",0)),0)</f>
        <v>0</v>
      </c>
      <c r="L141" s="33"/>
    </row>
    <row r="142" spans="1:12" ht="20.100000000000001" customHeight="1" x14ac:dyDescent="0.25">
      <c r="A142" s="47">
        <v>134</v>
      </c>
      <c r="B142" s="53"/>
      <c r="C142" s="53"/>
      <c r="D142" s="52"/>
      <c r="E142" s="53"/>
      <c r="F142" s="54"/>
      <c r="G142" s="13"/>
      <c r="H142" s="13"/>
      <c r="I142" s="14"/>
      <c r="J142" s="48">
        <f>IFERROR(IF(G142="Annual Fee",VLOOKUP('NON-GB'!F142,Data!J:L,3,FALSE),0),0)+IFERROR(IF(G142="Late Charge",IF(OR(F142="FS-4.1",F142="FS-4.2"),VLOOKUP(F142&amp;H142,M:O,3,FALSE),VLOOKUP(H142,N:O,2,FALSE)*VLOOKUP(F142,Data!J:L,3,FALSE))),0)+IFERROR(IF(OR(F142="FS-4.1",F142="FS-4.2"),IF(VLOOKUP(H142,Data!O:P,2,FALSE)&lt;'NON-GB'!D$5,"Lapse",0)),0)</f>
        <v>0</v>
      </c>
      <c r="L142" s="33"/>
    </row>
    <row r="143" spans="1:12" ht="20.100000000000001" customHeight="1" x14ac:dyDescent="0.25">
      <c r="A143" s="47">
        <v>135</v>
      </c>
      <c r="B143" s="53"/>
      <c r="C143" s="53"/>
      <c r="D143" s="52"/>
      <c r="E143" s="53"/>
      <c r="F143" s="54"/>
      <c r="G143" s="13"/>
      <c r="H143" s="13"/>
      <c r="I143" s="14"/>
      <c r="J143" s="48">
        <f>IFERROR(IF(G143="Annual Fee",VLOOKUP('NON-GB'!F143,Data!J:L,3,FALSE),0),0)+IFERROR(IF(G143="Late Charge",IF(OR(F143="FS-4.1",F143="FS-4.2"),VLOOKUP(F143&amp;H143,M:O,3,FALSE),VLOOKUP(H143,N:O,2,FALSE)*VLOOKUP(F143,Data!J:L,3,FALSE))),0)+IFERROR(IF(OR(F143="FS-4.1",F143="FS-4.2"),IF(VLOOKUP(H143,Data!O:P,2,FALSE)&lt;'NON-GB'!D$5,"Lapse",0)),0)</f>
        <v>0</v>
      </c>
      <c r="L143" s="33"/>
    </row>
    <row r="144" spans="1:12" ht="20.100000000000001" customHeight="1" x14ac:dyDescent="0.25">
      <c r="A144" s="47">
        <v>136</v>
      </c>
      <c r="B144" s="53"/>
      <c r="C144" s="53"/>
      <c r="D144" s="52"/>
      <c r="E144" s="53"/>
      <c r="F144" s="54"/>
      <c r="G144" s="13"/>
      <c r="H144" s="13"/>
      <c r="I144" s="14"/>
      <c r="J144" s="48">
        <f>IFERROR(IF(G144="Annual Fee",VLOOKUP('NON-GB'!F144,Data!J:L,3,FALSE),0),0)+IFERROR(IF(G144="Late Charge",IF(OR(F144="FS-4.1",F144="FS-4.2"),VLOOKUP(F144&amp;H144,M:O,3,FALSE),VLOOKUP(H144,N:O,2,FALSE)*VLOOKUP(F144,Data!J:L,3,FALSE))),0)+IFERROR(IF(OR(F144="FS-4.1",F144="FS-4.2"),IF(VLOOKUP(H144,Data!O:P,2,FALSE)&lt;'NON-GB'!D$5,"Lapse",0)),0)</f>
        <v>0</v>
      </c>
      <c r="L144" s="33"/>
    </row>
    <row r="145" spans="1:12" ht="20.100000000000001" customHeight="1" x14ac:dyDescent="0.25">
      <c r="A145" s="47">
        <v>137</v>
      </c>
      <c r="B145" s="53"/>
      <c r="C145" s="53"/>
      <c r="D145" s="52"/>
      <c r="E145" s="53"/>
      <c r="F145" s="54"/>
      <c r="G145" s="13"/>
      <c r="H145" s="13"/>
      <c r="I145" s="14"/>
      <c r="J145" s="48">
        <f>IFERROR(IF(G145="Annual Fee",VLOOKUP('NON-GB'!F145,Data!J:L,3,FALSE),0),0)+IFERROR(IF(G145="Late Charge",IF(OR(F145="FS-4.1",F145="FS-4.2"),VLOOKUP(F145&amp;H145,M:O,3,FALSE),VLOOKUP(H145,N:O,2,FALSE)*VLOOKUP(F145,Data!J:L,3,FALSE))),0)+IFERROR(IF(OR(F145="FS-4.1",F145="FS-4.2"),IF(VLOOKUP(H145,Data!O:P,2,FALSE)&lt;'NON-GB'!D$5,"Lapse",0)),0)</f>
        <v>0</v>
      </c>
      <c r="L145" s="33"/>
    </row>
    <row r="146" spans="1:12" ht="20.100000000000001" customHeight="1" x14ac:dyDescent="0.25">
      <c r="A146" s="47">
        <v>138</v>
      </c>
      <c r="B146" s="53"/>
      <c r="C146" s="53"/>
      <c r="D146" s="52"/>
      <c r="E146" s="53"/>
      <c r="F146" s="54"/>
      <c r="G146" s="13"/>
      <c r="H146" s="13"/>
      <c r="I146" s="14"/>
      <c r="J146" s="48">
        <f>IFERROR(IF(G146="Annual Fee",VLOOKUP('NON-GB'!F146,Data!J:L,3,FALSE),0),0)+IFERROR(IF(G146="Late Charge",IF(OR(F146="FS-4.1",F146="FS-4.2"),VLOOKUP(F146&amp;H146,M:O,3,FALSE),VLOOKUP(H146,N:O,2,FALSE)*VLOOKUP(F146,Data!J:L,3,FALSE))),0)+IFERROR(IF(OR(F146="FS-4.1",F146="FS-4.2"),IF(VLOOKUP(H146,Data!O:P,2,FALSE)&lt;'NON-GB'!D$5,"Lapse",0)),0)</f>
        <v>0</v>
      </c>
      <c r="L146" s="33"/>
    </row>
    <row r="147" spans="1:12" ht="20.100000000000001" customHeight="1" x14ac:dyDescent="0.25">
      <c r="A147" s="47">
        <v>139</v>
      </c>
      <c r="B147" s="53"/>
      <c r="C147" s="53"/>
      <c r="D147" s="52"/>
      <c r="E147" s="53"/>
      <c r="F147" s="54"/>
      <c r="G147" s="13"/>
      <c r="H147" s="13"/>
      <c r="I147" s="14"/>
      <c r="J147" s="48">
        <f>IFERROR(IF(G147="Annual Fee",VLOOKUP('NON-GB'!F147,Data!J:L,3,FALSE),0),0)+IFERROR(IF(G147="Late Charge",IF(OR(F147="FS-4.1",F147="FS-4.2"),VLOOKUP(F147&amp;H147,M:O,3,FALSE),VLOOKUP(H147,N:O,2,FALSE)*VLOOKUP(F147,Data!J:L,3,FALSE))),0)+IFERROR(IF(OR(F147="FS-4.1",F147="FS-4.2"),IF(VLOOKUP(H147,Data!O:P,2,FALSE)&lt;'NON-GB'!D$5,"Lapse",0)),0)</f>
        <v>0</v>
      </c>
      <c r="L147" s="33"/>
    </row>
    <row r="148" spans="1:12" ht="20.100000000000001" customHeight="1" x14ac:dyDescent="0.25">
      <c r="A148" s="47">
        <v>140</v>
      </c>
      <c r="B148" s="53"/>
      <c r="C148" s="53"/>
      <c r="D148" s="52"/>
      <c r="E148" s="53"/>
      <c r="F148" s="54"/>
      <c r="G148" s="13"/>
      <c r="H148" s="13"/>
      <c r="I148" s="14"/>
      <c r="J148" s="48">
        <f>IFERROR(IF(G148="Annual Fee",VLOOKUP('NON-GB'!F148,Data!J:L,3,FALSE),0),0)+IFERROR(IF(G148="Late Charge",IF(OR(F148="FS-4.1",F148="FS-4.2"),VLOOKUP(F148&amp;H148,M:O,3,FALSE),VLOOKUP(H148,N:O,2,FALSE)*VLOOKUP(F148,Data!J:L,3,FALSE))),0)+IFERROR(IF(OR(F148="FS-4.1",F148="FS-4.2"),IF(VLOOKUP(H148,Data!O:P,2,FALSE)&lt;'NON-GB'!D$5,"Lapse",0)),0)</f>
        <v>0</v>
      </c>
      <c r="L148" s="33"/>
    </row>
    <row r="149" spans="1:12" ht="20.100000000000001" customHeight="1" x14ac:dyDescent="0.25">
      <c r="A149" s="47">
        <v>141</v>
      </c>
      <c r="B149" s="53"/>
      <c r="C149" s="53"/>
      <c r="D149" s="52"/>
      <c r="E149" s="53"/>
      <c r="F149" s="54"/>
      <c r="G149" s="13"/>
      <c r="H149" s="13"/>
      <c r="I149" s="14"/>
      <c r="J149" s="48">
        <f>IFERROR(IF(G149="Annual Fee",VLOOKUP('NON-GB'!F149,Data!J:L,3,FALSE),0),0)+IFERROR(IF(G149="Late Charge",IF(OR(F149="FS-4.1",F149="FS-4.2"),VLOOKUP(F149&amp;H149,M:O,3,FALSE),VLOOKUP(H149,N:O,2,FALSE)*VLOOKUP(F149,Data!J:L,3,FALSE))),0)+IFERROR(IF(OR(F149="FS-4.1",F149="FS-4.2"),IF(VLOOKUP(H149,Data!O:P,2,FALSE)&lt;'NON-GB'!D$5,"Lapse",0)),0)</f>
        <v>0</v>
      </c>
      <c r="L149" s="33"/>
    </row>
    <row r="150" spans="1:12" ht="20.100000000000001" customHeight="1" x14ac:dyDescent="0.25">
      <c r="A150" s="47">
        <v>142</v>
      </c>
      <c r="B150" s="53"/>
      <c r="C150" s="53"/>
      <c r="D150" s="52"/>
      <c r="E150" s="53"/>
      <c r="F150" s="54"/>
      <c r="G150" s="13"/>
      <c r="H150" s="13"/>
      <c r="I150" s="14"/>
      <c r="J150" s="48">
        <f>IFERROR(IF(G150="Annual Fee",VLOOKUP('NON-GB'!F150,Data!J:L,3,FALSE),0),0)+IFERROR(IF(G150="Late Charge",IF(OR(F150="FS-4.1",F150="FS-4.2"),VLOOKUP(F150&amp;H150,M:O,3,FALSE),VLOOKUP(H150,N:O,2,FALSE)*VLOOKUP(F150,Data!J:L,3,FALSE))),0)+IFERROR(IF(OR(F150="FS-4.1",F150="FS-4.2"),IF(VLOOKUP(H150,Data!O:P,2,FALSE)&lt;'NON-GB'!D$5,"Lapse",0)),0)</f>
        <v>0</v>
      </c>
      <c r="L150" s="33"/>
    </row>
    <row r="151" spans="1:12" ht="20.100000000000001" customHeight="1" x14ac:dyDescent="0.25">
      <c r="A151" s="47">
        <v>143</v>
      </c>
      <c r="B151" s="53"/>
      <c r="C151" s="53"/>
      <c r="D151" s="52"/>
      <c r="E151" s="53"/>
      <c r="F151" s="54"/>
      <c r="G151" s="13"/>
      <c r="H151" s="13"/>
      <c r="I151" s="14"/>
      <c r="J151" s="48">
        <f>IFERROR(IF(G151="Annual Fee",VLOOKUP('NON-GB'!F151,Data!J:L,3,FALSE),0),0)+IFERROR(IF(G151="Late Charge",IF(OR(F151="FS-4.1",F151="FS-4.2"),VLOOKUP(F151&amp;H151,M:O,3,FALSE),VLOOKUP(H151,N:O,2,FALSE)*VLOOKUP(F151,Data!J:L,3,FALSE))),0)+IFERROR(IF(OR(F151="FS-4.1",F151="FS-4.2"),IF(VLOOKUP(H151,Data!O:P,2,FALSE)&lt;'NON-GB'!D$5,"Lapse",0)),0)</f>
        <v>0</v>
      </c>
      <c r="L151" s="33"/>
    </row>
    <row r="152" spans="1:12" ht="20.100000000000001" customHeight="1" x14ac:dyDescent="0.25">
      <c r="A152" s="47">
        <v>144</v>
      </c>
      <c r="B152" s="53"/>
      <c r="C152" s="53"/>
      <c r="D152" s="52"/>
      <c r="E152" s="53"/>
      <c r="F152" s="54"/>
      <c r="G152" s="13"/>
      <c r="H152" s="13"/>
      <c r="I152" s="14"/>
      <c r="J152" s="48">
        <f>IFERROR(IF(G152="Annual Fee",VLOOKUP('NON-GB'!F152,Data!J:L,3,FALSE),0),0)+IFERROR(IF(G152="Late Charge",IF(OR(F152="FS-4.1",F152="FS-4.2"),VLOOKUP(F152&amp;H152,M:O,3,FALSE),VLOOKUP(H152,N:O,2,FALSE)*VLOOKUP(F152,Data!J:L,3,FALSE))),0)+IFERROR(IF(OR(F152="FS-4.1",F152="FS-4.2"),IF(VLOOKUP(H152,Data!O:P,2,FALSE)&lt;'NON-GB'!D$5,"Lapse",0)),0)</f>
        <v>0</v>
      </c>
      <c r="L152" s="33"/>
    </row>
    <row r="153" spans="1:12" ht="20.100000000000001" customHeight="1" x14ac:dyDescent="0.25">
      <c r="A153" s="47">
        <v>145</v>
      </c>
      <c r="B153" s="53"/>
      <c r="C153" s="53"/>
      <c r="D153" s="52"/>
      <c r="E153" s="53"/>
      <c r="F153" s="54"/>
      <c r="G153" s="13"/>
      <c r="H153" s="13"/>
      <c r="I153" s="14"/>
      <c r="J153" s="48">
        <f>IFERROR(IF(G153="Annual Fee",VLOOKUP('NON-GB'!F153,Data!J:L,3,FALSE),0),0)+IFERROR(IF(G153="Late Charge",IF(OR(F153="FS-4.1",F153="FS-4.2"),VLOOKUP(F153&amp;H153,M:O,3,FALSE),VLOOKUP(H153,N:O,2,FALSE)*VLOOKUP(F153,Data!J:L,3,FALSE))),0)+IFERROR(IF(OR(F153="FS-4.1",F153="FS-4.2"),IF(VLOOKUP(H153,Data!O:P,2,FALSE)&lt;'NON-GB'!D$5,"Lapse",0)),0)</f>
        <v>0</v>
      </c>
      <c r="L153" s="33"/>
    </row>
    <row r="154" spans="1:12" ht="20.100000000000001" customHeight="1" x14ac:dyDescent="0.25">
      <c r="A154" s="47">
        <v>146</v>
      </c>
      <c r="B154" s="53"/>
      <c r="C154" s="53"/>
      <c r="D154" s="52"/>
      <c r="E154" s="53"/>
      <c r="F154" s="54"/>
      <c r="G154" s="13"/>
      <c r="H154" s="13"/>
      <c r="I154" s="14"/>
      <c r="J154" s="48">
        <f>IFERROR(IF(G154="Annual Fee",VLOOKUP('NON-GB'!F154,Data!J:L,3,FALSE),0),0)+IFERROR(IF(G154="Late Charge",IF(OR(F154="FS-4.1",F154="FS-4.2"),VLOOKUP(F154&amp;H154,M:O,3,FALSE),VLOOKUP(H154,N:O,2,FALSE)*VLOOKUP(F154,Data!J:L,3,FALSE))),0)+IFERROR(IF(OR(F154="FS-4.1",F154="FS-4.2"),IF(VLOOKUP(H154,Data!O:P,2,FALSE)&lt;'NON-GB'!D$5,"Lapse",0)),0)</f>
        <v>0</v>
      </c>
      <c r="L154" s="33"/>
    </row>
    <row r="155" spans="1:12" ht="20.100000000000001" customHeight="1" x14ac:dyDescent="0.25">
      <c r="A155" s="47">
        <v>147</v>
      </c>
      <c r="B155" s="53"/>
      <c r="C155" s="53"/>
      <c r="D155" s="52"/>
      <c r="E155" s="53"/>
      <c r="F155" s="54"/>
      <c r="G155" s="13"/>
      <c r="H155" s="13"/>
      <c r="I155" s="14"/>
      <c r="J155" s="48">
        <f>IFERROR(IF(G155="Annual Fee",VLOOKUP('NON-GB'!F155,Data!J:L,3,FALSE),0),0)+IFERROR(IF(G155="Late Charge",IF(OR(F155="FS-4.1",F155="FS-4.2"),VLOOKUP(F155&amp;H155,M:O,3,FALSE),VLOOKUP(H155,N:O,2,FALSE)*VLOOKUP(F155,Data!J:L,3,FALSE))),0)+IFERROR(IF(OR(F155="FS-4.1",F155="FS-4.2"),IF(VLOOKUP(H155,Data!O:P,2,FALSE)&lt;'NON-GB'!D$5,"Lapse",0)),0)</f>
        <v>0</v>
      </c>
      <c r="L155" s="33"/>
    </row>
    <row r="156" spans="1:12" ht="20.100000000000001" customHeight="1" x14ac:dyDescent="0.25">
      <c r="A156" s="47">
        <v>148</v>
      </c>
      <c r="B156" s="53"/>
      <c r="C156" s="53"/>
      <c r="D156" s="52"/>
      <c r="E156" s="53"/>
      <c r="F156" s="54"/>
      <c r="G156" s="13"/>
      <c r="H156" s="13"/>
      <c r="I156" s="14"/>
      <c r="J156" s="48">
        <f>IFERROR(IF(G156="Annual Fee",VLOOKUP('NON-GB'!F156,Data!J:L,3,FALSE),0),0)+IFERROR(IF(G156="Late Charge",IF(OR(F156="FS-4.1",F156="FS-4.2"),VLOOKUP(F156&amp;H156,M:O,3,FALSE),VLOOKUP(H156,N:O,2,FALSE)*VLOOKUP(F156,Data!J:L,3,FALSE))),0)+IFERROR(IF(OR(F156="FS-4.1",F156="FS-4.2"),IF(VLOOKUP(H156,Data!O:P,2,FALSE)&lt;'NON-GB'!D$5,"Lapse",0)),0)</f>
        <v>0</v>
      </c>
      <c r="L156" s="33"/>
    </row>
    <row r="157" spans="1:12" ht="20.100000000000001" customHeight="1" x14ac:dyDescent="0.25">
      <c r="A157" s="47">
        <v>149</v>
      </c>
      <c r="B157" s="53"/>
      <c r="C157" s="53"/>
      <c r="D157" s="52"/>
      <c r="E157" s="53"/>
      <c r="F157" s="54"/>
      <c r="G157" s="13"/>
      <c r="H157" s="13"/>
      <c r="I157" s="14"/>
      <c r="J157" s="48">
        <f>IFERROR(IF(G157="Annual Fee",VLOOKUP('NON-GB'!F157,Data!J:L,3,FALSE),0),0)+IFERROR(IF(G157="Late Charge",IF(OR(F157="FS-4.1",F157="FS-4.2"),VLOOKUP(F157&amp;H157,M:O,3,FALSE),VLOOKUP(H157,N:O,2,FALSE)*VLOOKUP(F157,Data!J:L,3,FALSE))),0)+IFERROR(IF(OR(F157="FS-4.1",F157="FS-4.2"),IF(VLOOKUP(H157,Data!O:P,2,FALSE)&lt;'NON-GB'!D$5,"Lapse",0)),0)</f>
        <v>0</v>
      </c>
      <c r="L157" s="33"/>
    </row>
    <row r="158" spans="1:12" ht="20.100000000000001" customHeight="1" x14ac:dyDescent="0.25">
      <c r="A158" s="47">
        <v>150</v>
      </c>
      <c r="B158" s="53"/>
      <c r="C158" s="53"/>
      <c r="D158" s="52"/>
      <c r="E158" s="53"/>
      <c r="F158" s="54"/>
      <c r="G158" s="13"/>
      <c r="H158" s="13"/>
      <c r="I158" s="14"/>
      <c r="J158" s="48">
        <f>IFERROR(IF(G158="Annual Fee",VLOOKUP('NON-GB'!F158,Data!J:L,3,FALSE),0),0)+IFERROR(IF(G158="Late Charge",IF(OR(F158="FS-4.1",F158="FS-4.2"),VLOOKUP(F158&amp;H158,M:O,3,FALSE),VLOOKUP(H158,N:O,2,FALSE)*VLOOKUP(F158,Data!J:L,3,FALSE))),0)+IFERROR(IF(OR(F158="FS-4.1",F158="FS-4.2"),IF(VLOOKUP(H158,Data!O:P,2,FALSE)&lt;'NON-GB'!D$5,"Lapse",0)),0)</f>
        <v>0</v>
      </c>
      <c r="L158" s="33"/>
    </row>
    <row r="159" spans="1:12" ht="20.100000000000001" customHeight="1" x14ac:dyDescent="0.25">
      <c r="A159" s="47">
        <v>151</v>
      </c>
      <c r="B159" s="53"/>
      <c r="C159" s="53"/>
      <c r="D159" s="52"/>
      <c r="E159" s="53"/>
      <c r="F159" s="54"/>
      <c r="G159" s="13"/>
      <c r="H159" s="13"/>
      <c r="I159" s="14"/>
      <c r="J159" s="48">
        <f>IFERROR(IF(G159="Annual Fee",VLOOKUP('NON-GB'!F159,Data!J:L,3,FALSE),0),0)+IFERROR(IF(G159="Late Charge",IF(OR(F159="FS-4.1",F159="FS-4.2"),VLOOKUP(F159&amp;H159,M:O,3,FALSE),VLOOKUP(H159,N:O,2,FALSE)*VLOOKUP(F159,Data!J:L,3,FALSE))),0)+IFERROR(IF(OR(F159="FS-4.1",F159="FS-4.2"),IF(VLOOKUP(H159,Data!O:P,2,FALSE)&lt;'NON-GB'!D$5,"Lapse",0)),0)</f>
        <v>0</v>
      </c>
      <c r="L159" s="33"/>
    </row>
    <row r="160" spans="1:12" ht="20.100000000000001" customHeight="1" x14ac:dyDescent="0.25">
      <c r="A160" s="47">
        <v>152</v>
      </c>
      <c r="B160" s="53"/>
      <c r="C160" s="53"/>
      <c r="D160" s="52"/>
      <c r="E160" s="53"/>
      <c r="F160" s="54"/>
      <c r="G160" s="13"/>
      <c r="H160" s="13"/>
      <c r="I160" s="14"/>
      <c r="J160" s="48">
        <f>IFERROR(IF(G160="Annual Fee",VLOOKUP('NON-GB'!F160,Data!J:L,3,FALSE),0),0)+IFERROR(IF(G160="Late Charge",IF(OR(F160="FS-4.1",F160="FS-4.2"),VLOOKUP(F160&amp;H160,M:O,3,FALSE),VLOOKUP(H160,N:O,2,FALSE)*VLOOKUP(F160,Data!J:L,3,FALSE))),0)+IFERROR(IF(OR(F160="FS-4.1",F160="FS-4.2"),IF(VLOOKUP(H160,Data!O:P,2,FALSE)&lt;'NON-GB'!D$5,"Lapse",0)),0)</f>
        <v>0</v>
      </c>
      <c r="L160" s="33"/>
    </row>
    <row r="161" spans="1:12" ht="20.100000000000001" customHeight="1" x14ac:dyDescent="0.25">
      <c r="A161" s="47">
        <v>153</v>
      </c>
      <c r="B161" s="53"/>
      <c r="C161" s="53"/>
      <c r="D161" s="52"/>
      <c r="E161" s="53"/>
      <c r="F161" s="54"/>
      <c r="G161" s="13"/>
      <c r="H161" s="13"/>
      <c r="I161" s="14"/>
      <c r="J161" s="48">
        <f>IFERROR(IF(G161="Annual Fee",VLOOKUP('NON-GB'!F161,Data!J:L,3,FALSE),0),0)+IFERROR(IF(G161="Late Charge",IF(OR(F161="FS-4.1",F161="FS-4.2"),VLOOKUP(F161&amp;H161,M:O,3,FALSE),VLOOKUP(H161,N:O,2,FALSE)*VLOOKUP(F161,Data!J:L,3,FALSE))),0)+IFERROR(IF(OR(F161="FS-4.1",F161="FS-4.2"),IF(VLOOKUP(H161,Data!O:P,2,FALSE)&lt;'NON-GB'!D$5,"Lapse",0)),0)</f>
        <v>0</v>
      </c>
      <c r="L161" s="33"/>
    </row>
    <row r="162" spans="1:12" ht="20.100000000000001" customHeight="1" x14ac:dyDescent="0.25">
      <c r="A162" s="47">
        <v>154</v>
      </c>
      <c r="B162" s="53"/>
      <c r="C162" s="53"/>
      <c r="D162" s="52"/>
      <c r="E162" s="53"/>
      <c r="F162" s="54"/>
      <c r="G162" s="13"/>
      <c r="H162" s="13"/>
      <c r="I162" s="14"/>
      <c r="J162" s="48">
        <f>IFERROR(IF(G162="Annual Fee",VLOOKUP('NON-GB'!F162,Data!J:L,3,FALSE),0),0)+IFERROR(IF(G162="Late Charge",IF(OR(F162="FS-4.1",F162="FS-4.2"),VLOOKUP(F162&amp;H162,M:O,3,FALSE),VLOOKUP(H162,N:O,2,FALSE)*VLOOKUP(F162,Data!J:L,3,FALSE))),0)+IFERROR(IF(OR(F162="FS-4.1",F162="FS-4.2"),IF(VLOOKUP(H162,Data!O:P,2,FALSE)&lt;'NON-GB'!D$5,"Lapse",0)),0)</f>
        <v>0</v>
      </c>
      <c r="L162" s="33"/>
    </row>
    <row r="163" spans="1:12" ht="20.100000000000001" customHeight="1" x14ac:dyDescent="0.25">
      <c r="A163" s="47">
        <v>155</v>
      </c>
      <c r="B163" s="53"/>
      <c r="C163" s="53"/>
      <c r="D163" s="52"/>
      <c r="E163" s="53"/>
      <c r="F163" s="54"/>
      <c r="G163" s="13"/>
      <c r="H163" s="13"/>
      <c r="I163" s="14"/>
      <c r="J163" s="48">
        <f>IFERROR(IF(G163="Annual Fee",VLOOKUP('NON-GB'!F163,Data!J:L,3,FALSE),0),0)+IFERROR(IF(G163="Late Charge",IF(OR(F163="FS-4.1",F163="FS-4.2"),VLOOKUP(F163&amp;H163,M:O,3,FALSE),VLOOKUP(H163,N:O,2,FALSE)*VLOOKUP(F163,Data!J:L,3,FALSE))),0)+IFERROR(IF(OR(F163="FS-4.1",F163="FS-4.2"),IF(VLOOKUP(H163,Data!O:P,2,FALSE)&lt;'NON-GB'!D$5,"Lapse",0)),0)</f>
        <v>0</v>
      </c>
      <c r="L163" s="33"/>
    </row>
    <row r="164" spans="1:12" ht="20.100000000000001" customHeight="1" x14ac:dyDescent="0.25">
      <c r="A164" s="47">
        <v>156</v>
      </c>
      <c r="B164" s="53"/>
      <c r="C164" s="53"/>
      <c r="D164" s="52"/>
      <c r="E164" s="53"/>
      <c r="F164" s="54"/>
      <c r="G164" s="13"/>
      <c r="H164" s="13"/>
      <c r="I164" s="14"/>
      <c r="J164" s="48">
        <f>IFERROR(IF(G164="Annual Fee",VLOOKUP('NON-GB'!F164,Data!J:L,3,FALSE),0),0)+IFERROR(IF(G164="Late Charge",IF(OR(F164="FS-4.1",F164="FS-4.2"),VLOOKUP(F164&amp;H164,M:O,3,FALSE),VLOOKUP(H164,N:O,2,FALSE)*VLOOKUP(F164,Data!J:L,3,FALSE))),0)+IFERROR(IF(OR(F164="FS-4.1",F164="FS-4.2"),IF(VLOOKUP(H164,Data!O:P,2,FALSE)&lt;'NON-GB'!D$5,"Lapse",0)),0)</f>
        <v>0</v>
      </c>
      <c r="L164" s="33"/>
    </row>
    <row r="165" spans="1:12" ht="20.100000000000001" customHeight="1" x14ac:dyDescent="0.25">
      <c r="A165" s="47">
        <v>157</v>
      </c>
      <c r="B165" s="53"/>
      <c r="C165" s="53"/>
      <c r="D165" s="52"/>
      <c r="E165" s="53"/>
      <c r="F165" s="54"/>
      <c r="G165" s="13"/>
      <c r="H165" s="13"/>
      <c r="I165" s="14"/>
      <c r="J165" s="48">
        <f>IFERROR(IF(G165="Annual Fee",VLOOKUP('NON-GB'!F165,Data!J:L,3,FALSE),0),0)+IFERROR(IF(G165="Late Charge",IF(OR(F165="FS-4.1",F165="FS-4.2"),VLOOKUP(F165&amp;H165,M:O,3,FALSE),VLOOKUP(H165,N:O,2,FALSE)*VLOOKUP(F165,Data!J:L,3,FALSE))),0)+IFERROR(IF(OR(F165="FS-4.1",F165="FS-4.2"),IF(VLOOKUP(H165,Data!O:P,2,FALSE)&lt;'NON-GB'!D$5,"Lapse",0)),0)</f>
        <v>0</v>
      </c>
      <c r="L165" s="33"/>
    </row>
    <row r="166" spans="1:12" ht="20.100000000000001" customHeight="1" x14ac:dyDescent="0.25">
      <c r="A166" s="47">
        <v>158</v>
      </c>
      <c r="B166" s="53"/>
      <c r="C166" s="53"/>
      <c r="D166" s="52"/>
      <c r="E166" s="53"/>
      <c r="F166" s="54"/>
      <c r="G166" s="13"/>
      <c r="H166" s="13"/>
      <c r="I166" s="14"/>
      <c r="J166" s="48">
        <f>IFERROR(IF(G166="Annual Fee",VLOOKUP('NON-GB'!F166,Data!J:L,3,FALSE),0),0)+IFERROR(IF(G166="Late Charge",IF(OR(F166="FS-4.1",F166="FS-4.2"),VLOOKUP(F166&amp;H166,M:O,3,FALSE),VLOOKUP(H166,N:O,2,FALSE)*VLOOKUP(F166,Data!J:L,3,FALSE))),0)+IFERROR(IF(OR(F166="FS-4.1",F166="FS-4.2"),IF(VLOOKUP(H166,Data!O:P,2,FALSE)&lt;'NON-GB'!D$5,"Lapse",0)),0)</f>
        <v>0</v>
      </c>
      <c r="L166" s="33"/>
    </row>
    <row r="167" spans="1:12" ht="20.100000000000001" customHeight="1" x14ac:dyDescent="0.25">
      <c r="A167" s="47">
        <v>159</v>
      </c>
      <c r="B167" s="53"/>
      <c r="C167" s="53"/>
      <c r="D167" s="52"/>
      <c r="E167" s="53"/>
      <c r="F167" s="54"/>
      <c r="G167" s="13"/>
      <c r="H167" s="13"/>
      <c r="I167" s="14"/>
      <c r="J167" s="48">
        <f>IFERROR(IF(G167="Annual Fee",VLOOKUP('NON-GB'!F167,Data!J:L,3,FALSE),0),0)+IFERROR(IF(G167="Late Charge",IF(OR(F167="FS-4.1",F167="FS-4.2"),VLOOKUP(F167&amp;H167,M:O,3,FALSE),VLOOKUP(H167,N:O,2,FALSE)*VLOOKUP(F167,Data!J:L,3,FALSE))),0)+IFERROR(IF(OR(F167="FS-4.1",F167="FS-4.2"),IF(VLOOKUP(H167,Data!O:P,2,FALSE)&lt;'NON-GB'!D$5,"Lapse",0)),0)</f>
        <v>0</v>
      </c>
      <c r="L167" s="33"/>
    </row>
    <row r="168" spans="1:12" ht="20.100000000000001" customHeight="1" x14ac:dyDescent="0.25">
      <c r="A168" s="47">
        <v>160</v>
      </c>
      <c r="B168" s="53"/>
      <c r="C168" s="53"/>
      <c r="D168" s="52"/>
      <c r="E168" s="53"/>
      <c r="F168" s="54"/>
      <c r="G168" s="13"/>
      <c r="H168" s="13"/>
      <c r="I168" s="14"/>
      <c r="J168" s="48">
        <f>IFERROR(IF(G168="Annual Fee",VLOOKUP('NON-GB'!F168,Data!J:L,3,FALSE),0),0)+IFERROR(IF(G168="Late Charge",IF(OR(F168="FS-4.1",F168="FS-4.2"),VLOOKUP(F168&amp;H168,M:O,3,FALSE),VLOOKUP(H168,N:O,2,FALSE)*VLOOKUP(F168,Data!J:L,3,FALSE))),0)+IFERROR(IF(OR(F168="FS-4.1",F168="FS-4.2"),IF(VLOOKUP(H168,Data!O:P,2,FALSE)&lt;'NON-GB'!D$5,"Lapse",0)),0)</f>
        <v>0</v>
      </c>
      <c r="L168" s="33"/>
    </row>
    <row r="169" spans="1:12" ht="20.100000000000001" customHeight="1" x14ac:dyDescent="0.25">
      <c r="A169" s="47">
        <v>161</v>
      </c>
      <c r="B169" s="53"/>
      <c r="C169" s="53"/>
      <c r="D169" s="52"/>
      <c r="E169" s="53"/>
      <c r="F169" s="54"/>
      <c r="G169" s="13"/>
      <c r="H169" s="13"/>
      <c r="I169" s="14"/>
      <c r="J169" s="48">
        <f>IFERROR(IF(G169="Annual Fee",VLOOKUP('NON-GB'!F169,Data!J:L,3,FALSE),0),0)+IFERROR(IF(G169="Late Charge",IF(OR(F169="FS-4.1",F169="FS-4.2"),VLOOKUP(F169&amp;H169,M:O,3,FALSE),VLOOKUP(H169,N:O,2,FALSE)*VLOOKUP(F169,Data!J:L,3,FALSE))),0)+IFERROR(IF(OR(F169="FS-4.1",F169="FS-4.2"),IF(VLOOKUP(H169,Data!O:P,2,FALSE)&lt;'NON-GB'!D$5,"Lapse",0)),0)</f>
        <v>0</v>
      </c>
      <c r="L169" s="33"/>
    </row>
    <row r="170" spans="1:12" ht="20.100000000000001" customHeight="1" x14ac:dyDescent="0.25">
      <c r="A170" s="47">
        <v>162</v>
      </c>
      <c r="B170" s="53"/>
      <c r="C170" s="53"/>
      <c r="D170" s="52"/>
      <c r="E170" s="53"/>
      <c r="F170" s="54"/>
      <c r="G170" s="13"/>
      <c r="H170" s="13"/>
      <c r="I170" s="14"/>
      <c r="J170" s="48">
        <f>IFERROR(IF(G170="Annual Fee",VLOOKUP('NON-GB'!F170,Data!J:L,3,FALSE),0),0)+IFERROR(IF(G170="Late Charge",IF(OR(F170="FS-4.1",F170="FS-4.2"),VLOOKUP(F170&amp;H170,M:O,3,FALSE),VLOOKUP(H170,N:O,2,FALSE)*VLOOKUP(F170,Data!J:L,3,FALSE))),0)+IFERROR(IF(OR(F170="FS-4.1",F170="FS-4.2"),IF(VLOOKUP(H170,Data!O:P,2,FALSE)&lt;'NON-GB'!D$5,"Lapse",0)),0)</f>
        <v>0</v>
      </c>
      <c r="L170" s="33"/>
    </row>
    <row r="171" spans="1:12" ht="20.100000000000001" customHeight="1" x14ac:dyDescent="0.25">
      <c r="A171" s="47">
        <v>163</v>
      </c>
      <c r="B171" s="53"/>
      <c r="C171" s="53"/>
      <c r="D171" s="52"/>
      <c r="E171" s="53"/>
      <c r="F171" s="54"/>
      <c r="G171" s="13"/>
      <c r="H171" s="13"/>
      <c r="I171" s="14"/>
      <c r="J171" s="48">
        <f>IFERROR(IF(G171="Annual Fee",VLOOKUP('NON-GB'!F171,Data!J:L,3,FALSE),0),0)+IFERROR(IF(G171="Late Charge",IF(OR(F171="FS-4.1",F171="FS-4.2"),VLOOKUP(F171&amp;H171,M:O,3,FALSE),VLOOKUP(H171,N:O,2,FALSE)*VLOOKUP(F171,Data!J:L,3,FALSE))),0)+IFERROR(IF(OR(F171="FS-4.1",F171="FS-4.2"),IF(VLOOKUP(H171,Data!O:P,2,FALSE)&lt;'NON-GB'!D$5,"Lapse",0)),0)</f>
        <v>0</v>
      </c>
      <c r="L171" s="33"/>
    </row>
    <row r="172" spans="1:12" ht="20.100000000000001" customHeight="1" x14ac:dyDescent="0.25">
      <c r="A172" s="47">
        <v>164</v>
      </c>
      <c r="B172" s="53"/>
      <c r="C172" s="53"/>
      <c r="D172" s="52"/>
      <c r="E172" s="53"/>
      <c r="F172" s="54"/>
      <c r="G172" s="13"/>
      <c r="H172" s="13"/>
      <c r="I172" s="14"/>
      <c r="J172" s="48">
        <f>IFERROR(IF(G172="Annual Fee",VLOOKUP('NON-GB'!F172,Data!J:L,3,FALSE),0),0)+IFERROR(IF(G172="Late Charge",IF(OR(F172="FS-4.1",F172="FS-4.2"),VLOOKUP(F172&amp;H172,M:O,3,FALSE),VLOOKUP(H172,N:O,2,FALSE)*VLOOKUP(F172,Data!J:L,3,FALSE))),0)+IFERROR(IF(OR(F172="FS-4.1",F172="FS-4.2"),IF(VLOOKUP(H172,Data!O:P,2,FALSE)&lt;'NON-GB'!D$5,"Lapse",0)),0)</f>
        <v>0</v>
      </c>
      <c r="L172" s="33"/>
    </row>
    <row r="173" spans="1:12" ht="20.100000000000001" customHeight="1" x14ac:dyDescent="0.25">
      <c r="A173" s="47">
        <v>165</v>
      </c>
      <c r="B173" s="53"/>
      <c r="C173" s="53"/>
      <c r="D173" s="52"/>
      <c r="E173" s="53"/>
      <c r="F173" s="54"/>
      <c r="G173" s="13"/>
      <c r="H173" s="13"/>
      <c r="I173" s="14"/>
      <c r="J173" s="48">
        <f>IFERROR(IF(G173="Annual Fee",VLOOKUP('NON-GB'!F173,Data!J:L,3,FALSE),0),0)+IFERROR(IF(G173="Late Charge",IF(OR(F173="FS-4.1",F173="FS-4.2"),VLOOKUP(F173&amp;H173,M:O,3,FALSE),VLOOKUP(H173,N:O,2,FALSE)*VLOOKUP(F173,Data!J:L,3,FALSE))),0)+IFERROR(IF(OR(F173="FS-4.1",F173="FS-4.2"),IF(VLOOKUP(H173,Data!O:P,2,FALSE)&lt;'NON-GB'!D$5,"Lapse",0)),0)</f>
        <v>0</v>
      </c>
      <c r="L173" s="33"/>
    </row>
    <row r="174" spans="1:12" ht="20.100000000000001" customHeight="1" x14ac:dyDescent="0.25">
      <c r="A174" s="47">
        <v>166</v>
      </c>
      <c r="B174" s="53"/>
      <c r="C174" s="53"/>
      <c r="D174" s="52"/>
      <c r="E174" s="53"/>
      <c r="F174" s="54"/>
      <c r="G174" s="13"/>
      <c r="H174" s="13"/>
      <c r="I174" s="14"/>
      <c r="J174" s="48">
        <f>IFERROR(IF(G174="Annual Fee",VLOOKUP('NON-GB'!F174,Data!J:L,3,FALSE),0),0)+IFERROR(IF(G174="Late Charge",IF(OR(F174="FS-4.1",F174="FS-4.2"),VLOOKUP(F174&amp;H174,M:O,3,FALSE),VLOOKUP(H174,N:O,2,FALSE)*VLOOKUP(F174,Data!J:L,3,FALSE))),0)+IFERROR(IF(OR(F174="FS-4.1",F174="FS-4.2"),IF(VLOOKUP(H174,Data!O:P,2,FALSE)&lt;'NON-GB'!D$5,"Lapse",0)),0)</f>
        <v>0</v>
      </c>
      <c r="L174" s="33"/>
    </row>
    <row r="175" spans="1:12" ht="20.100000000000001" customHeight="1" x14ac:dyDescent="0.25">
      <c r="A175" s="47">
        <v>167</v>
      </c>
      <c r="B175" s="53"/>
      <c r="C175" s="53"/>
      <c r="D175" s="52"/>
      <c r="E175" s="53"/>
      <c r="F175" s="54"/>
      <c r="G175" s="13"/>
      <c r="H175" s="13"/>
      <c r="I175" s="14"/>
      <c r="J175" s="48">
        <f>IFERROR(IF(G175="Annual Fee",VLOOKUP('NON-GB'!F175,Data!J:L,3,FALSE),0),0)+IFERROR(IF(G175="Late Charge",IF(OR(F175="FS-4.1",F175="FS-4.2"),VLOOKUP(F175&amp;H175,M:O,3,FALSE),VLOOKUP(H175,N:O,2,FALSE)*VLOOKUP(F175,Data!J:L,3,FALSE))),0)+IFERROR(IF(OR(F175="FS-4.1",F175="FS-4.2"),IF(VLOOKUP(H175,Data!O:P,2,FALSE)&lt;'NON-GB'!D$5,"Lapse",0)),0)</f>
        <v>0</v>
      </c>
      <c r="L175" s="33"/>
    </row>
    <row r="176" spans="1:12" ht="20.100000000000001" customHeight="1" x14ac:dyDescent="0.25">
      <c r="A176" s="47">
        <v>168</v>
      </c>
      <c r="B176" s="53"/>
      <c r="C176" s="53"/>
      <c r="D176" s="52"/>
      <c r="E176" s="53"/>
      <c r="F176" s="54"/>
      <c r="G176" s="13"/>
      <c r="H176" s="13"/>
      <c r="I176" s="14"/>
      <c r="J176" s="48">
        <f>IFERROR(IF(G176="Annual Fee",VLOOKUP('NON-GB'!F176,Data!J:L,3,FALSE),0),0)+IFERROR(IF(G176="Late Charge",IF(OR(F176="FS-4.1",F176="FS-4.2"),VLOOKUP(F176&amp;H176,M:O,3,FALSE),VLOOKUP(H176,N:O,2,FALSE)*VLOOKUP(F176,Data!J:L,3,FALSE))),0)+IFERROR(IF(OR(F176="FS-4.1",F176="FS-4.2"),IF(VLOOKUP(H176,Data!O:P,2,FALSE)&lt;'NON-GB'!D$5,"Lapse",0)),0)</f>
        <v>0</v>
      </c>
      <c r="L176" s="33"/>
    </row>
    <row r="177" spans="1:12" ht="20.100000000000001" customHeight="1" x14ac:dyDescent="0.25">
      <c r="A177" s="47">
        <v>169</v>
      </c>
      <c r="B177" s="53"/>
      <c r="C177" s="53"/>
      <c r="D177" s="52"/>
      <c r="E177" s="53"/>
      <c r="F177" s="54"/>
      <c r="G177" s="13"/>
      <c r="H177" s="13"/>
      <c r="I177" s="14"/>
      <c r="J177" s="48">
        <f>IFERROR(IF(G177="Annual Fee",VLOOKUP('NON-GB'!F177,Data!J:L,3,FALSE),0),0)+IFERROR(IF(G177="Late Charge",IF(OR(F177="FS-4.1",F177="FS-4.2"),VLOOKUP(F177&amp;H177,M:O,3,FALSE),VLOOKUP(H177,N:O,2,FALSE)*VLOOKUP(F177,Data!J:L,3,FALSE))),0)+IFERROR(IF(OR(F177="FS-4.1",F177="FS-4.2"),IF(VLOOKUP(H177,Data!O:P,2,FALSE)&lt;'NON-GB'!D$5,"Lapse",0)),0)</f>
        <v>0</v>
      </c>
      <c r="L177" s="33"/>
    </row>
    <row r="178" spans="1:12" ht="20.100000000000001" customHeight="1" x14ac:dyDescent="0.25">
      <c r="A178" s="47">
        <v>170</v>
      </c>
      <c r="B178" s="53"/>
      <c r="C178" s="53"/>
      <c r="D178" s="52"/>
      <c r="E178" s="53"/>
      <c r="F178" s="54"/>
      <c r="G178" s="13"/>
      <c r="H178" s="13"/>
      <c r="I178" s="14"/>
      <c r="J178" s="48">
        <f>IFERROR(IF(G178="Annual Fee",VLOOKUP('NON-GB'!F178,Data!J:L,3,FALSE),0),0)+IFERROR(IF(G178="Late Charge",IF(OR(F178="FS-4.1",F178="FS-4.2"),VLOOKUP(F178&amp;H178,M:O,3,FALSE),VLOOKUP(H178,N:O,2,FALSE)*VLOOKUP(F178,Data!J:L,3,FALSE))),0)+IFERROR(IF(OR(F178="FS-4.1",F178="FS-4.2"),IF(VLOOKUP(H178,Data!O:P,2,FALSE)&lt;'NON-GB'!D$5,"Lapse",0)),0)</f>
        <v>0</v>
      </c>
      <c r="L178" s="33"/>
    </row>
    <row r="179" spans="1:12" ht="20.100000000000001" customHeight="1" x14ac:dyDescent="0.25">
      <c r="A179" s="47">
        <v>171</v>
      </c>
      <c r="B179" s="53"/>
      <c r="C179" s="53"/>
      <c r="D179" s="52"/>
      <c r="E179" s="53"/>
      <c r="F179" s="54"/>
      <c r="G179" s="13"/>
      <c r="H179" s="13"/>
      <c r="I179" s="14"/>
      <c r="J179" s="48">
        <f>IFERROR(IF(G179="Annual Fee",VLOOKUP('NON-GB'!F179,Data!J:L,3,FALSE),0),0)+IFERROR(IF(G179="Late Charge",IF(OR(F179="FS-4.1",F179="FS-4.2"),VLOOKUP(F179&amp;H179,M:O,3,FALSE),VLOOKUP(H179,N:O,2,FALSE)*VLOOKUP(F179,Data!J:L,3,FALSE))),0)+IFERROR(IF(OR(F179="FS-4.1",F179="FS-4.2"),IF(VLOOKUP(H179,Data!O:P,2,FALSE)&lt;'NON-GB'!D$5,"Lapse",0)),0)</f>
        <v>0</v>
      </c>
      <c r="L179" s="33"/>
    </row>
    <row r="180" spans="1:12" ht="20.100000000000001" customHeight="1" x14ac:dyDescent="0.25">
      <c r="A180" s="47">
        <v>172</v>
      </c>
      <c r="B180" s="53"/>
      <c r="C180" s="53"/>
      <c r="D180" s="52"/>
      <c r="E180" s="53"/>
      <c r="F180" s="54"/>
      <c r="G180" s="13"/>
      <c r="H180" s="13"/>
      <c r="I180" s="14"/>
      <c r="J180" s="48">
        <f>IFERROR(IF(G180="Annual Fee",VLOOKUP('NON-GB'!F180,Data!J:L,3,FALSE),0),0)+IFERROR(IF(G180="Late Charge",IF(OR(F180="FS-4.1",F180="FS-4.2"),VLOOKUP(F180&amp;H180,M:O,3,FALSE),VLOOKUP(H180,N:O,2,FALSE)*VLOOKUP(F180,Data!J:L,3,FALSE))),0)+IFERROR(IF(OR(F180="FS-4.1",F180="FS-4.2"),IF(VLOOKUP(H180,Data!O:P,2,FALSE)&lt;'NON-GB'!D$5,"Lapse",0)),0)</f>
        <v>0</v>
      </c>
      <c r="L180" s="33"/>
    </row>
    <row r="181" spans="1:12" ht="20.100000000000001" customHeight="1" x14ac:dyDescent="0.25">
      <c r="A181" s="47">
        <v>173</v>
      </c>
      <c r="B181" s="53"/>
      <c r="C181" s="53"/>
      <c r="D181" s="52"/>
      <c r="E181" s="53"/>
      <c r="F181" s="54"/>
      <c r="G181" s="13"/>
      <c r="H181" s="13"/>
      <c r="I181" s="14"/>
      <c r="J181" s="48">
        <f>IFERROR(IF(G181="Annual Fee",VLOOKUP('NON-GB'!F181,Data!J:L,3,FALSE),0),0)+IFERROR(IF(G181="Late Charge",IF(OR(F181="FS-4.1",F181="FS-4.2"),VLOOKUP(F181&amp;H181,M:O,3,FALSE),VLOOKUP(H181,N:O,2,FALSE)*VLOOKUP(F181,Data!J:L,3,FALSE))),0)+IFERROR(IF(OR(F181="FS-4.1",F181="FS-4.2"),IF(VLOOKUP(H181,Data!O:P,2,FALSE)&lt;'NON-GB'!D$5,"Lapse",0)),0)</f>
        <v>0</v>
      </c>
      <c r="L181" s="33"/>
    </row>
    <row r="182" spans="1:12" ht="20.100000000000001" customHeight="1" x14ac:dyDescent="0.25">
      <c r="A182" s="47">
        <v>174</v>
      </c>
      <c r="B182" s="53"/>
      <c r="C182" s="53"/>
      <c r="D182" s="52"/>
      <c r="E182" s="53"/>
      <c r="F182" s="54"/>
      <c r="G182" s="13"/>
      <c r="H182" s="13"/>
      <c r="I182" s="14"/>
      <c r="J182" s="48">
        <f>IFERROR(IF(G182="Annual Fee",VLOOKUP('NON-GB'!F182,Data!J:L,3,FALSE),0),0)+IFERROR(IF(G182="Late Charge",IF(OR(F182="FS-4.1",F182="FS-4.2"),VLOOKUP(F182&amp;H182,M:O,3,FALSE),VLOOKUP(H182,N:O,2,FALSE)*VLOOKUP(F182,Data!J:L,3,FALSE))),0)+IFERROR(IF(OR(F182="FS-4.1",F182="FS-4.2"),IF(VLOOKUP(H182,Data!O:P,2,FALSE)&lt;'NON-GB'!D$5,"Lapse",0)),0)</f>
        <v>0</v>
      </c>
      <c r="L182" s="33"/>
    </row>
    <row r="183" spans="1:12" ht="20.100000000000001" customHeight="1" x14ac:dyDescent="0.25">
      <c r="A183" s="47">
        <v>175</v>
      </c>
      <c r="B183" s="53"/>
      <c r="C183" s="53"/>
      <c r="D183" s="52"/>
      <c r="E183" s="53"/>
      <c r="F183" s="54"/>
      <c r="G183" s="13"/>
      <c r="H183" s="13"/>
      <c r="I183" s="14"/>
      <c r="J183" s="48">
        <f>IFERROR(IF(G183="Annual Fee",VLOOKUP('NON-GB'!F183,Data!J:L,3,FALSE),0),0)+IFERROR(IF(G183="Late Charge",IF(OR(F183="FS-4.1",F183="FS-4.2"),VLOOKUP(F183&amp;H183,M:O,3,FALSE),VLOOKUP(H183,N:O,2,FALSE)*VLOOKUP(F183,Data!J:L,3,FALSE))),0)+IFERROR(IF(OR(F183="FS-4.1",F183="FS-4.2"),IF(VLOOKUP(H183,Data!O:P,2,FALSE)&lt;'NON-GB'!D$5,"Lapse",0)),0)</f>
        <v>0</v>
      </c>
      <c r="L183" s="33"/>
    </row>
    <row r="184" spans="1:12" ht="20.100000000000001" customHeight="1" x14ac:dyDescent="0.25">
      <c r="A184" s="47">
        <v>176</v>
      </c>
      <c r="B184" s="53"/>
      <c r="C184" s="53"/>
      <c r="D184" s="52"/>
      <c r="E184" s="53"/>
      <c r="F184" s="54"/>
      <c r="G184" s="13"/>
      <c r="H184" s="13"/>
      <c r="I184" s="14"/>
      <c r="J184" s="48">
        <f>IFERROR(IF(G184="Annual Fee",VLOOKUP('NON-GB'!F184,Data!J:L,3,FALSE),0),0)+IFERROR(IF(G184="Late Charge",IF(OR(F184="FS-4.1",F184="FS-4.2"),VLOOKUP(F184&amp;H184,M:O,3,FALSE),VLOOKUP(H184,N:O,2,FALSE)*VLOOKUP(F184,Data!J:L,3,FALSE))),0)+IFERROR(IF(OR(F184="FS-4.1",F184="FS-4.2"),IF(VLOOKUP(H184,Data!O:P,2,FALSE)&lt;'NON-GB'!D$5,"Lapse",0)),0)</f>
        <v>0</v>
      </c>
      <c r="L184" s="33"/>
    </row>
    <row r="185" spans="1:12" ht="20.100000000000001" customHeight="1" x14ac:dyDescent="0.25">
      <c r="A185" s="47">
        <v>177</v>
      </c>
      <c r="B185" s="53"/>
      <c r="C185" s="53"/>
      <c r="D185" s="52"/>
      <c r="E185" s="53"/>
      <c r="F185" s="54"/>
      <c r="G185" s="13"/>
      <c r="H185" s="13"/>
      <c r="I185" s="14"/>
      <c r="J185" s="48">
        <f>IFERROR(IF(G185="Annual Fee",VLOOKUP('NON-GB'!F185,Data!J:L,3,FALSE),0),0)+IFERROR(IF(G185="Late Charge",IF(OR(F185="FS-4.1",F185="FS-4.2"),VLOOKUP(F185&amp;H185,M:O,3,FALSE),VLOOKUP(H185,N:O,2,FALSE)*VLOOKUP(F185,Data!J:L,3,FALSE))),0)+IFERROR(IF(OR(F185="FS-4.1",F185="FS-4.2"),IF(VLOOKUP(H185,Data!O:P,2,FALSE)&lt;'NON-GB'!D$5,"Lapse",0)),0)</f>
        <v>0</v>
      </c>
      <c r="L185" s="33"/>
    </row>
    <row r="186" spans="1:12" ht="20.100000000000001" customHeight="1" x14ac:dyDescent="0.25">
      <c r="A186" s="47">
        <v>178</v>
      </c>
      <c r="B186" s="53"/>
      <c r="C186" s="53"/>
      <c r="D186" s="52"/>
      <c r="E186" s="53"/>
      <c r="F186" s="54"/>
      <c r="G186" s="13"/>
      <c r="H186" s="13"/>
      <c r="I186" s="14"/>
      <c r="J186" s="48">
        <f>IFERROR(IF(G186="Annual Fee",VLOOKUP('NON-GB'!F186,Data!J:L,3,FALSE),0),0)+IFERROR(IF(G186="Late Charge",IF(OR(F186="FS-4.1",F186="FS-4.2"),VLOOKUP(F186&amp;H186,M:O,3,FALSE),VLOOKUP(H186,N:O,2,FALSE)*VLOOKUP(F186,Data!J:L,3,FALSE))),0)+IFERROR(IF(OR(F186="FS-4.1",F186="FS-4.2"),IF(VLOOKUP(H186,Data!O:P,2,FALSE)&lt;'NON-GB'!D$5,"Lapse",0)),0)</f>
        <v>0</v>
      </c>
      <c r="L186" s="33"/>
    </row>
    <row r="187" spans="1:12" ht="20.100000000000001" customHeight="1" x14ac:dyDescent="0.25">
      <c r="A187" s="47">
        <v>179</v>
      </c>
      <c r="B187" s="53"/>
      <c r="C187" s="53"/>
      <c r="D187" s="52"/>
      <c r="E187" s="53"/>
      <c r="F187" s="54"/>
      <c r="G187" s="13"/>
      <c r="H187" s="13"/>
      <c r="I187" s="14"/>
      <c r="J187" s="48">
        <f>IFERROR(IF(G187="Annual Fee",VLOOKUP('NON-GB'!F187,Data!J:L,3,FALSE),0),0)+IFERROR(IF(G187="Late Charge",IF(OR(F187="FS-4.1",F187="FS-4.2"),VLOOKUP(F187&amp;H187,M:O,3,FALSE),VLOOKUP(H187,N:O,2,FALSE)*VLOOKUP(F187,Data!J:L,3,FALSE))),0)+IFERROR(IF(OR(F187="FS-4.1",F187="FS-4.2"),IF(VLOOKUP(H187,Data!O:P,2,FALSE)&lt;'NON-GB'!D$5,"Lapse",0)),0)</f>
        <v>0</v>
      </c>
      <c r="L187" s="33"/>
    </row>
    <row r="188" spans="1:12" ht="20.100000000000001" customHeight="1" x14ac:dyDescent="0.25">
      <c r="A188" s="47">
        <v>180</v>
      </c>
      <c r="B188" s="53"/>
      <c r="C188" s="53"/>
      <c r="D188" s="52"/>
      <c r="E188" s="53"/>
      <c r="F188" s="54"/>
      <c r="G188" s="13"/>
      <c r="H188" s="13"/>
      <c r="I188" s="14"/>
      <c r="J188" s="48">
        <f>IFERROR(IF(G188="Annual Fee",VLOOKUP('NON-GB'!F188,Data!J:L,3,FALSE),0),0)+IFERROR(IF(G188="Late Charge",IF(OR(F188="FS-4.1",F188="FS-4.2"),VLOOKUP(F188&amp;H188,M:O,3,FALSE),VLOOKUP(H188,N:O,2,FALSE)*VLOOKUP(F188,Data!J:L,3,FALSE))),0)+IFERROR(IF(OR(F188="FS-4.1",F188="FS-4.2"),IF(VLOOKUP(H188,Data!O:P,2,FALSE)&lt;'NON-GB'!D$5,"Lapse",0)),0)</f>
        <v>0</v>
      </c>
      <c r="L188" s="33"/>
    </row>
    <row r="189" spans="1:12" ht="20.100000000000001" customHeight="1" x14ac:dyDescent="0.25">
      <c r="A189" s="47">
        <v>181</v>
      </c>
      <c r="B189" s="53"/>
      <c r="C189" s="53"/>
      <c r="D189" s="52"/>
      <c r="E189" s="53"/>
      <c r="F189" s="54"/>
      <c r="G189" s="13"/>
      <c r="H189" s="13"/>
      <c r="I189" s="14"/>
      <c r="J189" s="48">
        <f>IFERROR(IF(G189="Annual Fee",VLOOKUP('NON-GB'!F189,Data!J:L,3,FALSE),0),0)+IFERROR(IF(G189="Late Charge",IF(OR(F189="FS-4.1",F189="FS-4.2"),VLOOKUP(F189&amp;H189,M:O,3,FALSE),VLOOKUP(H189,N:O,2,FALSE)*VLOOKUP(F189,Data!J:L,3,FALSE))),0)+IFERROR(IF(OR(F189="FS-4.1",F189="FS-4.2"),IF(VLOOKUP(H189,Data!O:P,2,FALSE)&lt;'NON-GB'!D$5,"Lapse",0)),0)</f>
        <v>0</v>
      </c>
      <c r="L189" s="33"/>
    </row>
    <row r="190" spans="1:12" ht="20.100000000000001" customHeight="1" x14ac:dyDescent="0.25">
      <c r="A190" s="47">
        <v>182</v>
      </c>
      <c r="B190" s="53"/>
      <c r="C190" s="53"/>
      <c r="D190" s="52"/>
      <c r="E190" s="53"/>
      <c r="F190" s="54"/>
      <c r="G190" s="13"/>
      <c r="H190" s="13"/>
      <c r="I190" s="14"/>
      <c r="J190" s="48">
        <f>IFERROR(IF(G190="Annual Fee",VLOOKUP('NON-GB'!F190,Data!J:L,3,FALSE),0),0)+IFERROR(IF(G190="Late Charge",IF(OR(F190="FS-4.1",F190="FS-4.2"),VLOOKUP(F190&amp;H190,M:O,3,FALSE),VLOOKUP(H190,N:O,2,FALSE)*VLOOKUP(F190,Data!J:L,3,FALSE))),0)+IFERROR(IF(OR(F190="FS-4.1",F190="FS-4.2"),IF(VLOOKUP(H190,Data!O:P,2,FALSE)&lt;'NON-GB'!D$5,"Lapse",0)),0)</f>
        <v>0</v>
      </c>
      <c r="L190" s="33"/>
    </row>
    <row r="191" spans="1:12" ht="20.100000000000001" customHeight="1" x14ac:dyDescent="0.25">
      <c r="A191" s="47">
        <v>183</v>
      </c>
      <c r="B191" s="53"/>
      <c r="C191" s="53"/>
      <c r="D191" s="52"/>
      <c r="E191" s="53"/>
      <c r="F191" s="54"/>
      <c r="G191" s="13"/>
      <c r="H191" s="13"/>
      <c r="I191" s="14"/>
      <c r="J191" s="48">
        <f>IFERROR(IF(G191="Annual Fee",VLOOKUP('NON-GB'!F191,Data!J:L,3,FALSE),0),0)+IFERROR(IF(G191="Late Charge",IF(OR(F191="FS-4.1",F191="FS-4.2"),VLOOKUP(F191&amp;H191,M:O,3,FALSE),VLOOKUP(H191,N:O,2,FALSE)*VLOOKUP(F191,Data!J:L,3,FALSE))),0)+IFERROR(IF(OR(F191="FS-4.1",F191="FS-4.2"),IF(VLOOKUP(H191,Data!O:P,2,FALSE)&lt;'NON-GB'!D$5,"Lapse",0)),0)</f>
        <v>0</v>
      </c>
      <c r="L191" s="33"/>
    </row>
    <row r="192" spans="1:12" ht="20.100000000000001" customHeight="1" x14ac:dyDescent="0.25">
      <c r="A192" s="47">
        <v>184</v>
      </c>
      <c r="B192" s="53"/>
      <c r="C192" s="53"/>
      <c r="D192" s="52"/>
      <c r="E192" s="53"/>
      <c r="F192" s="54"/>
      <c r="G192" s="13"/>
      <c r="H192" s="13"/>
      <c r="I192" s="14"/>
      <c r="J192" s="48">
        <f>IFERROR(IF(G192="Annual Fee",VLOOKUP('NON-GB'!F192,Data!J:L,3,FALSE),0),0)+IFERROR(IF(G192="Late Charge",IF(OR(F192="FS-4.1",F192="FS-4.2"),VLOOKUP(F192&amp;H192,M:O,3,FALSE),VLOOKUP(H192,N:O,2,FALSE)*VLOOKUP(F192,Data!J:L,3,FALSE))),0)+IFERROR(IF(OR(F192="FS-4.1",F192="FS-4.2"),IF(VLOOKUP(H192,Data!O:P,2,FALSE)&lt;'NON-GB'!D$5,"Lapse",0)),0)</f>
        <v>0</v>
      </c>
      <c r="L192" s="33"/>
    </row>
    <row r="193" spans="1:12" ht="20.100000000000001" customHeight="1" x14ac:dyDescent="0.25">
      <c r="A193" s="47">
        <v>185</v>
      </c>
      <c r="B193" s="53"/>
      <c r="C193" s="53"/>
      <c r="D193" s="52"/>
      <c r="E193" s="53"/>
      <c r="F193" s="54"/>
      <c r="G193" s="13"/>
      <c r="H193" s="13"/>
      <c r="I193" s="14"/>
      <c r="J193" s="48">
        <f>IFERROR(IF(G193="Annual Fee",VLOOKUP('NON-GB'!F193,Data!J:L,3,FALSE),0),0)+IFERROR(IF(G193="Late Charge",IF(OR(F193="FS-4.1",F193="FS-4.2"),VLOOKUP(F193&amp;H193,M:O,3,FALSE),VLOOKUP(H193,N:O,2,FALSE)*VLOOKUP(F193,Data!J:L,3,FALSE))),0)+IFERROR(IF(OR(F193="FS-4.1",F193="FS-4.2"),IF(VLOOKUP(H193,Data!O:P,2,FALSE)&lt;'NON-GB'!D$5,"Lapse",0)),0)</f>
        <v>0</v>
      </c>
      <c r="L193" s="33"/>
    </row>
    <row r="194" spans="1:12" ht="20.100000000000001" customHeight="1" x14ac:dyDescent="0.25">
      <c r="A194" s="47">
        <v>186</v>
      </c>
      <c r="B194" s="53"/>
      <c r="C194" s="53"/>
      <c r="D194" s="52"/>
      <c r="E194" s="53"/>
      <c r="F194" s="54"/>
      <c r="G194" s="13"/>
      <c r="H194" s="13"/>
      <c r="I194" s="14"/>
      <c r="J194" s="48">
        <f>IFERROR(IF(G194="Annual Fee",VLOOKUP('NON-GB'!F194,Data!J:L,3,FALSE),0),0)+IFERROR(IF(G194="Late Charge",IF(OR(F194="FS-4.1",F194="FS-4.2"),VLOOKUP(F194&amp;H194,M:O,3,FALSE),VLOOKUP(H194,N:O,2,FALSE)*VLOOKUP(F194,Data!J:L,3,FALSE))),0)+IFERROR(IF(OR(F194="FS-4.1",F194="FS-4.2"),IF(VLOOKUP(H194,Data!O:P,2,FALSE)&lt;'NON-GB'!D$5,"Lapse",0)),0)</f>
        <v>0</v>
      </c>
      <c r="L194" s="33"/>
    </row>
    <row r="195" spans="1:12" ht="20.100000000000001" customHeight="1" x14ac:dyDescent="0.25">
      <c r="A195" s="47">
        <v>187</v>
      </c>
      <c r="B195" s="53"/>
      <c r="C195" s="53"/>
      <c r="D195" s="52"/>
      <c r="E195" s="53"/>
      <c r="F195" s="54"/>
      <c r="G195" s="13"/>
      <c r="H195" s="13"/>
      <c r="I195" s="14"/>
      <c r="J195" s="48">
        <f>IFERROR(IF(G195="Annual Fee",VLOOKUP('NON-GB'!F195,Data!J:L,3,FALSE),0),0)+IFERROR(IF(G195="Late Charge",IF(OR(F195="FS-4.1",F195="FS-4.2"),VLOOKUP(F195&amp;H195,M:O,3,FALSE),VLOOKUP(H195,N:O,2,FALSE)*VLOOKUP(F195,Data!J:L,3,FALSE))),0)+IFERROR(IF(OR(F195="FS-4.1",F195="FS-4.2"),IF(VLOOKUP(H195,Data!O:P,2,FALSE)&lt;'NON-GB'!D$5,"Lapse",0)),0)</f>
        <v>0</v>
      </c>
      <c r="L195" s="33"/>
    </row>
    <row r="196" spans="1:12" ht="20.100000000000001" customHeight="1" x14ac:dyDescent="0.25">
      <c r="A196" s="47">
        <v>188</v>
      </c>
      <c r="B196" s="53"/>
      <c r="C196" s="53"/>
      <c r="D196" s="52"/>
      <c r="E196" s="53"/>
      <c r="F196" s="54"/>
      <c r="G196" s="13"/>
      <c r="H196" s="13"/>
      <c r="I196" s="14"/>
      <c r="J196" s="48">
        <f>IFERROR(IF(G196="Annual Fee",VLOOKUP('NON-GB'!F196,Data!J:L,3,FALSE),0),0)+IFERROR(IF(G196="Late Charge",IF(OR(F196="FS-4.1",F196="FS-4.2"),VLOOKUP(F196&amp;H196,M:O,3,FALSE),VLOOKUP(H196,N:O,2,FALSE)*VLOOKUP(F196,Data!J:L,3,FALSE))),0)+IFERROR(IF(OR(F196="FS-4.1",F196="FS-4.2"),IF(VLOOKUP(H196,Data!O:P,2,FALSE)&lt;'NON-GB'!D$5,"Lapse",0)),0)</f>
        <v>0</v>
      </c>
      <c r="L196" s="33"/>
    </row>
    <row r="197" spans="1:12" ht="20.100000000000001" customHeight="1" x14ac:dyDescent="0.25">
      <c r="A197" s="47">
        <v>189</v>
      </c>
      <c r="B197" s="53"/>
      <c r="C197" s="53"/>
      <c r="D197" s="52"/>
      <c r="E197" s="53"/>
      <c r="F197" s="54"/>
      <c r="G197" s="13"/>
      <c r="H197" s="13"/>
      <c r="I197" s="14"/>
      <c r="J197" s="48">
        <f>IFERROR(IF(G197="Annual Fee",VLOOKUP('NON-GB'!F197,Data!J:L,3,FALSE),0),0)+IFERROR(IF(G197="Late Charge",IF(OR(F197="FS-4.1",F197="FS-4.2"),VLOOKUP(F197&amp;H197,M:O,3,FALSE),VLOOKUP(H197,N:O,2,FALSE)*VLOOKUP(F197,Data!J:L,3,FALSE))),0)+IFERROR(IF(OR(F197="FS-4.1",F197="FS-4.2"),IF(VLOOKUP(H197,Data!O:P,2,FALSE)&lt;'NON-GB'!D$5,"Lapse",0)),0)</f>
        <v>0</v>
      </c>
      <c r="L197" s="33"/>
    </row>
    <row r="198" spans="1:12" ht="20.100000000000001" customHeight="1" x14ac:dyDescent="0.25">
      <c r="A198" s="47">
        <v>190</v>
      </c>
      <c r="B198" s="53"/>
      <c r="C198" s="53"/>
      <c r="D198" s="52"/>
      <c r="E198" s="53"/>
      <c r="F198" s="54"/>
      <c r="G198" s="13"/>
      <c r="H198" s="13"/>
      <c r="I198" s="14"/>
      <c r="J198" s="48">
        <f>IFERROR(IF(G198="Annual Fee",VLOOKUP('NON-GB'!F198,Data!J:L,3,FALSE),0),0)+IFERROR(IF(G198="Late Charge",IF(OR(F198="FS-4.1",F198="FS-4.2"),VLOOKUP(F198&amp;H198,M:O,3,FALSE),VLOOKUP(H198,N:O,2,FALSE)*VLOOKUP(F198,Data!J:L,3,FALSE))),0)+IFERROR(IF(OR(F198="FS-4.1",F198="FS-4.2"),IF(VLOOKUP(H198,Data!O:P,2,FALSE)&lt;'NON-GB'!D$5,"Lapse",0)),0)</f>
        <v>0</v>
      </c>
      <c r="L198" s="33"/>
    </row>
    <row r="199" spans="1:12" ht="20.100000000000001" customHeight="1" x14ac:dyDescent="0.25">
      <c r="A199" s="47">
        <v>191</v>
      </c>
      <c r="B199" s="53"/>
      <c r="C199" s="53"/>
      <c r="D199" s="52"/>
      <c r="E199" s="53"/>
      <c r="F199" s="54"/>
      <c r="G199" s="13"/>
      <c r="H199" s="13"/>
      <c r="I199" s="14"/>
      <c r="J199" s="48">
        <f>IFERROR(IF(G199="Annual Fee",VLOOKUP('NON-GB'!F199,Data!J:L,3,FALSE),0),0)+IFERROR(IF(G199="Late Charge",IF(OR(F199="FS-4.1",F199="FS-4.2"),VLOOKUP(F199&amp;H199,M:O,3,FALSE),VLOOKUP(H199,N:O,2,FALSE)*VLOOKUP(F199,Data!J:L,3,FALSE))),0)+IFERROR(IF(OR(F199="FS-4.1",F199="FS-4.2"),IF(VLOOKUP(H199,Data!O:P,2,FALSE)&lt;'NON-GB'!D$5,"Lapse",0)),0)</f>
        <v>0</v>
      </c>
      <c r="L199" s="33"/>
    </row>
    <row r="200" spans="1:12" ht="20.100000000000001" customHeight="1" x14ac:dyDescent="0.25">
      <c r="A200" s="47">
        <v>192</v>
      </c>
      <c r="B200" s="53"/>
      <c r="C200" s="53"/>
      <c r="D200" s="52"/>
      <c r="E200" s="53"/>
      <c r="F200" s="54"/>
      <c r="G200" s="13"/>
      <c r="H200" s="13"/>
      <c r="I200" s="14"/>
      <c r="J200" s="48">
        <f>IFERROR(IF(G200="Annual Fee",VLOOKUP('NON-GB'!F200,Data!J:L,3,FALSE),0),0)+IFERROR(IF(G200="Late Charge",IF(OR(F200="FS-4.1",F200="FS-4.2"),VLOOKUP(F200&amp;H200,M:O,3,FALSE),VLOOKUP(H200,N:O,2,FALSE)*VLOOKUP(F200,Data!J:L,3,FALSE))),0)+IFERROR(IF(OR(F200="FS-4.1",F200="FS-4.2"),IF(VLOOKUP(H200,Data!O:P,2,FALSE)&lt;'NON-GB'!D$5,"Lapse",0)),0)</f>
        <v>0</v>
      </c>
      <c r="L200" s="33"/>
    </row>
    <row r="201" spans="1:12" ht="20.100000000000001" customHeight="1" x14ac:dyDescent="0.25">
      <c r="A201" s="47">
        <v>193</v>
      </c>
      <c r="B201" s="53"/>
      <c r="C201" s="53"/>
      <c r="D201" s="52"/>
      <c r="E201" s="53"/>
      <c r="F201" s="54"/>
      <c r="G201" s="13"/>
      <c r="H201" s="13"/>
      <c r="I201" s="14"/>
      <c r="J201" s="48">
        <f>IFERROR(IF(G201="Annual Fee",VLOOKUP('NON-GB'!F201,Data!J:L,3,FALSE),0),0)+IFERROR(IF(G201="Late Charge",IF(OR(F201="FS-4.1",F201="FS-4.2"),VLOOKUP(F201&amp;H201,M:O,3,FALSE),VLOOKUP(H201,N:O,2,FALSE)*VLOOKUP(F201,Data!J:L,3,FALSE))),0)+IFERROR(IF(OR(F201="FS-4.1",F201="FS-4.2"),IF(VLOOKUP(H201,Data!O:P,2,FALSE)&lt;'NON-GB'!D$5,"Lapse",0)),0)</f>
        <v>0</v>
      </c>
      <c r="L201" s="33"/>
    </row>
    <row r="202" spans="1:12" ht="20.100000000000001" customHeight="1" x14ac:dyDescent="0.25">
      <c r="A202" s="47">
        <v>194</v>
      </c>
      <c r="B202" s="53"/>
      <c r="C202" s="53"/>
      <c r="D202" s="52"/>
      <c r="E202" s="53"/>
      <c r="F202" s="54"/>
      <c r="G202" s="13"/>
      <c r="H202" s="13"/>
      <c r="I202" s="14"/>
      <c r="J202" s="48">
        <f>IFERROR(IF(G202="Annual Fee",VLOOKUP('NON-GB'!F202,Data!J:L,3,FALSE),0),0)+IFERROR(IF(G202="Late Charge",IF(OR(F202="FS-4.1",F202="FS-4.2"),VLOOKUP(F202&amp;H202,M:O,3,FALSE),VLOOKUP(H202,N:O,2,FALSE)*VLOOKUP(F202,Data!J:L,3,FALSE))),0)+IFERROR(IF(OR(F202="FS-4.1",F202="FS-4.2"),IF(VLOOKUP(H202,Data!O:P,2,FALSE)&lt;'NON-GB'!D$5,"Lapse",0)),0)</f>
        <v>0</v>
      </c>
      <c r="L202" s="33"/>
    </row>
    <row r="203" spans="1:12" ht="20.100000000000001" customHeight="1" x14ac:dyDescent="0.25">
      <c r="A203" s="47">
        <v>195</v>
      </c>
      <c r="B203" s="53"/>
      <c r="C203" s="53"/>
      <c r="D203" s="52"/>
      <c r="E203" s="53"/>
      <c r="F203" s="54"/>
      <c r="G203" s="13"/>
      <c r="H203" s="13"/>
      <c r="I203" s="14"/>
      <c r="J203" s="48">
        <f>IFERROR(IF(G203="Annual Fee",VLOOKUP('NON-GB'!F203,Data!J:L,3,FALSE),0),0)+IFERROR(IF(G203="Late Charge",IF(OR(F203="FS-4.1",F203="FS-4.2"),VLOOKUP(F203&amp;H203,M:O,3,FALSE),VLOOKUP(H203,N:O,2,FALSE)*VLOOKUP(F203,Data!J:L,3,FALSE))),0)+IFERROR(IF(OR(F203="FS-4.1",F203="FS-4.2"),IF(VLOOKUP(H203,Data!O:P,2,FALSE)&lt;'NON-GB'!D$5,"Lapse",0)),0)</f>
        <v>0</v>
      </c>
      <c r="L203" s="33"/>
    </row>
    <row r="204" spans="1:12" ht="20.100000000000001" customHeight="1" x14ac:dyDescent="0.25">
      <c r="A204" s="47">
        <v>196</v>
      </c>
      <c r="B204" s="53"/>
      <c r="C204" s="53"/>
      <c r="D204" s="52"/>
      <c r="E204" s="53"/>
      <c r="F204" s="54"/>
      <c r="G204" s="13"/>
      <c r="H204" s="13"/>
      <c r="I204" s="14"/>
      <c r="J204" s="48">
        <f>IFERROR(IF(G204="Annual Fee",VLOOKUP('NON-GB'!F204,Data!J:L,3,FALSE),0),0)+IFERROR(IF(G204="Late Charge",IF(OR(F204="FS-4.1",F204="FS-4.2"),VLOOKUP(F204&amp;H204,M:O,3,FALSE),VLOOKUP(H204,N:O,2,FALSE)*VLOOKUP(F204,Data!J:L,3,FALSE))),0)+IFERROR(IF(OR(F204="FS-4.1",F204="FS-4.2"),IF(VLOOKUP(H204,Data!O:P,2,FALSE)&lt;'NON-GB'!D$5,"Lapse",0)),0)</f>
        <v>0</v>
      </c>
      <c r="L204" s="33"/>
    </row>
    <row r="205" spans="1:12" ht="20.100000000000001" customHeight="1" x14ac:dyDescent="0.25">
      <c r="A205" s="47">
        <v>197</v>
      </c>
      <c r="B205" s="53"/>
      <c r="C205" s="53"/>
      <c r="D205" s="52"/>
      <c r="E205" s="53"/>
      <c r="F205" s="54"/>
      <c r="G205" s="13"/>
      <c r="H205" s="13"/>
      <c r="I205" s="14"/>
      <c r="J205" s="48">
        <f>IFERROR(IF(G205="Annual Fee",VLOOKUP('NON-GB'!F205,Data!J:L,3,FALSE),0),0)+IFERROR(IF(G205="Late Charge",IF(OR(F205="FS-4.1",F205="FS-4.2"),VLOOKUP(F205&amp;H205,M:O,3,FALSE),VLOOKUP(H205,N:O,2,FALSE)*VLOOKUP(F205,Data!J:L,3,FALSE))),0)+IFERROR(IF(OR(F205="FS-4.1",F205="FS-4.2"),IF(VLOOKUP(H205,Data!O:P,2,FALSE)&lt;'NON-GB'!D$5,"Lapse",0)),0)</f>
        <v>0</v>
      </c>
      <c r="L205" s="33"/>
    </row>
    <row r="206" spans="1:12" ht="20.100000000000001" customHeight="1" x14ac:dyDescent="0.25">
      <c r="A206" s="47">
        <v>198</v>
      </c>
      <c r="B206" s="53"/>
      <c r="C206" s="53"/>
      <c r="D206" s="52"/>
      <c r="E206" s="53"/>
      <c r="F206" s="54"/>
      <c r="G206" s="13"/>
      <c r="H206" s="13"/>
      <c r="I206" s="14"/>
      <c r="J206" s="48">
        <f>IFERROR(IF(G206="Annual Fee",VLOOKUP('NON-GB'!F206,Data!J:L,3,FALSE),0),0)+IFERROR(IF(G206="Late Charge",IF(OR(F206="FS-4.1",F206="FS-4.2"),VLOOKUP(F206&amp;H206,M:O,3,FALSE),VLOOKUP(H206,N:O,2,FALSE)*VLOOKUP(F206,Data!J:L,3,FALSE))),0)+IFERROR(IF(OR(F206="FS-4.1",F206="FS-4.2"),IF(VLOOKUP(H206,Data!O:P,2,FALSE)&lt;'NON-GB'!D$5,"Lapse",0)),0)</f>
        <v>0</v>
      </c>
      <c r="L206" s="33"/>
    </row>
    <row r="207" spans="1:12" ht="20.100000000000001" customHeight="1" x14ac:dyDescent="0.25">
      <c r="A207" s="47">
        <v>199</v>
      </c>
      <c r="B207" s="53"/>
      <c r="C207" s="53"/>
      <c r="D207" s="52"/>
      <c r="E207" s="53"/>
      <c r="F207" s="54"/>
      <c r="G207" s="13"/>
      <c r="H207" s="13"/>
      <c r="I207" s="14"/>
      <c r="J207" s="48">
        <f>IFERROR(IF(G207="Annual Fee",VLOOKUP('NON-GB'!F207,Data!J:L,3,FALSE),0),0)+IFERROR(IF(G207="Late Charge",IF(OR(F207="FS-4.1",F207="FS-4.2"),VLOOKUP(F207&amp;H207,M:O,3,FALSE),VLOOKUP(H207,N:O,2,FALSE)*VLOOKUP(F207,Data!J:L,3,FALSE))),0)+IFERROR(IF(OR(F207="FS-4.1",F207="FS-4.2"),IF(VLOOKUP(H207,Data!O:P,2,FALSE)&lt;'NON-GB'!D$5,"Lapse",0)),0)</f>
        <v>0</v>
      </c>
      <c r="L207" s="33"/>
    </row>
    <row r="208" spans="1:12" ht="20.100000000000001" customHeight="1" x14ac:dyDescent="0.25">
      <c r="A208" s="47">
        <v>200</v>
      </c>
      <c r="B208" s="53"/>
      <c r="C208" s="53"/>
      <c r="D208" s="52"/>
      <c r="E208" s="53"/>
      <c r="F208" s="54"/>
      <c r="G208" s="13"/>
      <c r="H208" s="13"/>
      <c r="I208" s="14"/>
      <c r="J208" s="48">
        <f>IFERROR(IF(G208="Annual Fee",VLOOKUP('NON-GB'!F208,Data!J:L,3,FALSE),0),0)+IFERROR(IF(G208="Late Charge",IF(OR(F208="FS-4.1",F208="FS-4.2"),VLOOKUP(F208&amp;H208,M:O,3,FALSE),VLOOKUP(H208,N:O,2,FALSE)*VLOOKUP(F208,Data!J:L,3,FALSE))),0)+IFERROR(IF(OR(F208="FS-4.1",F208="FS-4.2"),IF(VLOOKUP(H208,Data!O:P,2,FALSE)&lt;'NON-GB'!D$5,"Lapse",0)),0)</f>
        <v>0</v>
      </c>
      <c r="L208" s="33"/>
    </row>
    <row r="209" spans="1:12" ht="20.100000000000001" customHeight="1" x14ac:dyDescent="0.25">
      <c r="A209" s="47">
        <v>201</v>
      </c>
      <c r="B209" s="53"/>
      <c r="C209" s="53"/>
      <c r="D209" s="52"/>
      <c r="E209" s="53"/>
      <c r="F209" s="54"/>
      <c r="G209" s="13"/>
      <c r="H209" s="13"/>
      <c r="I209" s="14"/>
      <c r="J209" s="48">
        <f>IFERROR(IF(G209="Annual Fee",VLOOKUP('NON-GB'!F209,Data!J:L,3,FALSE),0),0)+IFERROR(IF(G209="Late Charge",IF(OR(F209="FS-4.1",F209="FS-4.2"),VLOOKUP(F209&amp;H209,M:O,3,FALSE),VLOOKUP(H209,N:O,2,FALSE)*VLOOKUP(F209,Data!J:L,3,FALSE))),0)+IFERROR(IF(OR(F209="FS-4.1",F209="FS-4.2"),IF(VLOOKUP(H209,Data!O:P,2,FALSE)&lt;'NON-GB'!D$5,"Lapse",0)),0)</f>
        <v>0</v>
      </c>
      <c r="L209" s="33"/>
    </row>
    <row r="210" spans="1:12" ht="20.100000000000001" customHeight="1" x14ac:dyDescent="0.25">
      <c r="A210" s="47">
        <v>202</v>
      </c>
      <c r="B210" s="53"/>
      <c r="C210" s="53"/>
      <c r="D210" s="52"/>
      <c r="E210" s="53"/>
      <c r="F210" s="54"/>
      <c r="G210" s="13"/>
      <c r="H210" s="13"/>
      <c r="I210" s="14"/>
      <c r="J210" s="48">
        <f>IFERROR(IF(G210="Annual Fee",VLOOKUP('NON-GB'!F210,Data!J:L,3,FALSE),0),0)+IFERROR(IF(G210="Late Charge",IF(OR(F210="FS-4.1",F210="FS-4.2"),VLOOKUP(F210&amp;H210,M:O,3,FALSE),VLOOKUP(H210,N:O,2,FALSE)*VLOOKUP(F210,Data!J:L,3,FALSE))),0)+IFERROR(IF(OR(F210="FS-4.1",F210="FS-4.2"),IF(VLOOKUP(H210,Data!O:P,2,FALSE)&lt;'NON-GB'!D$5,"Lapse",0)),0)</f>
        <v>0</v>
      </c>
      <c r="L210" s="33"/>
    </row>
    <row r="211" spans="1:12" ht="20.100000000000001" customHeight="1" x14ac:dyDescent="0.25">
      <c r="A211" s="47">
        <v>203</v>
      </c>
      <c r="B211" s="53"/>
      <c r="C211" s="53"/>
      <c r="D211" s="52"/>
      <c r="E211" s="53"/>
      <c r="F211" s="54"/>
      <c r="G211" s="13"/>
      <c r="H211" s="13"/>
      <c r="I211" s="14"/>
      <c r="J211" s="48">
        <f>IFERROR(IF(G211="Annual Fee",VLOOKUP('NON-GB'!F211,Data!J:L,3,FALSE),0),0)+IFERROR(IF(G211="Late Charge",IF(OR(F211="FS-4.1",F211="FS-4.2"),VLOOKUP(F211&amp;H211,M:O,3,FALSE),VLOOKUP(H211,N:O,2,FALSE)*VLOOKUP(F211,Data!J:L,3,FALSE))),0)+IFERROR(IF(OR(F211="FS-4.1",F211="FS-4.2"),IF(VLOOKUP(H211,Data!O:P,2,FALSE)&lt;'NON-GB'!D$5,"Lapse",0)),0)</f>
        <v>0</v>
      </c>
      <c r="L211" s="33"/>
    </row>
    <row r="212" spans="1:12" ht="20.100000000000001" customHeight="1" x14ac:dyDescent="0.25">
      <c r="A212" s="47">
        <v>204</v>
      </c>
      <c r="B212" s="53"/>
      <c r="C212" s="53"/>
      <c r="D212" s="52"/>
      <c r="E212" s="53"/>
      <c r="F212" s="54"/>
      <c r="G212" s="13"/>
      <c r="H212" s="13"/>
      <c r="I212" s="14"/>
      <c r="J212" s="48">
        <f>IFERROR(IF(G212="Annual Fee",VLOOKUP('NON-GB'!F212,Data!J:L,3,FALSE),0),0)+IFERROR(IF(G212="Late Charge",IF(OR(F212="FS-4.1",F212="FS-4.2"),VLOOKUP(F212&amp;H212,M:O,3,FALSE),VLOOKUP(H212,N:O,2,FALSE)*VLOOKUP(F212,Data!J:L,3,FALSE))),0)+IFERROR(IF(OR(F212="FS-4.1",F212="FS-4.2"),IF(VLOOKUP(H212,Data!O:P,2,FALSE)&lt;'NON-GB'!D$5,"Lapse",0)),0)</f>
        <v>0</v>
      </c>
      <c r="L212" s="33"/>
    </row>
    <row r="213" spans="1:12" ht="20.100000000000001" customHeight="1" x14ac:dyDescent="0.25">
      <c r="A213" s="47">
        <v>205</v>
      </c>
      <c r="B213" s="53"/>
      <c r="C213" s="53"/>
      <c r="D213" s="52"/>
      <c r="E213" s="53"/>
      <c r="F213" s="54"/>
      <c r="G213" s="13"/>
      <c r="H213" s="13"/>
      <c r="I213" s="14"/>
      <c r="J213" s="48">
        <f>IFERROR(IF(G213="Annual Fee",VLOOKUP('NON-GB'!F213,Data!J:L,3,FALSE),0),0)+IFERROR(IF(G213="Late Charge",IF(OR(F213="FS-4.1",F213="FS-4.2"),VLOOKUP(F213&amp;H213,M:O,3,FALSE),VLOOKUP(H213,N:O,2,FALSE)*VLOOKUP(F213,Data!J:L,3,FALSE))),0)+IFERROR(IF(OR(F213="FS-4.1",F213="FS-4.2"),IF(VLOOKUP(H213,Data!O:P,2,FALSE)&lt;'NON-GB'!D$5,"Lapse",0)),0)</f>
        <v>0</v>
      </c>
      <c r="L213" s="33"/>
    </row>
    <row r="214" spans="1:12" ht="20.100000000000001" customHeight="1" x14ac:dyDescent="0.25">
      <c r="A214" s="47">
        <v>206</v>
      </c>
      <c r="B214" s="53"/>
      <c r="C214" s="53"/>
      <c r="D214" s="52"/>
      <c r="E214" s="53"/>
      <c r="F214" s="54"/>
      <c r="G214" s="13"/>
      <c r="H214" s="13"/>
      <c r="I214" s="14"/>
      <c r="J214" s="48">
        <f>IFERROR(IF(G214="Annual Fee",VLOOKUP('NON-GB'!F214,Data!J:L,3,FALSE),0),0)+IFERROR(IF(G214="Late Charge",IF(OR(F214="FS-4.1",F214="FS-4.2"),VLOOKUP(F214&amp;H214,M:O,3,FALSE),VLOOKUP(H214,N:O,2,FALSE)*VLOOKUP(F214,Data!J:L,3,FALSE))),0)+IFERROR(IF(OR(F214="FS-4.1",F214="FS-4.2"),IF(VLOOKUP(H214,Data!O:P,2,FALSE)&lt;'NON-GB'!D$5,"Lapse",0)),0)</f>
        <v>0</v>
      </c>
      <c r="L214" s="33"/>
    </row>
    <row r="215" spans="1:12" ht="20.100000000000001" customHeight="1" x14ac:dyDescent="0.25">
      <c r="A215" s="47">
        <v>207</v>
      </c>
      <c r="B215" s="53"/>
      <c r="C215" s="53"/>
      <c r="D215" s="52"/>
      <c r="E215" s="53"/>
      <c r="F215" s="54"/>
      <c r="G215" s="13"/>
      <c r="H215" s="13"/>
      <c r="I215" s="14"/>
      <c r="J215" s="48">
        <f>IFERROR(IF(G215="Annual Fee",VLOOKUP('NON-GB'!F215,Data!J:L,3,FALSE),0),0)+IFERROR(IF(G215="Late Charge",IF(OR(F215="FS-4.1",F215="FS-4.2"),VLOOKUP(F215&amp;H215,M:O,3,FALSE),VLOOKUP(H215,N:O,2,FALSE)*VLOOKUP(F215,Data!J:L,3,FALSE))),0)+IFERROR(IF(OR(F215="FS-4.1",F215="FS-4.2"),IF(VLOOKUP(H215,Data!O:P,2,FALSE)&lt;'NON-GB'!D$5,"Lapse",0)),0)</f>
        <v>0</v>
      </c>
      <c r="L215" s="33"/>
    </row>
    <row r="216" spans="1:12" ht="20.100000000000001" customHeight="1" x14ac:dyDescent="0.25">
      <c r="A216" s="47">
        <v>208</v>
      </c>
      <c r="B216" s="53"/>
      <c r="C216" s="53"/>
      <c r="D216" s="52"/>
      <c r="E216" s="53"/>
      <c r="F216" s="54"/>
      <c r="G216" s="13"/>
      <c r="H216" s="13"/>
      <c r="I216" s="14"/>
      <c r="J216" s="48">
        <f>IFERROR(IF(G216="Annual Fee",VLOOKUP('NON-GB'!F216,Data!J:L,3,FALSE),0),0)+IFERROR(IF(G216="Late Charge",IF(OR(F216="FS-4.1",F216="FS-4.2"),VLOOKUP(F216&amp;H216,M:O,3,FALSE),VLOOKUP(H216,N:O,2,FALSE)*VLOOKUP(F216,Data!J:L,3,FALSE))),0)+IFERROR(IF(OR(F216="FS-4.1",F216="FS-4.2"),IF(VLOOKUP(H216,Data!O:P,2,FALSE)&lt;'NON-GB'!D$5,"Lapse",0)),0)</f>
        <v>0</v>
      </c>
      <c r="L216" s="33"/>
    </row>
    <row r="217" spans="1:12" ht="20.100000000000001" customHeight="1" x14ac:dyDescent="0.25">
      <c r="A217" s="47">
        <v>209</v>
      </c>
      <c r="B217" s="53"/>
      <c r="C217" s="53"/>
      <c r="D217" s="52"/>
      <c r="E217" s="53"/>
      <c r="F217" s="54"/>
      <c r="G217" s="13"/>
      <c r="H217" s="13"/>
      <c r="I217" s="14"/>
      <c r="J217" s="48">
        <f>IFERROR(IF(G217="Annual Fee",VLOOKUP('NON-GB'!F217,Data!J:L,3,FALSE),0),0)+IFERROR(IF(G217="Late Charge",IF(OR(F217="FS-4.1",F217="FS-4.2"),VLOOKUP(F217&amp;H217,M:O,3,FALSE),VLOOKUP(H217,N:O,2,FALSE)*VLOOKUP(F217,Data!J:L,3,FALSE))),0)+IFERROR(IF(OR(F217="FS-4.1",F217="FS-4.2"),IF(VLOOKUP(H217,Data!O:P,2,FALSE)&lt;'NON-GB'!D$5,"Lapse",0)),0)</f>
        <v>0</v>
      </c>
      <c r="L217" s="33"/>
    </row>
    <row r="218" spans="1:12" ht="20.100000000000001" customHeight="1" x14ac:dyDescent="0.25">
      <c r="A218" s="47">
        <v>210</v>
      </c>
      <c r="B218" s="53"/>
      <c r="C218" s="53"/>
      <c r="D218" s="52"/>
      <c r="E218" s="53"/>
      <c r="F218" s="54"/>
      <c r="G218" s="13"/>
      <c r="H218" s="13"/>
      <c r="I218" s="14"/>
      <c r="J218" s="48">
        <f>IFERROR(IF(G218="Annual Fee",VLOOKUP('NON-GB'!F218,Data!J:L,3,FALSE),0),0)+IFERROR(IF(G218="Late Charge",IF(OR(F218="FS-4.1",F218="FS-4.2"),VLOOKUP(F218&amp;H218,M:O,3,FALSE),VLOOKUP(H218,N:O,2,FALSE)*VLOOKUP(F218,Data!J:L,3,FALSE))),0)+IFERROR(IF(OR(F218="FS-4.1",F218="FS-4.2"),IF(VLOOKUP(H218,Data!O:P,2,FALSE)&lt;'NON-GB'!D$5,"Lapse",0)),0)</f>
        <v>0</v>
      </c>
      <c r="L218" s="33"/>
    </row>
    <row r="219" spans="1:12" ht="20.100000000000001" customHeight="1" x14ac:dyDescent="0.25">
      <c r="A219" s="47">
        <v>211</v>
      </c>
      <c r="B219" s="53"/>
      <c r="C219" s="53"/>
      <c r="D219" s="52"/>
      <c r="E219" s="53"/>
      <c r="F219" s="54"/>
      <c r="G219" s="13"/>
      <c r="H219" s="13"/>
      <c r="I219" s="14"/>
      <c r="J219" s="48">
        <f>IFERROR(IF(G219="Annual Fee",VLOOKUP('NON-GB'!F219,Data!J:L,3,FALSE),0),0)+IFERROR(IF(G219="Late Charge",IF(OR(F219="FS-4.1",F219="FS-4.2"),VLOOKUP(F219&amp;H219,M:O,3,FALSE),VLOOKUP(H219,N:O,2,FALSE)*VLOOKUP(F219,Data!J:L,3,FALSE))),0)+IFERROR(IF(OR(F219="FS-4.1",F219="FS-4.2"),IF(VLOOKUP(H219,Data!O:P,2,FALSE)&lt;'NON-GB'!D$5,"Lapse",0)),0)</f>
        <v>0</v>
      </c>
      <c r="L219" s="33"/>
    </row>
    <row r="220" spans="1:12" ht="20.100000000000001" customHeight="1" x14ac:dyDescent="0.25">
      <c r="A220" s="47">
        <v>212</v>
      </c>
      <c r="B220" s="53"/>
      <c r="C220" s="53"/>
      <c r="D220" s="52"/>
      <c r="E220" s="53"/>
      <c r="F220" s="54"/>
      <c r="G220" s="13"/>
      <c r="H220" s="13"/>
      <c r="I220" s="14"/>
      <c r="J220" s="48">
        <f>IFERROR(IF(G220="Annual Fee",VLOOKUP('NON-GB'!F220,Data!J:L,3,FALSE),0),0)+IFERROR(IF(G220="Late Charge",IF(OR(F220="FS-4.1",F220="FS-4.2"),VLOOKUP(F220&amp;H220,M:O,3,FALSE),VLOOKUP(H220,N:O,2,FALSE)*VLOOKUP(F220,Data!J:L,3,FALSE))),0)+IFERROR(IF(OR(F220="FS-4.1",F220="FS-4.2"),IF(VLOOKUP(H220,Data!O:P,2,FALSE)&lt;'NON-GB'!D$5,"Lapse",0)),0)</f>
        <v>0</v>
      </c>
      <c r="L220" s="33"/>
    </row>
    <row r="221" spans="1:12" ht="20.100000000000001" customHeight="1" x14ac:dyDescent="0.25">
      <c r="A221" s="47">
        <v>213</v>
      </c>
      <c r="B221" s="53"/>
      <c r="C221" s="53"/>
      <c r="D221" s="52"/>
      <c r="E221" s="53"/>
      <c r="F221" s="54"/>
      <c r="G221" s="13"/>
      <c r="H221" s="13"/>
      <c r="I221" s="14"/>
      <c r="J221" s="48">
        <f>IFERROR(IF(G221="Annual Fee",VLOOKUP('NON-GB'!F221,Data!J:L,3,FALSE),0),0)+IFERROR(IF(G221="Late Charge",IF(OR(F221="FS-4.1",F221="FS-4.2"),VLOOKUP(F221&amp;H221,M:O,3,FALSE),VLOOKUP(H221,N:O,2,FALSE)*VLOOKUP(F221,Data!J:L,3,FALSE))),0)+IFERROR(IF(OR(F221="FS-4.1",F221="FS-4.2"),IF(VLOOKUP(H221,Data!O:P,2,FALSE)&lt;'NON-GB'!D$5,"Lapse",0)),0)</f>
        <v>0</v>
      </c>
      <c r="L221" s="33"/>
    </row>
    <row r="222" spans="1:12" ht="20.100000000000001" customHeight="1" x14ac:dyDescent="0.25">
      <c r="A222" s="47">
        <v>214</v>
      </c>
      <c r="B222" s="53"/>
      <c r="C222" s="53"/>
      <c r="D222" s="52"/>
      <c r="E222" s="53"/>
      <c r="F222" s="54"/>
      <c r="G222" s="13"/>
      <c r="H222" s="13"/>
      <c r="I222" s="14"/>
      <c r="J222" s="48">
        <f>IFERROR(IF(G222="Annual Fee",VLOOKUP('NON-GB'!F222,Data!J:L,3,FALSE),0),0)+IFERROR(IF(G222="Late Charge",IF(OR(F222="FS-4.1",F222="FS-4.2"),VLOOKUP(F222&amp;H222,M:O,3,FALSE),VLOOKUP(H222,N:O,2,FALSE)*VLOOKUP(F222,Data!J:L,3,FALSE))),0)+IFERROR(IF(OR(F222="FS-4.1",F222="FS-4.2"),IF(VLOOKUP(H222,Data!O:P,2,FALSE)&lt;'NON-GB'!D$5,"Lapse",0)),0)</f>
        <v>0</v>
      </c>
      <c r="L222" s="33"/>
    </row>
    <row r="223" spans="1:12" ht="20.100000000000001" customHeight="1" x14ac:dyDescent="0.25">
      <c r="A223" s="47">
        <v>215</v>
      </c>
      <c r="B223" s="53"/>
      <c r="C223" s="53"/>
      <c r="D223" s="52"/>
      <c r="E223" s="53"/>
      <c r="F223" s="54"/>
      <c r="G223" s="13"/>
      <c r="H223" s="13"/>
      <c r="I223" s="14"/>
      <c r="J223" s="48">
        <f>IFERROR(IF(G223="Annual Fee",VLOOKUP('NON-GB'!F223,Data!J:L,3,FALSE),0),0)+IFERROR(IF(G223="Late Charge",IF(OR(F223="FS-4.1",F223="FS-4.2"),VLOOKUP(F223&amp;H223,M:O,3,FALSE),VLOOKUP(H223,N:O,2,FALSE)*VLOOKUP(F223,Data!J:L,3,FALSE))),0)+IFERROR(IF(OR(F223="FS-4.1",F223="FS-4.2"),IF(VLOOKUP(H223,Data!O:P,2,FALSE)&lt;'NON-GB'!D$5,"Lapse",0)),0)</f>
        <v>0</v>
      </c>
      <c r="L223" s="33"/>
    </row>
    <row r="224" spans="1:12" ht="20.100000000000001" customHeight="1" x14ac:dyDescent="0.25">
      <c r="A224" s="47">
        <v>216</v>
      </c>
      <c r="B224" s="53"/>
      <c r="C224" s="53"/>
      <c r="D224" s="52"/>
      <c r="E224" s="53"/>
      <c r="F224" s="54"/>
      <c r="G224" s="13"/>
      <c r="H224" s="13"/>
      <c r="I224" s="14"/>
      <c r="J224" s="48">
        <f>IFERROR(IF(G224="Annual Fee",VLOOKUP('NON-GB'!F224,Data!J:L,3,FALSE),0),0)+IFERROR(IF(G224="Late Charge",IF(OR(F224="FS-4.1",F224="FS-4.2"),VLOOKUP(F224&amp;H224,M:O,3,FALSE),VLOOKUP(H224,N:O,2,FALSE)*VLOOKUP(F224,Data!J:L,3,FALSE))),0)+IFERROR(IF(OR(F224="FS-4.1",F224="FS-4.2"),IF(VLOOKUP(H224,Data!O:P,2,FALSE)&lt;'NON-GB'!D$5,"Lapse",0)),0)</f>
        <v>0</v>
      </c>
      <c r="L224" s="33"/>
    </row>
    <row r="225" spans="1:12" ht="20.100000000000001" customHeight="1" x14ac:dyDescent="0.25">
      <c r="A225" s="47">
        <v>217</v>
      </c>
      <c r="B225" s="53"/>
      <c r="C225" s="53"/>
      <c r="D225" s="52"/>
      <c r="E225" s="53"/>
      <c r="F225" s="54"/>
      <c r="G225" s="13"/>
      <c r="H225" s="13"/>
      <c r="I225" s="14"/>
      <c r="J225" s="48">
        <f>IFERROR(IF(G225="Annual Fee",VLOOKUP('NON-GB'!F225,Data!J:L,3,FALSE),0),0)+IFERROR(IF(G225="Late Charge",IF(OR(F225="FS-4.1",F225="FS-4.2"),VLOOKUP(F225&amp;H225,M:O,3,FALSE),VLOOKUP(H225,N:O,2,FALSE)*VLOOKUP(F225,Data!J:L,3,FALSE))),0)+IFERROR(IF(OR(F225="FS-4.1",F225="FS-4.2"),IF(VLOOKUP(H225,Data!O:P,2,FALSE)&lt;'NON-GB'!D$5,"Lapse",0)),0)</f>
        <v>0</v>
      </c>
      <c r="L225" s="33"/>
    </row>
    <row r="226" spans="1:12" ht="20.100000000000001" customHeight="1" x14ac:dyDescent="0.25">
      <c r="A226" s="47">
        <v>218</v>
      </c>
      <c r="B226" s="53"/>
      <c r="C226" s="53"/>
      <c r="D226" s="52"/>
      <c r="E226" s="53"/>
      <c r="F226" s="54"/>
      <c r="G226" s="13"/>
      <c r="H226" s="13"/>
      <c r="I226" s="14"/>
      <c r="J226" s="48">
        <f>IFERROR(IF(G226="Annual Fee",VLOOKUP('NON-GB'!F226,Data!J:L,3,FALSE),0),0)+IFERROR(IF(G226="Late Charge",IF(OR(F226="FS-4.1",F226="FS-4.2"),VLOOKUP(F226&amp;H226,M:O,3,FALSE),VLOOKUP(H226,N:O,2,FALSE)*VLOOKUP(F226,Data!J:L,3,FALSE))),0)+IFERROR(IF(OR(F226="FS-4.1",F226="FS-4.2"),IF(VLOOKUP(H226,Data!O:P,2,FALSE)&lt;'NON-GB'!D$5,"Lapse",0)),0)</f>
        <v>0</v>
      </c>
      <c r="L226" s="33"/>
    </row>
    <row r="227" spans="1:12" ht="20.100000000000001" customHeight="1" x14ac:dyDescent="0.25">
      <c r="A227" s="47">
        <v>219</v>
      </c>
      <c r="B227" s="53"/>
      <c r="C227" s="53"/>
      <c r="D227" s="52"/>
      <c r="E227" s="53"/>
      <c r="F227" s="54"/>
      <c r="G227" s="13"/>
      <c r="H227" s="13"/>
      <c r="I227" s="14"/>
      <c r="J227" s="48">
        <f>IFERROR(IF(G227="Annual Fee",VLOOKUP('NON-GB'!F227,Data!J:L,3,FALSE),0),0)+IFERROR(IF(G227="Late Charge",IF(OR(F227="FS-4.1",F227="FS-4.2"),VLOOKUP(F227&amp;H227,M:O,3,FALSE),VLOOKUP(H227,N:O,2,FALSE)*VLOOKUP(F227,Data!J:L,3,FALSE))),0)+IFERROR(IF(OR(F227="FS-4.1",F227="FS-4.2"),IF(VLOOKUP(H227,Data!O:P,2,FALSE)&lt;'NON-GB'!D$5,"Lapse",0)),0)</f>
        <v>0</v>
      </c>
      <c r="L227" s="33"/>
    </row>
    <row r="228" spans="1:12" ht="20.100000000000001" customHeight="1" x14ac:dyDescent="0.25">
      <c r="A228" s="47">
        <v>220</v>
      </c>
      <c r="B228" s="53"/>
      <c r="C228" s="53"/>
      <c r="D228" s="52"/>
      <c r="E228" s="53"/>
      <c r="F228" s="54"/>
      <c r="G228" s="13"/>
      <c r="H228" s="13"/>
      <c r="I228" s="14"/>
      <c r="J228" s="48">
        <f>IFERROR(IF(G228="Annual Fee",VLOOKUP('NON-GB'!F228,Data!J:L,3,FALSE),0),0)+IFERROR(IF(G228="Late Charge",IF(OR(F228="FS-4.1",F228="FS-4.2"),VLOOKUP(F228&amp;H228,M:O,3,FALSE),VLOOKUP(H228,N:O,2,FALSE)*VLOOKUP(F228,Data!J:L,3,FALSE))),0)+IFERROR(IF(OR(F228="FS-4.1",F228="FS-4.2"),IF(VLOOKUP(H228,Data!O:P,2,FALSE)&lt;'NON-GB'!D$5,"Lapse",0)),0)</f>
        <v>0</v>
      </c>
      <c r="L228" s="33"/>
    </row>
    <row r="229" spans="1:12" ht="20.100000000000001" customHeight="1" x14ac:dyDescent="0.25">
      <c r="A229" s="47">
        <v>221</v>
      </c>
      <c r="B229" s="53"/>
      <c r="C229" s="53"/>
      <c r="D229" s="52"/>
      <c r="E229" s="53"/>
      <c r="F229" s="54"/>
      <c r="G229" s="13"/>
      <c r="H229" s="13"/>
      <c r="I229" s="14"/>
      <c r="J229" s="48">
        <f>IFERROR(IF(G229="Annual Fee",VLOOKUP('NON-GB'!F229,Data!J:L,3,FALSE),0),0)+IFERROR(IF(G229="Late Charge",IF(OR(F229="FS-4.1",F229="FS-4.2"),VLOOKUP(F229&amp;H229,M:O,3,FALSE),VLOOKUP(H229,N:O,2,FALSE)*VLOOKUP(F229,Data!J:L,3,FALSE))),0)+IFERROR(IF(OR(F229="FS-4.1",F229="FS-4.2"),IF(VLOOKUP(H229,Data!O:P,2,FALSE)&lt;'NON-GB'!D$5,"Lapse",0)),0)</f>
        <v>0</v>
      </c>
      <c r="L229" s="33"/>
    </row>
    <row r="230" spans="1:12" ht="20.100000000000001" customHeight="1" x14ac:dyDescent="0.25">
      <c r="A230" s="47">
        <v>222</v>
      </c>
      <c r="B230" s="53"/>
      <c r="C230" s="53"/>
      <c r="D230" s="52"/>
      <c r="E230" s="53"/>
      <c r="F230" s="54"/>
      <c r="G230" s="13"/>
      <c r="H230" s="13"/>
      <c r="I230" s="14"/>
      <c r="J230" s="48">
        <f>IFERROR(IF(G230="Annual Fee",VLOOKUP('NON-GB'!F230,Data!J:L,3,FALSE),0),0)+IFERROR(IF(G230="Late Charge",IF(OR(F230="FS-4.1",F230="FS-4.2"),VLOOKUP(F230&amp;H230,M:O,3,FALSE),VLOOKUP(H230,N:O,2,FALSE)*VLOOKUP(F230,Data!J:L,3,FALSE))),0)+IFERROR(IF(OR(F230="FS-4.1",F230="FS-4.2"),IF(VLOOKUP(H230,Data!O:P,2,FALSE)&lt;'NON-GB'!D$5,"Lapse",0)),0)</f>
        <v>0</v>
      </c>
      <c r="L230" s="33"/>
    </row>
    <row r="231" spans="1:12" ht="20.100000000000001" customHeight="1" x14ac:dyDescent="0.25">
      <c r="A231" s="47">
        <v>223</v>
      </c>
      <c r="B231" s="53"/>
      <c r="C231" s="53"/>
      <c r="D231" s="52"/>
      <c r="E231" s="53"/>
      <c r="F231" s="54"/>
      <c r="G231" s="13"/>
      <c r="H231" s="13"/>
      <c r="I231" s="14"/>
      <c r="J231" s="48">
        <f>IFERROR(IF(G231="Annual Fee",VLOOKUP('NON-GB'!F231,Data!J:L,3,FALSE),0),0)+IFERROR(IF(G231="Late Charge",IF(OR(F231="FS-4.1",F231="FS-4.2"),VLOOKUP(F231&amp;H231,M:O,3,FALSE),VLOOKUP(H231,N:O,2,FALSE)*VLOOKUP(F231,Data!J:L,3,FALSE))),0)+IFERROR(IF(OR(F231="FS-4.1",F231="FS-4.2"),IF(VLOOKUP(H231,Data!O:P,2,FALSE)&lt;'NON-GB'!D$5,"Lapse",0)),0)</f>
        <v>0</v>
      </c>
      <c r="L231" s="33"/>
    </row>
    <row r="232" spans="1:12" ht="20.100000000000001" customHeight="1" x14ac:dyDescent="0.25">
      <c r="A232" s="47">
        <v>224</v>
      </c>
      <c r="B232" s="53"/>
      <c r="C232" s="53"/>
      <c r="D232" s="52"/>
      <c r="E232" s="53"/>
      <c r="F232" s="54"/>
      <c r="G232" s="13"/>
      <c r="H232" s="13"/>
      <c r="I232" s="14"/>
      <c r="J232" s="48">
        <f>IFERROR(IF(G232="Annual Fee",VLOOKUP('NON-GB'!F232,Data!J:L,3,FALSE),0),0)+IFERROR(IF(G232="Late Charge",IF(OR(F232="FS-4.1",F232="FS-4.2"),VLOOKUP(F232&amp;H232,M:O,3,FALSE),VLOOKUP(H232,N:O,2,FALSE)*VLOOKUP(F232,Data!J:L,3,FALSE))),0)+IFERROR(IF(OR(F232="FS-4.1",F232="FS-4.2"),IF(VLOOKUP(H232,Data!O:P,2,FALSE)&lt;'NON-GB'!D$5,"Lapse",0)),0)</f>
        <v>0</v>
      </c>
      <c r="L232" s="33"/>
    </row>
    <row r="233" spans="1:12" ht="20.100000000000001" customHeight="1" x14ac:dyDescent="0.25">
      <c r="A233" s="47">
        <v>225</v>
      </c>
      <c r="B233" s="53"/>
      <c r="C233" s="53"/>
      <c r="D233" s="52"/>
      <c r="E233" s="53"/>
      <c r="F233" s="54"/>
      <c r="G233" s="13"/>
      <c r="H233" s="13"/>
      <c r="I233" s="14"/>
      <c r="J233" s="48">
        <f>IFERROR(IF(G233="Annual Fee",VLOOKUP('NON-GB'!F233,Data!J:L,3,FALSE),0),0)+IFERROR(IF(G233="Late Charge",IF(OR(F233="FS-4.1",F233="FS-4.2"),VLOOKUP(F233&amp;H233,M:O,3,FALSE),VLOOKUP(H233,N:O,2,FALSE)*VLOOKUP(F233,Data!J:L,3,FALSE))),0)+IFERROR(IF(OR(F233="FS-4.1",F233="FS-4.2"),IF(VLOOKUP(H233,Data!O:P,2,FALSE)&lt;'NON-GB'!D$5,"Lapse",0)),0)</f>
        <v>0</v>
      </c>
      <c r="L233" s="33"/>
    </row>
    <row r="234" spans="1:12" ht="20.100000000000001" customHeight="1" x14ac:dyDescent="0.25">
      <c r="A234" s="47">
        <v>226</v>
      </c>
      <c r="B234" s="53"/>
      <c r="C234" s="53"/>
      <c r="D234" s="52"/>
      <c r="E234" s="53"/>
      <c r="F234" s="54"/>
      <c r="G234" s="13"/>
      <c r="H234" s="13"/>
      <c r="I234" s="14"/>
      <c r="J234" s="48">
        <f>IFERROR(IF(G234="Annual Fee",VLOOKUP('NON-GB'!F234,Data!J:L,3,FALSE),0),0)+IFERROR(IF(G234="Late Charge",IF(OR(F234="FS-4.1",F234="FS-4.2"),VLOOKUP(F234&amp;H234,M:O,3,FALSE),VLOOKUP(H234,N:O,2,FALSE)*VLOOKUP(F234,Data!J:L,3,FALSE))),0)+IFERROR(IF(OR(F234="FS-4.1",F234="FS-4.2"),IF(VLOOKUP(H234,Data!O:P,2,FALSE)&lt;'NON-GB'!D$5,"Lapse",0)),0)</f>
        <v>0</v>
      </c>
      <c r="L234" s="33"/>
    </row>
    <row r="235" spans="1:12" ht="20.100000000000001" customHeight="1" x14ac:dyDescent="0.25">
      <c r="A235" s="47">
        <v>227</v>
      </c>
      <c r="B235" s="53"/>
      <c r="C235" s="53"/>
      <c r="D235" s="52"/>
      <c r="E235" s="53"/>
      <c r="F235" s="54"/>
      <c r="G235" s="13"/>
      <c r="H235" s="13"/>
      <c r="I235" s="14"/>
      <c r="J235" s="48">
        <f>IFERROR(IF(G235="Annual Fee",VLOOKUP('NON-GB'!F235,Data!J:L,3,FALSE),0),0)+IFERROR(IF(G235="Late Charge",IF(OR(F235="FS-4.1",F235="FS-4.2"),VLOOKUP(F235&amp;H235,M:O,3,FALSE),VLOOKUP(H235,N:O,2,FALSE)*VLOOKUP(F235,Data!J:L,3,FALSE))),0)+IFERROR(IF(OR(F235="FS-4.1",F235="FS-4.2"),IF(VLOOKUP(H235,Data!O:P,2,FALSE)&lt;'NON-GB'!D$5,"Lapse",0)),0)</f>
        <v>0</v>
      </c>
      <c r="L235" s="33"/>
    </row>
    <row r="236" spans="1:12" ht="20.100000000000001" customHeight="1" x14ac:dyDescent="0.25">
      <c r="A236" s="47">
        <v>228</v>
      </c>
      <c r="B236" s="53"/>
      <c r="C236" s="53"/>
      <c r="D236" s="52"/>
      <c r="E236" s="53"/>
      <c r="F236" s="54"/>
      <c r="G236" s="13"/>
      <c r="H236" s="13"/>
      <c r="I236" s="14"/>
      <c r="J236" s="48">
        <f>IFERROR(IF(G236="Annual Fee",VLOOKUP('NON-GB'!F236,Data!J:L,3,FALSE),0),0)+IFERROR(IF(G236="Late Charge",IF(OR(F236="FS-4.1",F236="FS-4.2"),VLOOKUP(F236&amp;H236,M:O,3,FALSE),VLOOKUP(H236,N:O,2,FALSE)*VLOOKUP(F236,Data!J:L,3,FALSE))),0)+IFERROR(IF(OR(F236="FS-4.1",F236="FS-4.2"),IF(VLOOKUP(H236,Data!O:P,2,FALSE)&lt;'NON-GB'!D$5,"Lapse",0)),0)</f>
        <v>0</v>
      </c>
      <c r="L236" s="33"/>
    </row>
    <row r="237" spans="1:12" ht="20.100000000000001" customHeight="1" x14ac:dyDescent="0.25">
      <c r="A237" s="47">
        <v>229</v>
      </c>
      <c r="B237" s="53"/>
      <c r="C237" s="53"/>
      <c r="D237" s="52"/>
      <c r="E237" s="53"/>
      <c r="F237" s="54"/>
      <c r="G237" s="13"/>
      <c r="H237" s="13"/>
      <c r="I237" s="14"/>
      <c r="J237" s="48">
        <f>IFERROR(IF(G237="Annual Fee",VLOOKUP('NON-GB'!F237,Data!J:L,3,FALSE),0),0)+IFERROR(IF(G237="Late Charge",IF(OR(F237="FS-4.1",F237="FS-4.2"),VLOOKUP(F237&amp;H237,M:O,3,FALSE),VLOOKUP(H237,N:O,2,FALSE)*VLOOKUP(F237,Data!J:L,3,FALSE))),0)+IFERROR(IF(OR(F237="FS-4.1",F237="FS-4.2"),IF(VLOOKUP(H237,Data!O:P,2,FALSE)&lt;'NON-GB'!D$5,"Lapse",0)),0)</f>
        <v>0</v>
      </c>
      <c r="L237" s="33"/>
    </row>
    <row r="238" spans="1:12" ht="20.100000000000001" customHeight="1" x14ac:dyDescent="0.25">
      <c r="A238" s="47">
        <v>230</v>
      </c>
      <c r="B238" s="53"/>
      <c r="C238" s="53"/>
      <c r="D238" s="52"/>
      <c r="E238" s="53"/>
      <c r="F238" s="54"/>
      <c r="G238" s="13"/>
      <c r="H238" s="13"/>
      <c r="I238" s="14"/>
      <c r="J238" s="48">
        <f>IFERROR(IF(G238="Annual Fee",VLOOKUP('NON-GB'!F238,Data!J:L,3,FALSE),0),0)+IFERROR(IF(G238="Late Charge",IF(OR(F238="FS-4.1",F238="FS-4.2"),VLOOKUP(F238&amp;H238,M:O,3,FALSE),VLOOKUP(H238,N:O,2,FALSE)*VLOOKUP(F238,Data!J:L,3,FALSE))),0)+IFERROR(IF(OR(F238="FS-4.1",F238="FS-4.2"),IF(VLOOKUP(H238,Data!O:P,2,FALSE)&lt;'NON-GB'!D$5,"Lapse",0)),0)</f>
        <v>0</v>
      </c>
      <c r="L238" s="33"/>
    </row>
    <row r="239" spans="1:12" ht="20.100000000000001" customHeight="1" x14ac:dyDescent="0.25">
      <c r="A239" s="47">
        <v>231</v>
      </c>
      <c r="B239" s="53"/>
      <c r="C239" s="53"/>
      <c r="D239" s="52"/>
      <c r="E239" s="53"/>
      <c r="F239" s="54"/>
      <c r="G239" s="13"/>
      <c r="H239" s="13"/>
      <c r="I239" s="14"/>
      <c r="J239" s="48">
        <f>IFERROR(IF(G239="Annual Fee",VLOOKUP('NON-GB'!F239,Data!J:L,3,FALSE),0),0)+IFERROR(IF(G239="Late Charge",IF(OR(F239="FS-4.1",F239="FS-4.2"),VLOOKUP(F239&amp;H239,M:O,3,FALSE),VLOOKUP(H239,N:O,2,FALSE)*VLOOKUP(F239,Data!J:L,3,FALSE))),0)+IFERROR(IF(OR(F239="FS-4.1",F239="FS-4.2"),IF(VLOOKUP(H239,Data!O:P,2,FALSE)&lt;'NON-GB'!D$5,"Lapse",0)),0)</f>
        <v>0</v>
      </c>
      <c r="L239" s="33"/>
    </row>
    <row r="240" spans="1:12" ht="20.100000000000001" customHeight="1" x14ac:dyDescent="0.25">
      <c r="A240" s="47">
        <v>232</v>
      </c>
      <c r="B240" s="53"/>
      <c r="C240" s="53"/>
      <c r="D240" s="52"/>
      <c r="E240" s="53"/>
      <c r="F240" s="54"/>
      <c r="G240" s="13"/>
      <c r="H240" s="13"/>
      <c r="I240" s="14"/>
      <c r="J240" s="48">
        <f>IFERROR(IF(G240="Annual Fee",VLOOKUP('NON-GB'!F240,Data!J:L,3,FALSE),0),0)+IFERROR(IF(G240="Late Charge",IF(OR(F240="FS-4.1",F240="FS-4.2"),VLOOKUP(F240&amp;H240,M:O,3,FALSE),VLOOKUP(H240,N:O,2,FALSE)*VLOOKUP(F240,Data!J:L,3,FALSE))),0)+IFERROR(IF(OR(F240="FS-4.1",F240="FS-4.2"),IF(VLOOKUP(H240,Data!O:P,2,FALSE)&lt;'NON-GB'!D$5,"Lapse",0)),0)</f>
        <v>0</v>
      </c>
      <c r="L240" s="33"/>
    </row>
    <row r="241" spans="1:12" ht="20.100000000000001" customHeight="1" x14ac:dyDescent="0.25">
      <c r="A241" s="47">
        <v>233</v>
      </c>
      <c r="B241" s="53"/>
      <c r="C241" s="53"/>
      <c r="D241" s="52"/>
      <c r="E241" s="53"/>
      <c r="F241" s="54"/>
      <c r="G241" s="13"/>
      <c r="H241" s="13"/>
      <c r="I241" s="14"/>
      <c r="J241" s="48">
        <f>IFERROR(IF(G241="Annual Fee",VLOOKUP('NON-GB'!F241,Data!J:L,3,FALSE),0),0)+IFERROR(IF(G241="Late Charge",IF(OR(F241="FS-4.1",F241="FS-4.2"),VLOOKUP(F241&amp;H241,M:O,3,FALSE),VLOOKUP(H241,N:O,2,FALSE)*VLOOKUP(F241,Data!J:L,3,FALSE))),0)+IFERROR(IF(OR(F241="FS-4.1",F241="FS-4.2"),IF(VLOOKUP(H241,Data!O:P,2,FALSE)&lt;'NON-GB'!D$5,"Lapse",0)),0)</f>
        <v>0</v>
      </c>
      <c r="L241" s="33"/>
    </row>
    <row r="242" spans="1:12" ht="20.100000000000001" customHeight="1" x14ac:dyDescent="0.25">
      <c r="A242" s="47">
        <v>234</v>
      </c>
      <c r="B242" s="53"/>
      <c r="C242" s="53"/>
      <c r="D242" s="52"/>
      <c r="E242" s="53"/>
      <c r="F242" s="54"/>
      <c r="G242" s="13"/>
      <c r="H242" s="13"/>
      <c r="I242" s="14"/>
      <c r="J242" s="48">
        <f>IFERROR(IF(G242="Annual Fee",VLOOKUP('NON-GB'!F242,Data!J:L,3,FALSE),0),0)+IFERROR(IF(G242="Late Charge",IF(OR(F242="FS-4.1",F242="FS-4.2"),VLOOKUP(F242&amp;H242,M:O,3,FALSE),VLOOKUP(H242,N:O,2,FALSE)*VLOOKUP(F242,Data!J:L,3,FALSE))),0)+IFERROR(IF(OR(F242="FS-4.1",F242="FS-4.2"),IF(VLOOKUP(H242,Data!O:P,2,FALSE)&lt;'NON-GB'!D$5,"Lapse",0)),0)</f>
        <v>0</v>
      </c>
      <c r="L242" s="33"/>
    </row>
    <row r="243" spans="1:12" ht="20.100000000000001" customHeight="1" x14ac:dyDescent="0.25">
      <c r="A243" s="47">
        <v>235</v>
      </c>
      <c r="B243" s="53"/>
      <c r="C243" s="53"/>
      <c r="D243" s="52"/>
      <c r="E243" s="53"/>
      <c r="F243" s="54"/>
      <c r="G243" s="13"/>
      <c r="H243" s="13"/>
      <c r="I243" s="14"/>
      <c r="J243" s="48">
        <f>IFERROR(IF(G243="Annual Fee",VLOOKUP('NON-GB'!F243,Data!J:L,3,FALSE),0),0)+IFERROR(IF(G243="Late Charge",IF(OR(F243="FS-4.1",F243="FS-4.2"),VLOOKUP(F243&amp;H243,M:O,3,FALSE),VLOOKUP(H243,N:O,2,FALSE)*VLOOKUP(F243,Data!J:L,3,FALSE))),0)+IFERROR(IF(OR(F243="FS-4.1",F243="FS-4.2"),IF(VLOOKUP(H243,Data!O:P,2,FALSE)&lt;'NON-GB'!D$5,"Lapse",0)),0)</f>
        <v>0</v>
      </c>
      <c r="L243" s="33"/>
    </row>
    <row r="244" spans="1:12" ht="20.100000000000001" customHeight="1" x14ac:dyDescent="0.25">
      <c r="A244" s="47">
        <v>236</v>
      </c>
      <c r="B244" s="53"/>
      <c r="C244" s="53"/>
      <c r="D244" s="52"/>
      <c r="E244" s="53"/>
      <c r="F244" s="54"/>
      <c r="G244" s="13"/>
      <c r="H244" s="13"/>
      <c r="I244" s="14"/>
      <c r="J244" s="48">
        <f>IFERROR(IF(G244="Annual Fee",VLOOKUP('NON-GB'!F244,Data!J:L,3,FALSE),0),0)+IFERROR(IF(G244="Late Charge",IF(OR(F244="FS-4.1",F244="FS-4.2"),VLOOKUP(F244&amp;H244,M:O,3,FALSE),VLOOKUP(H244,N:O,2,FALSE)*VLOOKUP(F244,Data!J:L,3,FALSE))),0)+IFERROR(IF(OR(F244="FS-4.1",F244="FS-4.2"),IF(VLOOKUP(H244,Data!O:P,2,FALSE)&lt;'NON-GB'!D$5,"Lapse",0)),0)</f>
        <v>0</v>
      </c>
      <c r="L244" s="33"/>
    </row>
    <row r="245" spans="1:12" ht="20.100000000000001" customHeight="1" x14ac:dyDescent="0.25">
      <c r="A245" s="47">
        <v>237</v>
      </c>
      <c r="B245" s="53"/>
      <c r="C245" s="53"/>
      <c r="D245" s="52"/>
      <c r="E245" s="53"/>
      <c r="F245" s="54"/>
      <c r="G245" s="13"/>
      <c r="H245" s="13"/>
      <c r="I245" s="14"/>
      <c r="J245" s="48">
        <f>IFERROR(IF(G245="Annual Fee",VLOOKUP('NON-GB'!F245,Data!J:L,3,FALSE),0),0)+IFERROR(IF(G245="Late Charge",IF(OR(F245="FS-4.1",F245="FS-4.2"),VLOOKUP(F245&amp;H245,M:O,3,FALSE),VLOOKUP(H245,N:O,2,FALSE)*VLOOKUP(F245,Data!J:L,3,FALSE))),0)+IFERROR(IF(OR(F245="FS-4.1",F245="FS-4.2"),IF(VLOOKUP(H245,Data!O:P,2,FALSE)&lt;'NON-GB'!D$5,"Lapse",0)),0)</f>
        <v>0</v>
      </c>
      <c r="L245" s="33"/>
    </row>
    <row r="246" spans="1:12" ht="20.100000000000001" customHeight="1" x14ac:dyDescent="0.25">
      <c r="A246" s="47">
        <v>238</v>
      </c>
      <c r="B246" s="53"/>
      <c r="C246" s="53"/>
      <c r="D246" s="52"/>
      <c r="E246" s="53"/>
      <c r="F246" s="54"/>
      <c r="G246" s="13"/>
      <c r="H246" s="13"/>
      <c r="I246" s="14"/>
      <c r="J246" s="48">
        <f>IFERROR(IF(G246="Annual Fee",VLOOKUP('NON-GB'!F246,Data!J:L,3,FALSE),0),0)+IFERROR(IF(G246="Late Charge",IF(OR(F246="FS-4.1",F246="FS-4.2"),VLOOKUP(F246&amp;H246,M:O,3,FALSE),VLOOKUP(H246,N:O,2,FALSE)*VLOOKUP(F246,Data!J:L,3,FALSE))),0)+IFERROR(IF(OR(F246="FS-4.1",F246="FS-4.2"),IF(VLOOKUP(H246,Data!O:P,2,FALSE)&lt;'NON-GB'!D$5,"Lapse",0)),0)</f>
        <v>0</v>
      </c>
      <c r="L246" s="33"/>
    </row>
    <row r="247" spans="1:12" ht="20.100000000000001" customHeight="1" x14ac:dyDescent="0.25">
      <c r="A247" s="47">
        <v>239</v>
      </c>
      <c r="B247" s="53"/>
      <c r="C247" s="53"/>
      <c r="D247" s="52"/>
      <c r="E247" s="53"/>
      <c r="F247" s="54"/>
      <c r="G247" s="13"/>
      <c r="H247" s="13"/>
      <c r="I247" s="14"/>
      <c r="J247" s="48">
        <f>IFERROR(IF(G247="Annual Fee",VLOOKUP('NON-GB'!F247,Data!J:L,3,FALSE),0),0)+IFERROR(IF(G247="Late Charge",IF(OR(F247="FS-4.1",F247="FS-4.2"),VLOOKUP(F247&amp;H247,M:O,3,FALSE),VLOOKUP(H247,N:O,2,FALSE)*VLOOKUP(F247,Data!J:L,3,FALSE))),0)+IFERROR(IF(OR(F247="FS-4.1",F247="FS-4.2"),IF(VLOOKUP(H247,Data!O:P,2,FALSE)&lt;'NON-GB'!D$5,"Lapse",0)),0)</f>
        <v>0</v>
      </c>
      <c r="L247" s="33"/>
    </row>
    <row r="248" spans="1:12" ht="20.100000000000001" customHeight="1" x14ac:dyDescent="0.25">
      <c r="A248" s="47">
        <v>240</v>
      </c>
      <c r="B248" s="53"/>
      <c r="C248" s="53"/>
      <c r="D248" s="52"/>
      <c r="E248" s="53"/>
      <c r="F248" s="54"/>
      <c r="G248" s="13"/>
      <c r="H248" s="13"/>
      <c r="I248" s="14"/>
      <c r="J248" s="48">
        <f>IFERROR(IF(G248="Annual Fee",VLOOKUP('NON-GB'!F248,Data!J:L,3,FALSE),0),0)+IFERROR(IF(G248="Late Charge",IF(OR(F248="FS-4.1",F248="FS-4.2"),VLOOKUP(F248&amp;H248,M:O,3,FALSE),VLOOKUP(H248,N:O,2,FALSE)*VLOOKUP(F248,Data!J:L,3,FALSE))),0)+IFERROR(IF(OR(F248="FS-4.1",F248="FS-4.2"),IF(VLOOKUP(H248,Data!O:P,2,FALSE)&lt;'NON-GB'!D$5,"Lapse",0)),0)</f>
        <v>0</v>
      </c>
      <c r="L248" s="33"/>
    </row>
    <row r="249" spans="1:12" ht="20.100000000000001" customHeight="1" x14ac:dyDescent="0.25">
      <c r="A249" s="47">
        <v>241</v>
      </c>
      <c r="B249" s="53"/>
      <c r="C249" s="53"/>
      <c r="D249" s="52"/>
      <c r="E249" s="53"/>
      <c r="F249" s="54"/>
      <c r="G249" s="13"/>
      <c r="H249" s="13"/>
      <c r="I249" s="14"/>
      <c r="J249" s="48">
        <f>IFERROR(IF(G249="Annual Fee",VLOOKUP('NON-GB'!F249,Data!J:L,3,FALSE),0),0)+IFERROR(IF(G249="Late Charge",IF(OR(F249="FS-4.1",F249="FS-4.2"),VLOOKUP(F249&amp;H249,M:O,3,FALSE),VLOOKUP(H249,N:O,2,FALSE)*VLOOKUP(F249,Data!J:L,3,FALSE))),0)+IFERROR(IF(OR(F249="FS-4.1",F249="FS-4.2"),IF(VLOOKUP(H249,Data!O:P,2,FALSE)&lt;'NON-GB'!D$5,"Lapse",0)),0)</f>
        <v>0</v>
      </c>
      <c r="L249" s="33"/>
    </row>
    <row r="250" spans="1:12" ht="20.100000000000001" customHeight="1" x14ac:dyDescent="0.25">
      <c r="A250" s="47">
        <v>242</v>
      </c>
      <c r="B250" s="53"/>
      <c r="C250" s="53"/>
      <c r="D250" s="52"/>
      <c r="E250" s="53"/>
      <c r="F250" s="54"/>
      <c r="G250" s="13"/>
      <c r="H250" s="13"/>
      <c r="I250" s="14"/>
      <c r="J250" s="48">
        <f>IFERROR(IF(G250="Annual Fee",VLOOKUP('NON-GB'!F250,Data!J:L,3,FALSE),0),0)+IFERROR(IF(G250="Late Charge",IF(OR(F250="FS-4.1",F250="FS-4.2"),VLOOKUP(F250&amp;H250,M:O,3,FALSE),VLOOKUP(H250,N:O,2,FALSE)*VLOOKUP(F250,Data!J:L,3,FALSE))),0)+IFERROR(IF(OR(F250="FS-4.1",F250="FS-4.2"),IF(VLOOKUP(H250,Data!O:P,2,FALSE)&lt;'NON-GB'!D$5,"Lapse",0)),0)</f>
        <v>0</v>
      </c>
      <c r="L250" s="33"/>
    </row>
    <row r="251" spans="1:12" ht="20.100000000000001" customHeight="1" x14ac:dyDescent="0.25">
      <c r="A251" s="47">
        <v>243</v>
      </c>
      <c r="B251" s="53"/>
      <c r="C251" s="53"/>
      <c r="D251" s="52"/>
      <c r="E251" s="53"/>
      <c r="F251" s="54"/>
      <c r="G251" s="13"/>
      <c r="H251" s="13"/>
      <c r="I251" s="14"/>
      <c r="J251" s="48">
        <f>IFERROR(IF(G251="Annual Fee",VLOOKUP('NON-GB'!F251,Data!J:L,3,FALSE),0),0)+IFERROR(IF(G251="Late Charge",IF(OR(F251="FS-4.1",F251="FS-4.2"),VLOOKUP(F251&amp;H251,M:O,3,FALSE),VLOOKUP(H251,N:O,2,FALSE)*VLOOKUP(F251,Data!J:L,3,FALSE))),0)+IFERROR(IF(OR(F251="FS-4.1",F251="FS-4.2"),IF(VLOOKUP(H251,Data!O:P,2,FALSE)&lt;'NON-GB'!D$5,"Lapse",0)),0)</f>
        <v>0</v>
      </c>
      <c r="L251" s="33"/>
    </row>
    <row r="252" spans="1:12" ht="20.100000000000001" customHeight="1" x14ac:dyDescent="0.25">
      <c r="A252" s="47">
        <v>244</v>
      </c>
      <c r="B252" s="53"/>
      <c r="C252" s="53"/>
      <c r="D252" s="52"/>
      <c r="E252" s="53"/>
      <c r="F252" s="54"/>
      <c r="G252" s="13"/>
      <c r="H252" s="13"/>
      <c r="I252" s="14"/>
      <c r="J252" s="48">
        <f>IFERROR(IF(G252="Annual Fee",VLOOKUP('NON-GB'!F252,Data!J:L,3,FALSE),0),0)+IFERROR(IF(G252="Late Charge",IF(OR(F252="FS-4.1",F252="FS-4.2"),VLOOKUP(F252&amp;H252,M:O,3,FALSE),VLOOKUP(H252,N:O,2,FALSE)*VLOOKUP(F252,Data!J:L,3,FALSE))),0)+IFERROR(IF(OR(F252="FS-4.1",F252="FS-4.2"),IF(VLOOKUP(H252,Data!O:P,2,FALSE)&lt;'NON-GB'!D$5,"Lapse",0)),0)</f>
        <v>0</v>
      </c>
      <c r="L252" s="33"/>
    </row>
    <row r="253" spans="1:12" ht="20.100000000000001" customHeight="1" x14ac:dyDescent="0.25">
      <c r="A253" s="47">
        <v>245</v>
      </c>
      <c r="B253" s="53"/>
      <c r="C253" s="53"/>
      <c r="D253" s="52"/>
      <c r="E253" s="53"/>
      <c r="F253" s="54"/>
      <c r="G253" s="13"/>
      <c r="H253" s="13"/>
      <c r="I253" s="14"/>
      <c r="J253" s="48">
        <f>IFERROR(IF(G253="Annual Fee",VLOOKUP('NON-GB'!F253,Data!J:L,3,FALSE),0),0)+IFERROR(IF(G253="Late Charge",IF(OR(F253="FS-4.1",F253="FS-4.2"),VLOOKUP(F253&amp;H253,M:O,3,FALSE),VLOOKUP(H253,N:O,2,FALSE)*VLOOKUP(F253,Data!J:L,3,FALSE))),0)+IFERROR(IF(OR(F253="FS-4.1",F253="FS-4.2"),IF(VLOOKUP(H253,Data!O:P,2,FALSE)&lt;'NON-GB'!D$5,"Lapse",0)),0)</f>
        <v>0</v>
      </c>
      <c r="L253" s="33"/>
    </row>
    <row r="254" spans="1:12" ht="20.100000000000001" customHeight="1" x14ac:dyDescent="0.25">
      <c r="A254" s="47">
        <v>246</v>
      </c>
      <c r="B254" s="53"/>
      <c r="C254" s="53"/>
      <c r="D254" s="52"/>
      <c r="E254" s="53"/>
      <c r="F254" s="54"/>
      <c r="G254" s="13"/>
      <c r="H254" s="13"/>
      <c r="I254" s="14"/>
      <c r="J254" s="48">
        <f>IFERROR(IF(G254="Annual Fee",VLOOKUP('NON-GB'!F254,Data!J:L,3,FALSE),0),0)+IFERROR(IF(G254="Late Charge",IF(OR(F254="FS-4.1",F254="FS-4.2"),VLOOKUP(F254&amp;H254,M:O,3,FALSE),VLOOKUP(H254,N:O,2,FALSE)*VLOOKUP(F254,Data!J:L,3,FALSE))),0)+IFERROR(IF(OR(F254="FS-4.1",F254="FS-4.2"),IF(VLOOKUP(H254,Data!O:P,2,FALSE)&lt;'NON-GB'!D$5,"Lapse",0)),0)</f>
        <v>0</v>
      </c>
      <c r="L254" s="33"/>
    </row>
    <row r="255" spans="1:12" ht="20.100000000000001" customHeight="1" x14ac:dyDescent="0.25">
      <c r="A255" s="47">
        <v>247</v>
      </c>
      <c r="B255" s="53"/>
      <c r="C255" s="53"/>
      <c r="D255" s="52"/>
      <c r="E255" s="53"/>
      <c r="F255" s="54"/>
      <c r="G255" s="13"/>
      <c r="H255" s="13"/>
      <c r="I255" s="14"/>
      <c r="J255" s="48">
        <f>IFERROR(IF(G255="Annual Fee",VLOOKUP('NON-GB'!F255,Data!J:L,3,FALSE),0),0)+IFERROR(IF(G255="Late Charge",IF(OR(F255="FS-4.1",F255="FS-4.2"),VLOOKUP(F255&amp;H255,M:O,3,FALSE),VLOOKUP(H255,N:O,2,FALSE)*VLOOKUP(F255,Data!J:L,3,FALSE))),0)+IFERROR(IF(OR(F255="FS-4.1",F255="FS-4.2"),IF(VLOOKUP(H255,Data!O:P,2,FALSE)&lt;'NON-GB'!D$5,"Lapse",0)),0)</f>
        <v>0</v>
      </c>
      <c r="L255" s="33"/>
    </row>
    <row r="256" spans="1:12" ht="20.100000000000001" customHeight="1" x14ac:dyDescent="0.25">
      <c r="A256" s="47">
        <v>248</v>
      </c>
      <c r="B256" s="53"/>
      <c r="C256" s="53"/>
      <c r="D256" s="52"/>
      <c r="E256" s="53"/>
      <c r="F256" s="54"/>
      <c r="G256" s="13"/>
      <c r="H256" s="13"/>
      <c r="I256" s="14"/>
      <c r="J256" s="48">
        <f>IFERROR(IF(G256="Annual Fee",VLOOKUP('NON-GB'!F256,Data!J:L,3,FALSE),0),0)+IFERROR(IF(G256="Late Charge",IF(OR(F256="FS-4.1",F256="FS-4.2"),VLOOKUP(F256&amp;H256,M:O,3,FALSE),VLOOKUP(H256,N:O,2,FALSE)*VLOOKUP(F256,Data!J:L,3,FALSE))),0)+IFERROR(IF(OR(F256="FS-4.1",F256="FS-4.2"),IF(VLOOKUP(H256,Data!O:P,2,FALSE)&lt;'NON-GB'!D$5,"Lapse",0)),0)</f>
        <v>0</v>
      </c>
      <c r="L256" s="33"/>
    </row>
    <row r="257" spans="1:12" ht="20.100000000000001" customHeight="1" x14ac:dyDescent="0.25">
      <c r="A257" s="47">
        <v>249</v>
      </c>
      <c r="B257" s="53"/>
      <c r="C257" s="53"/>
      <c r="D257" s="52"/>
      <c r="E257" s="53"/>
      <c r="F257" s="54"/>
      <c r="G257" s="13"/>
      <c r="H257" s="13"/>
      <c r="I257" s="14"/>
      <c r="J257" s="48">
        <f>IFERROR(IF(G257="Annual Fee",VLOOKUP('NON-GB'!F257,Data!J:L,3,FALSE),0),0)+IFERROR(IF(G257="Late Charge",IF(OR(F257="FS-4.1",F257="FS-4.2"),VLOOKUP(F257&amp;H257,M:O,3,FALSE),VLOOKUP(H257,N:O,2,FALSE)*VLOOKUP(F257,Data!J:L,3,FALSE))),0)+IFERROR(IF(OR(F257="FS-4.1",F257="FS-4.2"),IF(VLOOKUP(H257,Data!O:P,2,FALSE)&lt;'NON-GB'!D$5,"Lapse",0)),0)</f>
        <v>0</v>
      </c>
      <c r="L257" s="33"/>
    </row>
    <row r="258" spans="1:12" ht="20.100000000000001" customHeight="1" x14ac:dyDescent="0.25">
      <c r="A258" s="47">
        <v>250</v>
      </c>
      <c r="B258" s="53"/>
      <c r="C258" s="53"/>
      <c r="D258" s="52"/>
      <c r="E258" s="53"/>
      <c r="F258" s="54"/>
      <c r="G258" s="13"/>
      <c r="H258" s="13"/>
      <c r="I258" s="14"/>
      <c r="J258" s="48">
        <f>IFERROR(IF(G258="Annual Fee",VLOOKUP('NON-GB'!F258,Data!J:L,3,FALSE),0),0)+IFERROR(IF(G258="Late Charge",IF(OR(F258="FS-4.1",F258="FS-4.2"),VLOOKUP(F258&amp;H258,M:O,3,FALSE),VLOOKUP(H258,N:O,2,FALSE)*VLOOKUP(F258,Data!J:L,3,FALSE))),0)+IFERROR(IF(OR(F258="FS-4.1",F258="FS-4.2"),IF(VLOOKUP(H258,Data!O:P,2,FALSE)&lt;'NON-GB'!D$5,"Lapse",0)),0)</f>
        <v>0</v>
      </c>
      <c r="L258" s="33"/>
    </row>
    <row r="259" spans="1:12" ht="20.100000000000001" customHeight="1" x14ac:dyDescent="0.25">
      <c r="A259" s="47">
        <v>251</v>
      </c>
      <c r="B259" s="53"/>
      <c r="C259" s="53"/>
      <c r="D259" s="52"/>
      <c r="E259" s="53"/>
      <c r="F259" s="54"/>
      <c r="G259" s="13"/>
      <c r="H259" s="13"/>
      <c r="I259" s="14"/>
      <c r="J259" s="48">
        <f>IFERROR(IF(G259="Annual Fee",VLOOKUP('NON-GB'!F259,Data!J:L,3,FALSE),0),0)+IFERROR(IF(G259="Late Charge",IF(OR(F259="FS-4.1",F259="FS-4.2"),VLOOKUP(F259&amp;H259,M:O,3,FALSE),VLOOKUP(H259,N:O,2,FALSE)*VLOOKUP(F259,Data!J:L,3,FALSE))),0)+IFERROR(IF(OR(F259="FS-4.1",F259="FS-4.2"),IF(VLOOKUP(H259,Data!O:P,2,FALSE)&lt;'NON-GB'!D$5,"Lapse",0)),0)</f>
        <v>0</v>
      </c>
      <c r="L259" s="33"/>
    </row>
    <row r="260" spans="1:12" ht="20.100000000000001" customHeight="1" x14ac:dyDescent="0.25">
      <c r="A260" s="47">
        <v>252</v>
      </c>
      <c r="B260" s="53"/>
      <c r="C260" s="53"/>
      <c r="D260" s="52"/>
      <c r="E260" s="53"/>
      <c r="F260" s="54"/>
      <c r="G260" s="13"/>
      <c r="H260" s="13"/>
      <c r="I260" s="14"/>
      <c r="J260" s="48">
        <f>IFERROR(IF(G260="Annual Fee",VLOOKUP('NON-GB'!F260,Data!J:L,3,FALSE),0),0)+IFERROR(IF(G260="Late Charge",IF(OR(F260="FS-4.1",F260="FS-4.2"),VLOOKUP(F260&amp;H260,M:O,3,FALSE),VLOOKUP(H260,N:O,2,FALSE)*VLOOKUP(F260,Data!J:L,3,FALSE))),0)+IFERROR(IF(OR(F260="FS-4.1",F260="FS-4.2"),IF(VLOOKUP(H260,Data!O:P,2,FALSE)&lt;'NON-GB'!D$5,"Lapse",0)),0)</f>
        <v>0</v>
      </c>
      <c r="L260" s="33"/>
    </row>
    <row r="261" spans="1:12" ht="20.100000000000001" customHeight="1" x14ac:dyDescent="0.25">
      <c r="A261" s="47">
        <v>253</v>
      </c>
      <c r="B261" s="53"/>
      <c r="C261" s="53"/>
      <c r="D261" s="52"/>
      <c r="E261" s="53"/>
      <c r="F261" s="54"/>
      <c r="G261" s="13"/>
      <c r="H261" s="13"/>
      <c r="I261" s="14"/>
      <c r="J261" s="48">
        <f>IFERROR(IF(G261="Annual Fee",VLOOKUP('NON-GB'!F261,Data!J:L,3,FALSE),0),0)+IFERROR(IF(G261="Late Charge",IF(OR(F261="FS-4.1",F261="FS-4.2"),VLOOKUP(F261&amp;H261,M:O,3,FALSE),VLOOKUP(H261,N:O,2,FALSE)*VLOOKUP(F261,Data!J:L,3,FALSE))),0)+IFERROR(IF(OR(F261="FS-4.1",F261="FS-4.2"),IF(VLOOKUP(H261,Data!O:P,2,FALSE)&lt;'NON-GB'!D$5,"Lapse",0)),0)</f>
        <v>0</v>
      </c>
      <c r="L261" s="33"/>
    </row>
    <row r="262" spans="1:12" ht="20.100000000000001" customHeight="1" x14ac:dyDescent="0.25">
      <c r="A262" s="47">
        <v>254</v>
      </c>
      <c r="B262" s="53"/>
      <c r="C262" s="53"/>
      <c r="D262" s="52"/>
      <c r="E262" s="53"/>
      <c r="F262" s="54"/>
      <c r="G262" s="13"/>
      <c r="H262" s="13"/>
      <c r="I262" s="14"/>
      <c r="J262" s="48">
        <f>IFERROR(IF(G262="Annual Fee",VLOOKUP('NON-GB'!F262,Data!J:L,3,FALSE),0),0)+IFERROR(IF(G262="Late Charge",IF(OR(F262="FS-4.1",F262="FS-4.2"),VLOOKUP(F262&amp;H262,M:O,3,FALSE),VLOOKUP(H262,N:O,2,FALSE)*VLOOKUP(F262,Data!J:L,3,FALSE))),0)+IFERROR(IF(OR(F262="FS-4.1",F262="FS-4.2"),IF(VLOOKUP(H262,Data!O:P,2,FALSE)&lt;'NON-GB'!D$5,"Lapse",0)),0)</f>
        <v>0</v>
      </c>
      <c r="L262" s="33"/>
    </row>
    <row r="263" spans="1:12" ht="20.100000000000001" customHeight="1" x14ac:dyDescent="0.25">
      <c r="A263" s="47">
        <v>255</v>
      </c>
      <c r="B263" s="53"/>
      <c r="C263" s="53"/>
      <c r="D263" s="52"/>
      <c r="E263" s="53"/>
      <c r="F263" s="54"/>
      <c r="G263" s="13"/>
      <c r="H263" s="13"/>
      <c r="I263" s="14"/>
      <c r="J263" s="48">
        <f>IFERROR(IF(G263="Annual Fee",VLOOKUP('NON-GB'!F263,Data!J:L,3,FALSE),0),0)+IFERROR(IF(G263="Late Charge",IF(OR(F263="FS-4.1",F263="FS-4.2"),VLOOKUP(F263&amp;H263,M:O,3,FALSE),VLOOKUP(H263,N:O,2,FALSE)*VLOOKUP(F263,Data!J:L,3,FALSE))),0)+IFERROR(IF(OR(F263="FS-4.1",F263="FS-4.2"),IF(VLOOKUP(H263,Data!O:P,2,FALSE)&lt;'NON-GB'!D$5,"Lapse",0)),0)</f>
        <v>0</v>
      </c>
      <c r="L263" s="33"/>
    </row>
    <row r="264" spans="1:12" ht="20.100000000000001" customHeight="1" x14ac:dyDescent="0.25">
      <c r="A264" s="47">
        <v>256</v>
      </c>
      <c r="B264" s="53"/>
      <c r="C264" s="53"/>
      <c r="D264" s="52"/>
      <c r="E264" s="53"/>
      <c r="F264" s="54"/>
      <c r="G264" s="13"/>
      <c r="H264" s="13"/>
      <c r="I264" s="14"/>
      <c r="J264" s="48">
        <f>IFERROR(IF(G264="Annual Fee",VLOOKUP('NON-GB'!F264,Data!J:L,3,FALSE),0),0)+IFERROR(IF(G264="Late Charge",IF(OR(F264="FS-4.1",F264="FS-4.2"),VLOOKUP(F264&amp;H264,M:O,3,FALSE),VLOOKUP(H264,N:O,2,FALSE)*VLOOKUP(F264,Data!J:L,3,FALSE))),0)+IFERROR(IF(OR(F264="FS-4.1",F264="FS-4.2"),IF(VLOOKUP(H264,Data!O:P,2,FALSE)&lt;'NON-GB'!D$5,"Lapse",0)),0)</f>
        <v>0</v>
      </c>
      <c r="L264" s="33"/>
    </row>
    <row r="265" spans="1:12" ht="20.100000000000001" customHeight="1" x14ac:dyDescent="0.25">
      <c r="A265" s="47">
        <v>257</v>
      </c>
      <c r="B265" s="53"/>
      <c r="C265" s="53"/>
      <c r="D265" s="52"/>
      <c r="E265" s="53"/>
      <c r="F265" s="54"/>
      <c r="G265" s="13"/>
      <c r="H265" s="13"/>
      <c r="I265" s="14"/>
      <c r="J265" s="48">
        <f>IFERROR(IF(G265="Annual Fee",VLOOKUP('NON-GB'!F265,Data!J:L,3,FALSE),0),0)+IFERROR(IF(G265="Late Charge",IF(OR(F265="FS-4.1",F265="FS-4.2"),VLOOKUP(F265&amp;H265,M:O,3,FALSE),VLOOKUP(H265,N:O,2,FALSE)*VLOOKUP(F265,Data!J:L,3,FALSE))),0)+IFERROR(IF(OR(F265="FS-4.1",F265="FS-4.2"),IF(VLOOKUP(H265,Data!O:P,2,FALSE)&lt;'NON-GB'!D$5,"Lapse",0)),0)</f>
        <v>0</v>
      </c>
      <c r="L265" s="33"/>
    </row>
    <row r="266" spans="1:12" ht="20.100000000000001" customHeight="1" x14ac:dyDescent="0.25">
      <c r="A266" s="47">
        <v>258</v>
      </c>
      <c r="B266" s="53"/>
      <c r="C266" s="53"/>
      <c r="D266" s="52"/>
      <c r="E266" s="53"/>
      <c r="F266" s="54"/>
      <c r="G266" s="13"/>
      <c r="H266" s="13"/>
      <c r="I266" s="14"/>
      <c r="J266" s="48">
        <f>IFERROR(IF(G266="Annual Fee",VLOOKUP('NON-GB'!F266,Data!J:L,3,FALSE),0),0)+IFERROR(IF(G266="Late Charge",IF(OR(F266="FS-4.1",F266="FS-4.2"),VLOOKUP(F266&amp;H266,M:O,3,FALSE),VLOOKUP(H266,N:O,2,FALSE)*VLOOKUP(F266,Data!J:L,3,FALSE))),0)+IFERROR(IF(OR(F266="FS-4.1",F266="FS-4.2"),IF(VLOOKUP(H266,Data!O:P,2,FALSE)&lt;'NON-GB'!D$5,"Lapse",0)),0)</f>
        <v>0</v>
      </c>
      <c r="L266" s="33"/>
    </row>
    <row r="267" spans="1:12" ht="20.100000000000001" customHeight="1" x14ac:dyDescent="0.25">
      <c r="A267" s="47">
        <v>259</v>
      </c>
      <c r="B267" s="53"/>
      <c r="C267" s="53"/>
      <c r="D267" s="52"/>
      <c r="E267" s="53"/>
      <c r="F267" s="54"/>
      <c r="G267" s="13"/>
      <c r="H267" s="13"/>
      <c r="I267" s="14"/>
      <c r="J267" s="48">
        <f>IFERROR(IF(G267="Annual Fee",VLOOKUP('NON-GB'!F267,Data!J:L,3,FALSE),0),0)+IFERROR(IF(G267="Late Charge",IF(OR(F267="FS-4.1",F267="FS-4.2"),VLOOKUP(F267&amp;H267,M:O,3,FALSE),VLOOKUP(H267,N:O,2,FALSE)*VLOOKUP(F267,Data!J:L,3,FALSE))),0)+IFERROR(IF(OR(F267="FS-4.1",F267="FS-4.2"),IF(VLOOKUP(H267,Data!O:P,2,FALSE)&lt;'NON-GB'!D$5,"Lapse",0)),0)</f>
        <v>0</v>
      </c>
      <c r="L267" s="33"/>
    </row>
    <row r="268" spans="1:12" ht="20.100000000000001" customHeight="1" x14ac:dyDescent="0.25">
      <c r="A268" s="47">
        <v>260</v>
      </c>
      <c r="B268" s="53"/>
      <c r="C268" s="53"/>
      <c r="D268" s="52"/>
      <c r="E268" s="53"/>
      <c r="F268" s="54"/>
      <c r="G268" s="13"/>
      <c r="H268" s="13"/>
      <c r="I268" s="14"/>
      <c r="J268" s="48">
        <f>IFERROR(IF(G268="Annual Fee",VLOOKUP('NON-GB'!F268,Data!J:L,3,FALSE),0),0)+IFERROR(IF(G268="Late Charge",IF(OR(F268="FS-4.1",F268="FS-4.2"),VLOOKUP(F268&amp;H268,M:O,3,FALSE),VLOOKUP(H268,N:O,2,FALSE)*VLOOKUP(F268,Data!J:L,3,FALSE))),0)+IFERROR(IF(OR(F268="FS-4.1",F268="FS-4.2"),IF(VLOOKUP(H268,Data!O:P,2,FALSE)&lt;'NON-GB'!D$5,"Lapse",0)),0)</f>
        <v>0</v>
      </c>
      <c r="L268" s="33"/>
    </row>
    <row r="269" spans="1:12" ht="20.100000000000001" customHeight="1" x14ac:dyDescent="0.25">
      <c r="A269" s="47">
        <v>261</v>
      </c>
      <c r="B269" s="53"/>
      <c r="C269" s="53"/>
      <c r="D269" s="52"/>
      <c r="E269" s="53"/>
      <c r="F269" s="54"/>
      <c r="G269" s="13"/>
      <c r="H269" s="13"/>
      <c r="I269" s="14"/>
      <c r="J269" s="48">
        <f>IFERROR(IF(G269="Annual Fee",VLOOKUP('NON-GB'!F269,Data!J:L,3,FALSE),0),0)+IFERROR(IF(G269="Late Charge",IF(OR(F269="FS-4.1",F269="FS-4.2"),VLOOKUP(F269&amp;H269,M:O,3,FALSE),VLOOKUP(H269,N:O,2,FALSE)*VLOOKUP(F269,Data!J:L,3,FALSE))),0)+IFERROR(IF(OR(F269="FS-4.1",F269="FS-4.2"),IF(VLOOKUP(H269,Data!O:P,2,FALSE)&lt;'NON-GB'!D$5,"Lapse",0)),0)</f>
        <v>0</v>
      </c>
      <c r="L269" s="33"/>
    </row>
    <row r="270" spans="1:12" ht="20.100000000000001" customHeight="1" x14ac:dyDescent="0.25">
      <c r="A270" s="47">
        <v>262</v>
      </c>
      <c r="B270" s="53"/>
      <c r="C270" s="53"/>
      <c r="D270" s="52"/>
      <c r="E270" s="53"/>
      <c r="F270" s="54"/>
      <c r="G270" s="13"/>
      <c r="H270" s="13"/>
      <c r="I270" s="14"/>
      <c r="J270" s="48">
        <f>IFERROR(IF(G270="Annual Fee",VLOOKUP('NON-GB'!F270,Data!J:L,3,FALSE),0),0)+IFERROR(IF(G270="Late Charge",IF(OR(F270="FS-4.1",F270="FS-4.2"),VLOOKUP(F270&amp;H270,M:O,3,FALSE),VLOOKUP(H270,N:O,2,FALSE)*VLOOKUP(F270,Data!J:L,3,FALSE))),0)+IFERROR(IF(OR(F270="FS-4.1",F270="FS-4.2"),IF(VLOOKUP(H270,Data!O:P,2,FALSE)&lt;'NON-GB'!D$5,"Lapse",0)),0)</f>
        <v>0</v>
      </c>
      <c r="L270" s="33"/>
    </row>
    <row r="271" spans="1:12" ht="20.100000000000001" customHeight="1" x14ac:dyDescent="0.25">
      <c r="A271" s="47">
        <v>263</v>
      </c>
      <c r="B271" s="53"/>
      <c r="C271" s="53"/>
      <c r="D271" s="52"/>
      <c r="E271" s="53"/>
      <c r="F271" s="54"/>
      <c r="G271" s="13"/>
      <c r="H271" s="13"/>
      <c r="I271" s="14"/>
      <c r="J271" s="48">
        <f>IFERROR(IF(G271="Annual Fee",VLOOKUP('NON-GB'!F271,Data!J:L,3,FALSE),0),0)+IFERROR(IF(G271="Late Charge",IF(OR(F271="FS-4.1",F271="FS-4.2"),VLOOKUP(F271&amp;H271,M:O,3,FALSE),VLOOKUP(H271,N:O,2,FALSE)*VLOOKUP(F271,Data!J:L,3,FALSE))),0)+IFERROR(IF(OR(F271="FS-4.1",F271="FS-4.2"),IF(VLOOKUP(H271,Data!O:P,2,FALSE)&lt;'NON-GB'!D$5,"Lapse",0)),0)</f>
        <v>0</v>
      </c>
      <c r="L271" s="33"/>
    </row>
    <row r="272" spans="1:12" ht="20.100000000000001" customHeight="1" x14ac:dyDescent="0.25">
      <c r="A272" s="47">
        <v>264</v>
      </c>
      <c r="B272" s="53"/>
      <c r="C272" s="53"/>
      <c r="D272" s="52"/>
      <c r="E272" s="53"/>
      <c r="F272" s="54"/>
      <c r="G272" s="13"/>
      <c r="H272" s="13"/>
      <c r="I272" s="14"/>
      <c r="J272" s="48">
        <f>IFERROR(IF(G272="Annual Fee",VLOOKUP('NON-GB'!F272,Data!J:L,3,FALSE),0),0)+IFERROR(IF(G272="Late Charge",IF(OR(F272="FS-4.1",F272="FS-4.2"),VLOOKUP(F272&amp;H272,M:O,3,FALSE),VLOOKUP(H272,N:O,2,FALSE)*VLOOKUP(F272,Data!J:L,3,FALSE))),0)+IFERROR(IF(OR(F272="FS-4.1",F272="FS-4.2"),IF(VLOOKUP(H272,Data!O:P,2,FALSE)&lt;'NON-GB'!D$5,"Lapse",0)),0)</f>
        <v>0</v>
      </c>
      <c r="L272" s="33"/>
    </row>
    <row r="273" spans="1:12" ht="20.100000000000001" customHeight="1" x14ac:dyDescent="0.25">
      <c r="A273" s="47">
        <v>265</v>
      </c>
      <c r="B273" s="53"/>
      <c r="C273" s="53"/>
      <c r="D273" s="52"/>
      <c r="E273" s="53"/>
      <c r="F273" s="54"/>
      <c r="G273" s="13"/>
      <c r="H273" s="13"/>
      <c r="I273" s="14"/>
      <c r="J273" s="48">
        <f>IFERROR(IF(G273="Annual Fee",VLOOKUP('NON-GB'!F273,Data!J:L,3,FALSE),0),0)+IFERROR(IF(G273="Late Charge",IF(OR(F273="FS-4.1",F273="FS-4.2"),VLOOKUP(F273&amp;H273,M:O,3,FALSE),VLOOKUP(H273,N:O,2,FALSE)*VLOOKUP(F273,Data!J:L,3,FALSE))),0)+IFERROR(IF(OR(F273="FS-4.1",F273="FS-4.2"),IF(VLOOKUP(H273,Data!O:P,2,FALSE)&lt;'NON-GB'!D$5,"Lapse",0)),0)</f>
        <v>0</v>
      </c>
      <c r="L273" s="33"/>
    </row>
    <row r="274" spans="1:12" ht="20.100000000000001" customHeight="1" x14ac:dyDescent="0.25">
      <c r="A274" s="47">
        <v>266</v>
      </c>
      <c r="B274" s="53"/>
      <c r="C274" s="53"/>
      <c r="D274" s="52"/>
      <c r="E274" s="53"/>
      <c r="F274" s="54"/>
      <c r="G274" s="13"/>
      <c r="H274" s="13"/>
      <c r="I274" s="14"/>
      <c r="J274" s="48">
        <f>IFERROR(IF(G274="Annual Fee",VLOOKUP('NON-GB'!F274,Data!J:L,3,FALSE),0),0)+IFERROR(IF(G274="Late Charge",IF(OR(F274="FS-4.1",F274="FS-4.2"),VLOOKUP(F274&amp;H274,M:O,3,FALSE),VLOOKUP(H274,N:O,2,FALSE)*VLOOKUP(F274,Data!J:L,3,FALSE))),0)+IFERROR(IF(OR(F274="FS-4.1",F274="FS-4.2"),IF(VLOOKUP(H274,Data!O:P,2,FALSE)&lt;'NON-GB'!D$5,"Lapse",0)),0)</f>
        <v>0</v>
      </c>
      <c r="L274" s="33"/>
    </row>
    <row r="275" spans="1:12" ht="20.100000000000001" customHeight="1" x14ac:dyDescent="0.25">
      <c r="A275" s="47">
        <v>267</v>
      </c>
      <c r="B275" s="53"/>
      <c r="C275" s="53"/>
      <c r="D275" s="52"/>
      <c r="E275" s="53"/>
      <c r="F275" s="54"/>
      <c r="G275" s="13"/>
      <c r="H275" s="13"/>
      <c r="I275" s="14"/>
      <c r="J275" s="48">
        <f>IFERROR(IF(G275="Annual Fee",VLOOKUP('NON-GB'!F275,Data!J:L,3,FALSE),0),0)+IFERROR(IF(G275="Late Charge",IF(OR(F275="FS-4.1",F275="FS-4.2"),VLOOKUP(F275&amp;H275,M:O,3,FALSE),VLOOKUP(H275,N:O,2,FALSE)*VLOOKUP(F275,Data!J:L,3,FALSE))),0)+IFERROR(IF(OR(F275="FS-4.1",F275="FS-4.2"),IF(VLOOKUP(H275,Data!O:P,2,FALSE)&lt;'NON-GB'!D$5,"Lapse",0)),0)</f>
        <v>0</v>
      </c>
      <c r="L275" s="33"/>
    </row>
    <row r="276" spans="1:12" ht="20.100000000000001" customHeight="1" x14ac:dyDescent="0.25">
      <c r="A276" s="47">
        <v>268</v>
      </c>
      <c r="B276" s="53"/>
      <c r="C276" s="53"/>
      <c r="D276" s="52"/>
      <c r="E276" s="53"/>
      <c r="F276" s="54"/>
      <c r="G276" s="13"/>
      <c r="H276" s="13"/>
      <c r="I276" s="14"/>
      <c r="J276" s="48">
        <f>IFERROR(IF(G276="Annual Fee",VLOOKUP('NON-GB'!F276,Data!J:L,3,FALSE),0),0)+IFERROR(IF(G276="Late Charge",IF(OR(F276="FS-4.1",F276="FS-4.2"),VLOOKUP(F276&amp;H276,M:O,3,FALSE),VLOOKUP(H276,N:O,2,FALSE)*VLOOKUP(F276,Data!J:L,3,FALSE))),0)+IFERROR(IF(OR(F276="FS-4.1",F276="FS-4.2"),IF(VLOOKUP(H276,Data!O:P,2,FALSE)&lt;'NON-GB'!D$5,"Lapse",0)),0)</f>
        <v>0</v>
      </c>
      <c r="L276" s="33"/>
    </row>
    <row r="277" spans="1:12" ht="20.100000000000001" customHeight="1" x14ac:dyDescent="0.25">
      <c r="A277" s="47">
        <v>269</v>
      </c>
      <c r="B277" s="53"/>
      <c r="C277" s="53"/>
      <c r="D277" s="52"/>
      <c r="E277" s="53"/>
      <c r="F277" s="54"/>
      <c r="G277" s="13"/>
      <c r="H277" s="13"/>
      <c r="I277" s="14"/>
      <c r="J277" s="48">
        <f>IFERROR(IF(G277="Annual Fee",VLOOKUP('NON-GB'!F277,Data!J:L,3,FALSE),0),0)+IFERROR(IF(G277="Late Charge",IF(OR(F277="FS-4.1",F277="FS-4.2"),VLOOKUP(F277&amp;H277,M:O,3,FALSE),VLOOKUP(H277,N:O,2,FALSE)*VLOOKUP(F277,Data!J:L,3,FALSE))),0)+IFERROR(IF(OR(F277="FS-4.1",F277="FS-4.2"),IF(VLOOKUP(H277,Data!O:P,2,FALSE)&lt;'NON-GB'!D$5,"Lapse",0)),0)</f>
        <v>0</v>
      </c>
      <c r="L277" s="33"/>
    </row>
    <row r="278" spans="1:12" ht="20.100000000000001" customHeight="1" x14ac:dyDescent="0.25">
      <c r="A278" s="47">
        <v>270</v>
      </c>
      <c r="B278" s="53"/>
      <c r="C278" s="53"/>
      <c r="D278" s="52"/>
      <c r="E278" s="53"/>
      <c r="F278" s="54"/>
      <c r="G278" s="13"/>
      <c r="H278" s="13"/>
      <c r="I278" s="14"/>
      <c r="J278" s="48">
        <f>IFERROR(IF(G278="Annual Fee",VLOOKUP('NON-GB'!F278,Data!J:L,3,FALSE),0),0)+IFERROR(IF(G278="Late Charge",IF(OR(F278="FS-4.1",F278="FS-4.2"),VLOOKUP(F278&amp;H278,M:O,3,FALSE),VLOOKUP(H278,N:O,2,FALSE)*VLOOKUP(F278,Data!J:L,3,FALSE))),0)+IFERROR(IF(OR(F278="FS-4.1",F278="FS-4.2"),IF(VLOOKUP(H278,Data!O:P,2,FALSE)&lt;'NON-GB'!D$5,"Lapse",0)),0)</f>
        <v>0</v>
      </c>
      <c r="L278" s="33"/>
    </row>
    <row r="279" spans="1:12" ht="20.100000000000001" customHeight="1" x14ac:dyDescent="0.25">
      <c r="A279" s="47">
        <v>271</v>
      </c>
      <c r="B279" s="53"/>
      <c r="C279" s="53"/>
      <c r="D279" s="52"/>
      <c r="E279" s="53"/>
      <c r="F279" s="54"/>
      <c r="G279" s="13"/>
      <c r="H279" s="13"/>
      <c r="I279" s="14"/>
      <c r="J279" s="48">
        <f>IFERROR(IF(G279="Annual Fee",VLOOKUP('NON-GB'!F279,Data!J:L,3,FALSE),0),0)+IFERROR(IF(G279="Late Charge",IF(OR(F279="FS-4.1",F279="FS-4.2"),VLOOKUP(F279&amp;H279,M:O,3,FALSE),VLOOKUP(H279,N:O,2,FALSE)*VLOOKUP(F279,Data!J:L,3,FALSE))),0)+IFERROR(IF(OR(F279="FS-4.1",F279="FS-4.2"),IF(VLOOKUP(H279,Data!O:P,2,FALSE)&lt;'NON-GB'!D$5,"Lapse",0)),0)</f>
        <v>0</v>
      </c>
      <c r="L279" s="33"/>
    </row>
    <row r="280" spans="1:12" ht="20.100000000000001" customHeight="1" x14ac:dyDescent="0.25">
      <c r="A280" s="47">
        <v>272</v>
      </c>
      <c r="B280" s="53"/>
      <c r="C280" s="53"/>
      <c r="D280" s="52"/>
      <c r="E280" s="53"/>
      <c r="F280" s="54"/>
      <c r="G280" s="13"/>
      <c r="H280" s="13"/>
      <c r="I280" s="14"/>
      <c r="J280" s="48">
        <f>IFERROR(IF(G280="Annual Fee",VLOOKUP('NON-GB'!F280,Data!J:L,3,FALSE),0),0)+IFERROR(IF(G280="Late Charge",IF(OR(F280="FS-4.1",F280="FS-4.2"),VLOOKUP(F280&amp;H280,M:O,3,FALSE),VLOOKUP(H280,N:O,2,FALSE)*VLOOKUP(F280,Data!J:L,3,FALSE))),0)+IFERROR(IF(OR(F280="FS-4.1",F280="FS-4.2"),IF(VLOOKUP(H280,Data!O:P,2,FALSE)&lt;'NON-GB'!D$5,"Lapse",0)),0)</f>
        <v>0</v>
      </c>
      <c r="L280" s="33"/>
    </row>
    <row r="281" spans="1:12" ht="20.100000000000001" customHeight="1" x14ac:dyDescent="0.25">
      <c r="A281" s="47">
        <v>273</v>
      </c>
      <c r="B281" s="53"/>
      <c r="C281" s="53"/>
      <c r="D281" s="52"/>
      <c r="E281" s="53"/>
      <c r="F281" s="54"/>
      <c r="G281" s="13"/>
      <c r="H281" s="13"/>
      <c r="I281" s="14"/>
      <c r="J281" s="48">
        <f>IFERROR(IF(G281="Annual Fee",VLOOKUP('NON-GB'!F281,Data!J:L,3,FALSE),0),0)+IFERROR(IF(G281="Late Charge",IF(OR(F281="FS-4.1",F281="FS-4.2"),VLOOKUP(F281&amp;H281,M:O,3,FALSE),VLOOKUP(H281,N:O,2,FALSE)*VLOOKUP(F281,Data!J:L,3,FALSE))),0)+IFERROR(IF(OR(F281="FS-4.1",F281="FS-4.2"),IF(VLOOKUP(H281,Data!O:P,2,FALSE)&lt;'NON-GB'!D$5,"Lapse",0)),0)</f>
        <v>0</v>
      </c>
      <c r="L281" s="33"/>
    </row>
    <row r="282" spans="1:12" ht="20.100000000000001" customHeight="1" x14ac:dyDescent="0.25">
      <c r="A282" s="47">
        <v>274</v>
      </c>
      <c r="B282" s="53"/>
      <c r="C282" s="53"/>
      <c r="D282" s="52"/>
      <c r="E282" s="53"/>
      <c r="F282" s="54"/>
      <c r="G282" s="13"/>
      <c r="H282" s="13"/>
      <c r="I282" s="14"/>
      <c r="J282" s="48">
        <f>IFERROR(IF(G282="Annual Fee",VLOOKUP('NON-GB'!F282,Data!J:L,3,FALSE),0),0)+IFERROR(IF(G282="Late Charge",IF(OR(F282="FS-4.1",F282="FS-4.2"),VLOOKUP(F282&amp;H282,M:O,3,FALSE),VLOOKUP(H282,N:O,2,FALSE)*VLOOKUP(F282,Data!J:L,3,FALSE))),0)+IFERROR(IF(OR(F282="FS-4.1",F282="FS-4.2"),IF(VLOOKUP(H282,Data!O:P,2,FALSE)&lt;'NON-GB'!D$5,"Lapse",0)),0)</f>
        <v>0</v>
      </c>
      <c r="L282" s="33"/>
    </row>
    <row r="283" spans="1:12" ht="20.100000000000001" customHeight="1" x14ac:dyDescent="0.25">
      <c r="A283" s="47">
        <v>275</v>
      </c>
      <c r="B283" s="53"/>
      <c r="C283" s="53"/>
      <c r="D283" s="52"/>
      <c r="E283" s="53"/>
      <c r="F283" s="54"/>
      <c r="G283" s="13"/>
      <c r="H283" s="13"/>
      <c r="I283" s="14"/>
      <c r="J283" s="48">
        <f>IFERROR(IF(G283="Annual Fee",VLOOKUP('NON-GB'!F283,Data!J:L,3,FALSE),0),0)+IFERROR(IF(G283="Late Charge",IF(OR(F283="FS-4.1",F283="FS-4.2"),VLOOKUP(F283&amp;H283,M:O,3,FALSE),VLOOKUP(H283,N:O,2,FALSE)*VLOOKUP(F283,Data!J:L,3,FALSE))),0)+IFERROR(IF(OR(F283="FS-4.1",F283="FS-4.2"),IF(VLOOKUP(H283,Data!O:P,2,FALSE)&lt;'NON-GB'!D$5,"Lapse",0)),0)</f>
        <v>0</v>
      </c>
      <c r="L283" s="33"/>
    </row>
    <row r="284" spans="1:12" ht="20.100000000000001" customHeight="1" x14ac:dyDescent="0.25">
      <c r="A284" s="47">
        <v>276</v>
      </c>
      <c r="B284" s="53"/>
      <c r="C284" s="53"/>
      <c r="D284" s="52"/>
      <c r="E284" s="53"/>
      <c r="F284" s="54"/>
      <c r="G284" s="13"/>
      <c r="H284" s="13"/>
      <c r="I284" s="14"/>
      <c r="J284" s="48">
        <f>IFERROR(IF(G284="Annual Fee",VLOOKUP('NON-GB'!F284,Data!J:L,3,FALSE),0),0)+IFERROR(IF(G284="Late Charge",IF(OR(F284="FS-4.1",F284="FS-4.2"),VLOOKUP(F284&amp;H284,M:O,3,FALSE),VLOOKUP(H284,N:O,2,FALSE)*VLOOKUP(F284,Data!J:L,3,FALSE))),0)+IFERROR(IF(OR(F284="FS-4.1",F284="FS-4.2"),IF(VLOOKUP(H284,Data!O:P,2,FALSE)&lt;'NON-GB'!D$5,"Lapse",0)),0)</f>
        <v>0</v>
      </c>
      <c r="L284" s="33"/>
    </row>
    <row r="285" spans="1:12" ht="20.100000000000001" customHeight="1" x14ac:dyDescent="0.25">
      <c r="A285" s="47">
        <v>277</v>
      </c>
      <c r="B285" s="53"/>
      <c r="C285" s="53"/>
      <c r="D285" s="52"/>
      <c r="E285" s="53"/>
      <c r="F285" s="54"/>
      <c r="G285" s="13"/>
      <c r="H285" s="13"/>
      <c r="I285" s="14"/>
      <c r="J285" s="48">
        <f>IFERROR(IF(G285="Annual Fee",VLOOKUP('NON-GB'!F285,Data!J:L,3,FALSE),0),0)+IFERROR(IF(G285="Late Charge",IF(OR(F285="FS-4.1",F285="FS-4.2"),VLOOKUP(F285&amp;H285,M:O,3,FALSE),VLOOKUP(H285,N:O,2,FALSE)*VLOOKUP(F285,Data!J:L,3,FALSE))),0)+IFERROR(IF(OR(F285="FS-4.1",F285="FS-4.2"),IF(VLOOKUP(H285,Data!O:P,2,FALSE)&lt;'NON-GB'!D$5,"Lapse",0)),0)</f>
        <v>0</v>
      </c>
      <c r="L285" s="33"/>
    </row>
    <row r="286" spans="1:12" ht="20.100000000000001" customHeight="1" x14ac:dyDescent="0.25">
      <c r="A286" s="47">
        <v>278</v>
      </c>
      <c r="B286" s="53"/>
      <c r="C286" s="53"/>
      <c r="D286" s="52"/>
      <c r="E286" s="53"/>
      <c r="F286" s="54"/>
      <c r="G286" s="13"/>
      <c r="H286" s="13"/>
      <c r="I286" s="14"/>
      <c r="J286" s="48">
        <f>IFERROR(IF(G286="Annual Fee",VLOOKUP('NON-GB'!F286,Data!J:L,3,FALSE),0),0)+IFERROR(IF(G286="Late Charge",IF(OR(F286="FS-4.1",F286="FS-4.2"),VLOOKUP(F286&amp;H286,M:O,3,FALSE),VLOOKUP(H286,N:O,2,FALSE)*VLOOKUP(F286,Data!J:L,3,FALSE))),0)+IFERROR(IF(OR(F286="FS-4.1",F286="FS-4.2"),IF(VLOOKUP(H286,Data!O:P,2,FALSE)&lt;'NON-GB'!D$5,"Lapse",0)),0)</f>
        <v>0</v>
      </c>
      <c r="L286" s="33"/>
    </row>
    <row r="287" spans="1:12" ht="20.100000000000001" customHeight="1" x14ac:dyDescent="0.25">
      <c r="A287" s="47">
        <v>279</v>
      </c>
      <c r="B287" s="53"/>
      <c r="C287" s="53"/>
      <c r="D287" s="52"/>
      <c r="E287" s="53"/>
      <c r="F287" s="54"/>
      <c r="G287" s="13"/>
      <c r="H287" s="13"/>
      <c r="I287" s="14"/>
      <c r="J287" s="48">
        <f>IFERROR(IF(G287="Annual Fee",VLOOKUP('NON-GB'!F287,Data!J:L,3,FALSE),0),0)+IFERROR(IF(G287="Late Charge",IF(OR(F287="FS-4.1",F287="FS-4.2"),VLOOKUP(F287&amp;H287,M:O,3,FALSE),VLOOKUP(H287,N:O,2,FALSE)*VLOOKUP(F287,Data!J:L,3,FALSE))),0)+IFERROR(IF(OR(F287="FS-4.1",F287="FS-4.2"),IF(VLOOKUP(H287,Data!O:P,2,FALSE)&lt;'NON-GB'!D$5,"Lapse",0)),0)</f>
        <v>0</v>
      </c>
      <c r="L287" s="33"/>
    </row>
    <row r="288" spans="1:12" ht="20.100000000000001" customHeight="1" x14ac:dyDescent="0.25">
      <c r="A288" s="47">
        <v>280</v>
      </c>
      <c r="B288" s="53"/>
      <c r="C288" s="53"/>
      <c r="D288" s="52"/>
      <c r="E288" s="53"/>
      <c r="F288" s="54"/>
      <c r="G288" s="13"/>
      <c r="H288" s="13"/>
      <c r="I288" s="14"/>
      <c r="J288" s="48">
        <f>IFERROR(IF(G288="Annual Fee",VLOOKUP('NON-GB'!F288,Data!J:L,3,FALSE),0),0)+IFERROR(IF(G288="Late Charge",IF(OR(F288="FS-4.1",F288="FS-4.2"),VLOOKUP(F288&amp;H288,M:O,3,FALSE),VLOOKUP(H288,N:O,2,FALSE)*VLOOKUP(F288,Data!J:L,3,FALSE))),0)+IFERROR(IF(OR(F288="FS-4.1",F288="FS-4.2"),IF(VLOOKUP(H288,Data!O:P,2,FALSE)&lt;'NON-GB'!D$5,"Lapse",0)),0)</f>
        <v>0</v>
      </c>
      <c r="L288" s="33"/>
    </row>
    <row r="289" spans="1:12" ht="20.100000000000001" customHeight="1" x14ac:dyDescent="0.25">
      <c r="A289" s="47">
        <v>281</v>
      </c>
      <c r="B289" s="53"/>
      <c r="C289" s="53"/>
      <c r="D289" s="52"/>
      <c r="E289" s="53"/>
      <c r="F289" s="54"/>
      <c r="G289" s="13"/>
      <c r="H289" s="13"/>
      <c r="I289" s="14"/>
      <c r="J289" s="48">
        <f>IFERROR(IF(G289="Annual Fee",VLOOKUP('NON-GB'!F289,Data!J:L,3,FALSE),0),0)+IFERROR(IF(G289="Late Charge",IF(OR(F289="FS-4.1",F289="FS-4.2"),VLOOKUP(F289&amp;H289,M:O,3,FALSE),VLOOKUP(H289,N:O,2,FALSE)*VLOOKUP(F289,Data!J:L,3,FALSE))),0)+IFERROR(IF(OR(F289="FS-4.1",F289="FS-4.2"),IF(VLOOKUP(H289,Data!O:P,2,FALSE)&lt;'NON-GB'!D$5,"Lapse",0)),0)</f>
        <v>0</v>
      </c>
      <c r="L289" s="33"/>
    </row>
    <row r="290" spans="1:12" ht="20.100000000000001" customHeight="1" x14ac:dyDescent="0.25">
      <c r="A290" s="47">
        <v>282</v>
      </c>
      <c r="B290" s="53"/>
      <c r="C290" s="53"/>
      <c r="D290" s="52"/>
      <c r="E290" s="53"/>
      <c r="F290" s="54"/>
      <c r="G290" s="13"/>
      <c r="H290" s="13"/>
      <c r="I290" s="14"/>
      <c r="J290" s="48">
        <f>IFERROR(IF(G290="Annual Fee",VLOOKUP('NON-GB'!F290,Data!J:L,3,FALSE),0),0)+IFERROR(IF(G290="Late Charge",IF(OR(F290="FS-4.1",F290="FS-4.2"),VLOOKUP(F290&amp;H290,M:O,3,FALSE),VLOOKUP(H290,N:O,2,FALSE)*VLOOKUP(F290,Data!J:L,3,FALSE))),0)+IFERROR(IF(OR(F290="FS-4.1",F290="FS-4.2"),IF(VLOOKUP(H290,Data!O:P,2,FALSE)&lt;'NON-GB'!D$5,"Lapse",0)),0)</f>
        <v>0</v>
      </c>
      <c r="L290" s="33"/>
    </row>
    <row r="291" spans="1:12" ht="20.100000000000001" customHeight="1" x14ac:dyDescent="0.25">
      <c r="A291" s="47">
        <v>283</v>
      </c>
      <c r="B291" s="53"/>
      <c r="C291" s="53"/>
      <c r="D291" s="52"/>
      <c r="E291" s="53"/>
      <c r="F291" s="54"/>
      <c r="G291" s="13"/>
      <c r="H291" s="13"/>
      <c r="I291" s="14"/>
      <c r="J291" s="48">
        <f>IFERROR(IF(G291="Annual Fee",VLOOKUP('NON-GB'!F291,Data!J:L,3,FALSE),0),0)+IFERROR(IF(G291="Late Charge",IF(OR(F291="FS-4.1",F291="FS-4.2"),VLOOKUP(F291&amp;H291,M:O,3,FALSE),VLOOKUP(H291,N:O,2,FALSE)*VLOOKUP(F291,Data!J:L,3,FALSE))),0)+IFERROR(IF(OR(F291="FS-4.1",F291="FS-4.2"),IF(VLOOKUP(H291,Data!O:P,2,FALSE)&lt;'NON-GB'!D$5,"Lapse",0)),0)</f>
        <v>0</v>
      </c>
      <c r="L291" s="33"/>
    </row>
    <row r="292" spans="1:12" ht="20.100000000000001" customHeight="1" x14ac:dyDescent="0.25">
      <c r="A292" s="47">
        <v>284</v>
      </c>
      <c r="B292" s="53"/>
      <c r="C292" s="53"/>
      <c r="D292" s="52"/>
      <c r="E292" s="53"/>
      <c r="F292" s="54"/>
      <c r="G292" s="13"/>
      <c r="H292" s="13"/>
      <c r="I292" s="14"/>
      <c r="J292" s="48">
        <f>IFERROR(IF(G292="Annual Fee",VLOOKUP('NON-GB'!F292,Data!J:L,3,FALSE),0),0)+IFERROR(IF(G292="Late Charge",IF(OR(F292="FS-4.1",F292="FS-4.2"),VLOOKUP(F292&amp;H292,M:O,3,FALSE),VLOOKUP(H292,N:O,2,FALSE)*VLOOKUP(F292,Data!J:L,3,FALSE))),0)+IFERROR(IF(OR(F292="FS-4.1",F292="FS-4.2"),IF(VLOOKUP(H292,Data!O:P,2,FALSE)&lt;'NON-GB'!D$5,"Lapse",0)),0)</f>
        <v>0</v>
      </c>
      <c r="L292" s="33"/>
    </row>
    <row r="293" spans="1:12" ht="20.100000000000001" customHeight="1" x14ac:dyDescent="0.25">
      <c r="A293" s="47">
        <v>285</v>
      </c>
      <c r="B293" s="53"/>
      <c r="C293" s="53"/>
      <c r="D293" s="52"/>
      <c r="E293" s="53"/>
      <c r="F293" s="54"/>
      <c r="G293" s="13"/>
      <c r="H293" s="13"/>
      <c r="I293" s="14"/>
      <c r="J293" s="48">
        <f>IFERROR(IF(G293="Annual Fee",VLOOKUP('NON-GB'!F293,Data!J:L,3,FALSE),0),0)+IFERROR(IF(G293="Late Charge",IF(OR(F293="FS-4.1",F293="FS-4.2"),VLOOKUP(F293&amp;H293,M:O,3,FALSE),VLOOKUP(H293,N:O,2,FALSE)*VLOOKUP(F293,Data!J:L,3,FALSE))),0)+IFERROR(IF(OR(F293="FS-4.1",F293="FS-4.2"),IF(VLOOKUP(H293,Data!O:P,2,FALSE)&lt;'NON-GB'!D$5,"Lapse",0)),0)</f>
        <v>0</v>
      </c>
      <c r="L293" s="33"/>
    </row>
    <row r="294" spans="1:12" ht="20.100000000000001" customHeight="1" x14ac:dyDescent="0.25">
      <c r="A294" s="47">
        <v>286</v>
      </c>
      <c r="B294" s="53"/>
      <c r="C294" s="53"/>
      <c r="D294" s="52"/>
      <c r="E294" s="53"/>
      <c r="F294" s="54"/>
      <c r="G294" s="13"/>
      <c r="H294" s="13"/>
      <c r="I294" s="14"/>
      <c r="J294" s="48">
        <f>IFERROR(IF(G294="Annual Fee",VLOOKUP('NON-GB'!F294,Data!J:L,3,FALSE),0),0)+IFERROR(IF(G294="Late Charge",IF(OR(F294="FS-4.1",F294="FS-4.2"),VLOOKUP(F294&amp;H294,M:O,3,FALSE),VLOOKUP(H294,N:O,2,FALSE)*VLOOKUP(F294,Data!J:L,3,FALSE))),0)+IFERROR(IF(OR(F294="FS-4.1",F294="FS-4.2"),IF(VLOOKUP(H294,Data!O:P,2,FALSE)&lt;'NON-GB'!D$5,"Lapse",0)),0)</f>
        <v>0</v>
      </c>
      <c r="L294" s="33"/>
    </row>
    <row r="295" spans="1:12" ht="20.100000000000001" customHeight="1" x14ac:dyDescent="0.25">
      <c r="A295" s="47">
        <v>287</v>
      </c>
      <c r="B295" s="53"/>
      <c r="C295" s="53"/>
      <c r="D295" s="52"/>
      <c r="E295" s="53"/>
      <c r="F295" s="54"/>
      <c r="G295" s="13"/>
      <c r="H295" s="13"/>
      <c r="I295" s="14"/>
      <c r="J295" s="48">
        <f>IFERROR(IF(G295="Annual Fee",VLOOKUP('NON-GB'!F295,Data!J:L,3,FALSE),0),0)+IFERROR(IF(G295="Late Charge",IF(OR(F295="FS-4.1",F295="FS-4.2"),VLOOKUP(F295&amp;H295,M:O,3,FALSE),VLOOKUP(H295,N:O,2,FALSE)*VLOOKUP(F295,Data!J:L,3,FALSE))),0)+IFERROR(IF(OR(F295="FS-4.1",F295="FS-4.2"),IF(VLOOKUP(H295,Data!O:P,2,FALSE)&lt;'NON-GB'!D$5,"Lapse",0)),0)</f>
        <v>0</v>
      </c>
      <c r="L295" s="33"/>
    </row>
    <row r="296" spans="1:12" ht="20.100000000000001" customHeight="1" x14ac:dyDescent="0.25">
      <c r="A296" s="47">
        <v>288</v>
      </c>
      <c r="B296" s="53"/>
      <c r="C296" s="53"/>
      <c r="D296" s="52"/>
      <c r="E296" s="53"/>
      <c r="F296" s="54"/>
      <c r="G296" s="13"/>
      <c r="H296" s="13"/>
      <c r="I296" s="14"/>
      <c r="J296" s="48">
        <f>IFERROR(IF(G296="Annual Fee",VLOOKUP('NON-GB'!F296,Data!J:L,3,FALSE),0),0)+IFERROR(IF(G296="Late Charge",IF(OR(F296="FS-4.1",F296="FS-4.2"),VLOOKUP(F296&amp;H296,M:O,3,FALSE),VLOOKUP(H296,N:O,2,FALSE)*VLOOKUP(F296,Data!J:L,3,FALSE))),0)+IFERROR(IF(OR(F296="FS-4.1",F296="FS-4.2"),IF(VLOOKUP(H296,Data!O:P,2,FALSE)&lt;'NON-GB'!D$5,"Lapse",0)),0)</f>
        <v>0</v>
      </c>
      <c r="L296" s="33"/>
    </row>
    <row r="297" spans="1:12" ht="20.100000000000001" customHeight="1" x14ac:dyDescent="0.25">
      <c r="A297" s="47">
        <v>289</v>
      </c>
      <c r="B297" s="53"/>
      <c r="C297" s="53"/>
      <c r="D297" s="52"/>
      <c r="E297" s="53"/>
      <c r="F297" s="54"/>
      <c r="G297" s="13"/>
      <c r="H297" s="13"/>
      <c r="I297" s="14"/>
      <c r="J297" s="48">
        <f>IFERROR(IF(G297="Annual Fee",VLOOKUP('NON-GB'!F297,Data!J:L,3,FALSE),0),0)+IFERROR(IF(G297="Late Charge",IF(OR(F297="FS-4.1",F297="FS-4.2"),VLOOKUP(F297&amp;H297,M:O,3,FALSE),VLOOKUP(H297,N:O,2,FALSE)*VLOOKUP(F297,Data!J:L,3,FALSE))),0)+IFERROR(IF(OR(F297="FS-4.1",F297="FS-4.2"),IF(VLOOKUP(H297,Data!O:P,2,FALSE)&lt;'NON-GB'!D$5,"Lapse",0)),0)</f>
        <v>0</v>
      </c>
      <c r="L297" s="33"/>
    </row>
    <row r="298" spans="1:12" ht="20.100000000000001" customHeight="1" x14ac:dyDescent="0.25">
      <c r="A298" s="47">
        <v>290</v>
      </c>
      <c r="B298" s="53"/>
      <c r="C298" s="53"/>
      <c r="D298" s="52"/>
      <c r="E298" s="53"/>
      <c r="F298" s="54"/>
      <c r="G298" s="13"/>
      <c r="H298" s="13"/>
      <c r="I298" s="14"/>
      <c r="J298" s="48">
        <f>IFERROR(IF(G298="Annual Fee",VLOOKUP('NON-GB'!F298,Data!J:L,3,FALSE),0),0)+IFERROR(IF(G298="Late Charge",IF(OR(F298="FS-4.1",F298="FS-4.2"),VLOOKUP(F298&amp;H298,M:O,3,FALSE),VLOOKUP(H298,N:O,2,FALSE)*VLOOKUP(F298,Data!J:L,3,FALSE))),0)+IFERROR(IF(OR(F298="FS-4.1",F298="FS-4.2"),IF(VLOOKUP(H298,Data!O:P,2,FALSE)&lt;'NON-GB'!D$5,"Lapse",0)),0)</f>
        <v>0</v>
      </c>
      <c r="L298" s="33"/>
    </row>
    <row r="299" spans="1:12" ht="20.100000000000001" customHeight="1" x14ac:dyDescent="0.25">
      <c r="A299" s="47">
        <v>291</v>
      </c>
      <c r="B299" s="53"/>
      <c r="C299" s="53"/>
      <c r="D299" s="52"/>
      <c r="E299" s="53"/>
      <c r="F299" s="54"/>
      <c r="G299" s="13"/>
      <c r="H299" s="13"/>
      <c r="I299" s="14"/>
      <c r="J299" s="48">
        <f>IFERROR(IF(G299="Annual Fee",VLOOKUP('NON-GB'!F299,Data!J:L,3,FALSE),0),0)+IFERROR(IF(G299="Late Charge",IF(OR(F299="FS-4.1",F299="FS-4.2"),VLOOKUP(F299&amp;H299,M:O,3,FALSE),VLOOKUP(H299,N:O,2,FALSE)*VLOOKUP(F299,Data!J:L,3,FALSE))),0)+IFERROR(IF(OR(F299="FS-4.1",F299="FS-4.2"),IF(VLOOKUP(H299,Data!O:P,2,FALSE)&lt;'NON-GB'!D$5,"Lapse",0)),0)</f>
        <v>0</v>
      </c>
      <c r="L299" s="33"/>
    </row>
    <row r="300" spans="1:12" ht="20.100000000000001" customHeight="1" x14ac:dyDescent="0.25">
      <c r="A300" s="47">
        <v>292</v>
      </c>
      <c r="B300" s="53"/>
      <c r="C300" s="53"/>
      <c r="D300" s="52"/>
      <c r="E300" s="53"/>
      <c r="F300" s="54"/>
      <c r="G300" s="13"/>
      <c r="H300" s="13"/>
      <c r="I300" s="14"/>
      <c r="J300" s="48">
        <f>IFERROR(IF(G300="Annual Fee",VLOOKUP('NON-GB'!F300,Data!J:L,3,FALSE),0),0)+IFERROR(IF(G300="Late Charge",IF(OR(F300="FS-4.1",F300="FS-4.2"),VLOOKUP(F300&amp;H300,M:O,3,FALSE),VLOOKUP(H300,N:O,2,FALSE)*VLOOKUP(F300,Data!J:L,3,FALSE))),0)+IFERROR(IF(OR(F300="FS-4.1",F300="FS-4.2"),IF(VLOOKUP(H300,Data!O:P,2,FALSE)&lt;'NON-GB'!D$5,"Lapse",0)),0)</f>
        <v>0</v>
      </c>
      <c r="L300" s="33"/>
    </row>
    <row r="301" spans="1:12" ht="20.100000000000001" customHeight="1" x14ac:dyDescent="0.25">
      <c r="A301" s="47">
        <v>293</v>
      </c>
      <c r="B301" s="53"/>
      <c r="C301" s="53"/>
      <c r="D301" s="52"/>
      <c r="E301" s="53"/>
      <c r="F301" s="54"/>
      <c r="G301" s="13"/>
      <c r="H301" s="13"/>
      <c r="I301" s="14"/>
      <c r="J301" s="48">
        <f>IFERROR(IF(G301="Annual Fee",VLOOKUP('NON-GB'!F301,Data!J:L,3,FALSE),0),0)+IFERROR(IF(G301="Late Charge",IF(OR(F301="FS-4.1",F301="FS-4.2"),VLOOKUP(F301&amp;H301,M:O,3,FALSE),VLOOKUP(H301,N:O,2,FALSE)*VLOOKUP(F301,Data!J:L,3,FALSE))),0)+IFERROR(IF(OR(F301="FS-4.1",F301="FS-4.2"),IF(VLOOKUP(H301,Data!O:P,2,FALSE)&lt;'NON-GB'!D$5,"Lapse",0)),0)</f>
        <v>0</v>
      </c>
      <c r="L301" s="33"/>
    </row>
    <row r="302" spans="1:12" ht="20.100000000000001" customHeight="1" x14ac:dyDescent="0.25">
      <c r="A302" s="47">
        <v>294</v>
      </c>
      <c r="B302" s="53"/>
      <c r="C302" s="53"/>
      <c r="D302" s="52"/>
      <c r="E302" s="53"/>
      <c r="F302" s="54"/>
      <c r="G302" s="13"/>
      <c r="H302" s="13"/>
      <c r="I302" s="14"/>
      <c r="J302" s="48">
        <f>IFERROR(IF(G302="Annual Fee",VLOOKUP('NON-GB'!F302,Data!J:L,3,FALSE),0),0)+IFERROR(IF(G302="Late Charge",IF(OR(F302="FS-4.1",F302="FS-4.2"),VLOOKUP(F302&amp;H302,M:O,3,FALSE),VLOOKUP(H302,N:O,2,FALSE)*VLOOKUP(F302,Data!J:L,3,FALSE))),0)+IFERROR(IF(OR(F302="FS-4.1",F302="FS-4.2"),IF(VLOOKUP(H302,Data!O:P,2,FALSE)&lt;'NON-GB'!D$5,"Lapse",0)),0)</f>
        <v>0</v>
      </c>
      <c r="L302" s="33"/>
    </row>
    <row r="303" spans="1:12" ht="20.100000000000001" customHeight="1" x14ac:dyDescent="0.25">
      <c r="A303" s="47">
        <v>295</v>
      </c>
      <c r="B303" s="53"/>
      <c r="C303" s="53"/>
      <c r="D303" s="52"/>
      <c r="E303" s="53"/>
      <c r="F303" s="54"/>
      <c r="G303" s="13"/>
      <c r="H303" s="13"/>
      <c r="I303" s="14"/>
      <c r="J303" s="48">
        <f>IFERROR(IF(G303="Annual Fee",VLOOKUP('NON-GB'!F303,Data!J:L,3,FALSE),0),0)+IFERROR(IF(G303="Late Charge",IF(OR(F303="FS-4.1",F303="FS-4.2"),VLOOKUP(F303&amp;H303,M:O,3,FALSE),VLOOKUP(H303,N:O,2,FALSE)*VLOOKUP(F303,Data!J:L,3,FALSE))),0)+IFERROR(IF(OR(F303="FS-4.1",F303="FS-4.2"),IF(VLOOKUP(H303,Data!O:P,2,FALSE)&lt;'NON-GB'!D$5,"Lapse",0)),0)</f>
        <v>0</v>
      </c>
      <c r="L303" s="33"/>
    </row>
    <row r="304" spans="1:12" ht="20.100000000000001" customHeight="1" x14ac:dyDescent="0.25">
      <c r="A304" s="47">
        <v>296</v>
      </c>
      <c r="B304" s="53"/>
      <c r="C304" s="53"/>
      <c r="D304" s="52"/>
      <c r="E304" s="53"/>
      <c r="F304" s="54"/>
      <c r="G304" s="13"/>
      <c r="H304" s="13"/>
      <c r="I304" s="14"/>
      <c r="J304" s="48">
        <f>IFERROR(IF(G304="Annual Fee",VLOOKUP('NON-GB'!F304,Data!J:L,3,FALSE),0),0)+IFERROR(IF(G304="Late Charge",IF(OR(F304="FS-4.1",F304="FS-4.2"),VLOOKUP(F304&amp;H304,M:O,3,FALSE),VLOOKUP(H304,N:O,2,FALSE)*VLOOKUP(F304,Data!J:L,3,FALSE))),0)+IFERROR(IF(OR(F304="FS-4.1",F304="FS-4.2"),IF(VLOOKUP(H304,Data!O:P,2,FALSE)&lt;'NON-GB'!D$5,"Lapse",0)),0)</f>
        <v>0</v>
      </c>
      <c r="L304" s="33"/>
    </row>
    <row r="305" spans="1:12" ht="20.100000000000001" customHeight="1" x14ac:dyDescent="0.25">
      <c r="A305" s="47">
        <v>297</v>
      </c>
      <c r="B305" s="53"/>
      <c r="C305" s="53"/>
      <c r="D305" s="52"/>
      <c r="E305" s="53"/>
      <c r="F305" s="54"/>
      <c r="G305" s="13"/>
      <c r="H305" s="13"/>
      <c r="I305" s="14"/>
      <c r="J305" s="48">
        <f>IFERROR(IF(G305="Annual Fee",VLOOKUP('NON-GB'!F305,Data!J:L,3,FALSE),0),0)+IFERROR(IF(G305="Late Charge",IF(OR(F305="FS-4.1",F305="FS-4.2"),VLOOKUP(F305&amp;H305,M:O,3,FALSE),VLOOKUP(H305,N:O,2,FALSE)*VLOOKUP(F305,Data!J:L,3,FALSE))),0)+IFERROR(IF(OR(F305="FS-4.1",F305="FS-4.2"),IF(VLOOKUP(H305,Data!O:P,2,FALSE)&lt;'NON-GB'!D$5,"Lapse",0)),0)</f>
        <v>0</v>
      </c>
      <c r="L305" s="33"/>
    </row>
    <row r="306" spans="1:12" ht="20.100000000000001" customHeight="1" x14ac:dyDescent="0.25">
      <c r="A306" s="47">
        <v>298</v>
      </c>
      <c r="B306" s="53"/>
      <c r="C306" s="53"/>
      <c r="D306" s="52"/>
      <c r="E306" s="53"/>
      <c r="F306" s="54"/>
      <c r="G306" s="13"/>
      <c r="H306" s="13"/>
      <c r="I306" s="14"/>
      <c r="J306" s="48">
        <f>IFERROR(IF(G306="Annual Fee",VLOOKUP('NON-GB'!F306,Data!J:L,3,FALSE),0),0)+IFERROR(IF(G306="Late Charge",IF(OR(F306="FS-4.1",F306="FS-4.2"),VLOOKUP(F306&amp;H306,M:O,3,FALSE),VLOOKUP(H306,N:O,2,FALSE)*VLOOKUP(F306,Data!J:L,3,FALSE))),0)+IFERROR(IF(OR(F306="FS-4.1",F306="FS-4.2"),IF(VLOOKUP(H306,Data!O:P,2,FALSE)&lt;'NON-GB'!D$5,"Lapse",0)),0)</f>
        <v>0</v>
      </c>
      <c r="L306" s="33"/>
    </row>
    <row r="307" spans="1:12" ht="20.100000000000001" customHeight="1" x14ac:dyDescent="0.25">
      <c r="A307" s="47">
        <v>299</v>
      </c>
      <c r="B307" s="53"/>
      <c r="C307" s="53"/>
      <c r="D307" s="52"/>
      <c r="E307" s="53"/>
      <c r="F307" s="54"/>
      <c r="G307" s="13"/>
      <c r="H307" s="13"/>
      <c r="I307" s="14"/>
      <c r="J307" s="48">
        <f>IFERROR(IF(G307="Annual Fee",VLOOKUP('NON-GB'!F307,Data!J:L,3,FALSE),0),0)+IFERROR(IF(G307="Late Charge",IF(OR(F307="FS-4.1",F307="FS-4.2"),VLOOKUP(F307&amp;H307,M:O,3,FALSE),VLOOKUP(H307,N:O,2,FALSE)*VLOOKUP(F307,Data!J:L,3,FALSE))),0)+IFERROR(IF(OR(F307="FS-4.1",F307="FS-4.2"),IF(VLOOKUP(H307,Data!O:P,2,FALSE)&lt;'NON-GB'!D$5,"Lapse",0)),0)</f>
        <v>0</v>
      </c>
      <c r="L307" s="33"/>
    </row>
    <row r="308" spans="1:12" ht="20.100000000000001" customHeight="1" x14ac:dyDescent="0.25">
      <c r="A308" s="47">
        <v>300</v>
      </c>
      <c r="B308" s="53"/>
      <c r="C308" s="53"/>
      <c r="D308" s="52"/>
      <c r="E308" s="53"/>
      <c r="F308" s="54"/>
      <c r="G308" s="13"/>
      <c r="H308" s="13"/>
      <c r="I308" s="14"/>
      <c r="J308" s="48">
        <f>IFERROR(IF(G308="Annual Fee",VLOOKUP('NON-GB'!F308,Data!J:L,3,FALSE),0),0)+IFERROR(IF(G308="Late Charge",IF(OR(F308="FS-4.1",F308="FS-4.2"),VLOOKUP(F308&amp;H308,M:O,3,FALSE),VLOOKUP(H308,N:O,2,FALSE)*VLOOKUP(F308,Data!J:L,3,FALSE))),0)+IFERROR(IF(OR(F308="FS-4.1",F308="FS-4.2"),IF(VLOOKUP(H308,Data!O:P,2,FALSE)&lt;'NON-GB'!D$5,"Lapse",0)),0)</f>
        <v>0</v>
      </c>
      <c r="L308" s="33"/>
    </row>
    <row r="309" spans="1:12" ht="20.100000000000001" customHeight="1" x14ac:dyDescent="0.25">
      <c r="A309" s="47">
        <v>301</v>
      </c>
      <c r="B309" s="53"/>
      <c r="C309" s="53"/>
      <c r="D309" s="52"/>
      <c r="E309" s="53"/>
      <c r="F309" s="54"/>
      <c r="G309" s="13"/>
      <c r="H309" s="13"/>
      <c r="I309" s="14"/>
      <c r="J309" s="48">
        <f>IFERROR(IF(G309="Annual Fee",VLOOKUP('NON-GB'!F309,Data!J:L,3,FALSE),0),0)+IFERROR(IF(G309="Late Charge",IF(OR(F309="FS-4.1",F309="FS-4.2"),VLOOKUP(F309&amp;H309,M:O,3,FALSE),VLOOKUP(H309,N:O,2,FALSE)*VLOOKUP(F309,Data!J:L,3,FALSE))),0)+IFERROR(IF(OR(F309="FS-4.1",F309="FS-4.2"),IF(VLOOKUP(H309,Data!O:P,2,FALSE)&lt;'NON-GB'!D$5,"Lapse",0)),0)</f>
        <v>0</v>
      </c>
      <c r="L309" s="33"/>
    </row>
    <row r="310" spans="1:12" ht="20.100000000000001" customHeight="1" x14ac:dyDescent="0.25">
      <c r="A310" s="47">
        <v>302</v>
      </c>
      <c r="B310" s="53"/>
      <c r="C310" s="53"/>
      <c r="D310" s="52"/>
      <c r="E310" s="53"/>
      <c r="F310" s="54"/>
      <c r="G310" s="13"/>
      <c r="H310" s="13"/>
      <c r="I310" s="14"/>
      <c r="J310" s="48">
        <f>IFERROR(IF(G310="Annual Fee",VLOOKUP('NON-GB'!F310,Data!J:L,3,FALSE),0),0)+IFERROR(IF(G310="Late Charge",IF(OR(F310="FS-4.1",F310="FS-4.2"),VLOOKUP(F310&amp;H310,M:O,3,FALSE),VLOOKUP(H310,N:O,2,FALSE)*VLOOKUP(F310,Data!J:L,3,FALSE))),0)+IFERROR(IF(OR(F310="FS-4.1",F310="FS-4.2"),IF(VLOOKUP(H310,Data!O:P,2,FALSE)&lt;'NON-GB'!D$5,"Lapse",0)),0)</f>
        <v>0</v>
      </c>
      <c r="L310" s="33"/>
    </row>
    <row r="311" spans="1:12" ht="20.100000000000001" customHeight="1" x14ac:dyDescent="0.25">
      <c r="A311" s="47">
        <v>303</v>
      </c>
      <c r="B311" s="53"/>
      <c r="C311" s="53"/>
      <c r="D311" s="52"/>
      <c r="E311" s="53"/>
      <c r="F311" s="54"/>
      <c r="G311" s="13"/>
      <c r="H311" s="13"/>
      <c r="I311" s="14"/>
      <c r="J311" s="48">
        <f>IFERROR(IF(G311="Annual Fee",VLOOKUP('NON-GB'!F311,Data!J:L,3,FALSE),0),0)+IFERROR(IF(G311="Late Charge",IF(OR(F311="FS-4.1",F311="FS-4.2"),VLOOKUP(F311&amp;H311,M:O,3,FALSE),VLOOKUP(H311,N:O,2,FALSE)*VLOOKUP(F311,Data!J:L,3,FALSE))),0)+IFERROR(IF(OR(F311="FS-4.1",F311="FS-4.2"),IF(VLOOKUP(H311,Data!O:P,2,FALSE)&lt;'NON-GB'!D$5,"Lapse",0)),0)</f>
        <v>0</v>
      </c>
      <c r="L311" s="33"/>
    </row>
    <row r="312" spans="1:12" ht="20.100000000000001" customHeight="1" x14ac:dyDescent="0.25">
      <c r="A312" s="47">
        <v>304</v>
      </c>
      <c r="B312" s="53"/>
      <c r="C312" s="53"/>
      <c r="D312" s="52"/>
      <c r="E312" s="53"/>
      <c r="F312" s="54"/>
      <c r="G312" s="13"/>
      <c r="H312" s="13"/>
      <c r="I312" s="14"/>
      <c r="J312" s="48">
        <f>IFERROR(IF(G312="Annual Fee",VLOOKUP('NON-GB'!F312,Data!J:L,3,FALSE),0),0)+IFERROR(IF(G312="Late Charge",IF(OR(F312="FS-4.1",F312="FS-4.2"),VLOOKUP(F312&amp;H312,M:O,3,FALSE),VLOOKUP(H312,N:O,2,FALSE)*VLOOKUP(F312,Data!J:L,3,FALSE))),0)+IFERROR(IF(OR(F312="FS-4.1",F312="FS-4.2"),IF(VLOOKUP(H312,Data!O:P,2,FALSE)&lt;'NON-GB'!D$5,"Lapse",0)),0)</f>
        <v>0</v>
      </c>
      <c r="L312" s="33"/>
    </row>
    <row r="313" spans="1:12" ht="20.100000000000001" customHeight="1" x14ac:dyDescent="0.25">
      <c r="A313" s="47">
        <v>305</v>
      </c>
      <c r="B313" s="53"/>
      <c r="C313" s="53"/>
      <c r="D313" s="52"/>
      <c r="E313" s="53"/>
      <c r="F313" s="54"/>
      <c r="G313" s="13"/>
      <c r="H313" s="13"/>
      <c r="I313" s="14"/>
      <c r="J313" s="48">
        <f>IFERROR(IF(G313="Annual Fee",VLOOKUP('NON-GB'!F313,Data!J:L,3,FALSE),0),0)+IFERROR(IF(G313="Late Charge",IF(OR(F313="FS-4.1",F313="FS-4.2"),VLOOKUP(F313&amp;H313,M:O,3,FALSE),VLOOKUP(H313,N:O,2,FALSE)*VLOOKUP(F313,Data!J:L,3,FALSE))),0)+IFERROR(IF(OR(F313="FS-4.1",F313="FS-4.2"),IF(VLOOKUP(H313,Data!O:P,2,FALSE)&lt;'NON-GB'!D$5,"Lapse",0)),0)</f>
        <v>0</v>
      </c>
      <c r="L313" s="33"/>
    </row>
    <row r="314" spans="1:12" ht="20.100000000000001" customHeight="1" x14ac:dyDescent="0.25">
      <c r="A314" s="47">
        <v>306</v>
      </c>
      <c r="B314" s="53"/>
      <c r="C314" s="53"/>
      <c r="D314" s="52"/>
      <c r="E314" s="53"/>
      <c r="F314" s="54"/>
      <c r="G314" s="13"/>
      <c r="H314" s="13"/>
      <c r="I314" s="14"/>
      <c r="J314" s="48">
        <f>IFERROR(IF(G314="Annual Fee",VLOOKUP('NON-GB'!F314,Data!J:L,3,FALSE),0),0)+IFERROR(IF(G314="Late Charge",IF(OR(F314="FS-4.1",F314="FS-4.2"),VLOOKUP(F314&amp;H314,M:O,3,FALSE),VLOOKUP(H314,N:O,2,FALSE)*VLOOKUP(F314,Data!J:L,3,FALSE))),0)+IFERROR(IF(OR(F314="FS-4.1",F314="FS-4.2"),IF(VLOOKUP(H314,Data!O:P,2,FALSE)&lt;'NON-GB'!D$5,"Lapse",0)),0)</f>
        <v>0</v>
      </c>
      <c r="L314" s="33"/>
    </row>
    <row r="315" spans="1:12" ht="20.100000000000001" customHeight="1" x14ac:dyDescent="0.25">
      <c r="A315" s="47">
        <v>307</v>
      </c>
      <c r="B315" s="53"/>
      <c r="C315" s="53"/>
      <c r="D315" s="52"/>
      <c r="E315" s="53"/>
      <c r="F315" s="54"/>
      <c r="G315" s="13"/>
      <c r="H315" s="13"/>
      <c r="I315" s="14"/>
      <c r="J315" s="48">
        <f>IFERROR(IF(G315="Annual Fee",VLOOKUP('NON-GB'!F315,Data!J:L,3,FALSE),0),0)+IFERROR(IF(G315="Late Charge",IF(OR(F315="FS-4.1",F315="FS-4.2"),VLOOKUP(F315&amp;H315,M:O,3,FALSE),VLOOKUP(H315,N:O,2,FALSE)*VLOOKUP(F315,Data!J:L,3,FALSE))),0)+IFERROR(IF(OR(F315="FS-4.1",F315="FS-4.2"),IF(VLOOKUP(H315,Data!O:P,2,FALSE)&lt;'NON-GB'!D$5,"Lapse",0)),0)</f>
        <v>0</v>
      </c>
      <c r="L315" s="33"/>
    </row>
    <row r="316" spans="1:12" ht="20.100000000000001" customHeight="1" x14ac:dyDescent="0.25">
      <c r="A316" s="47">
        <v>308</v>
      </c>
      <c r="B316" s="53"/>
      <c r="C316" s="53"/>
      <c r="D316" s="52"/>
      <c r="E316" s="53"/>
      <c r="F316" s="54"/>
      <c r="G316" s="13"/>
      <c r="H316" s="13"/>
      <c r="I316" s="14"/>
      <c r="J316" s="48">
        <f>IFERROR(IF(G316="Annual Fee",VLOOKUP('NON-GB'!F316,Data!J:L,3,FALSE),0),0)+IFERROR(IF(G316="Late Charge",IF(OR(F316="FS-4.1",F316="FS-4.2"),VLOOKUP(F316&amp;H316,M:O,3,FALSE),VLOOKUP(H316,N:O,2,FALSE)*VLOOKUP(F316,Data!J:L,3,FALSE))),0)+IFERROR(IF(OR(F316="FS-4.1",F316="FS-4.2"),IF(VLOOKUP(H316,Data!O:P,2,FALSE)&lt;'NON-GB'!D$5,"Lapse",0)),0)</f>
        <v>0</v>
      </c>
      <c r="L316" s="33"/>
    </row>
    <row r="317" spans="1:12" ht="20.100000000000001" customHeight="1" x14ac:dyDescent="0.25">
      <c r="A317" s="47">
        <v>309</v>
      </c>
      <c r="B317" s="53"/>
      <c r="C317" s="53"/>
      <c r="D317" s="52"/>
      <c r="E317" s="53"/>
      <c r="F317" s="54"/>
      <c r="G317" s="13"/>
      <c r="H317" s="13"/>
      <c r="I317" s="14"/>
      <c r="J317" s="48">
        <f>IFERROR(IF(G317="Annual Fee",VLOOKUP('NON-GB'!F317,Data!J:L,3,FALSE),0),0)+IFERROR(IF(G317="Late Charge",IF(OR(F317="FS-4.1",F317="FS-4.2"),VLOOKUP(F317&amp;H317,M:O,3,FALSE),VLOOKUP(H317,N:O,2,FALSE)*VLOOKUP(F317,Data!J:L,3,FALSE))),0)+IFERROR(IF(OR(F317="FS-4.1",F317="FS-4.2"),IF(VLOOKUP(H317,Data!O:P,2,FALSE)&lt;'NON-GB'!D$5,"Lapse",0)),0)</f>
        <v>0</v>
      </c>
      <c r="L317" s="33"/>
    </row>
    <row r="318" spans="1:12" ht="20.100000000000001" customHeight="1" x14ac:dyDescent="0.25">
      <c r="A318" s="47">
        <v>310</v>
      </c>
      <c r="B318" s="53"/>
      <c r="C318" s="53"/>
      <c r="D318" s="52"/>
      <c r="E318" s="53"/>
      <c r="F318" s="54"/>
      <c r="G318" s="13"/>
      <c r="H318" s="13"/>
      <c r="I318" s="14"/>
      <c r="J318" s="48">
        <f>IFERROR(IF(G318="Annual Fee",VLOOKUP('NON-GB'!F318,Data!J:L,3,FALSE),0),0)+IFERROR(IF(G318="Late Charge",IF(OR(F318="FS-4.1",F318="FS-4.2"),VLOOKUP(F318&amp;H318,M:O,3,FALSE),VLOOKUP(H318,N:O,2,FALSE)*VLOOKUP(F318,Data!J:L,3,FALSE))),0)+IFERROR(IF(OR(F318="FS-4.1",F318="FS-4.2"),IF(VLOOKUP(H318,Data!O:P,2,FALSE)&lt;'NON-GB'!D$5,"Lapse",0)),0)</f>
        <v>0</v>
      </c>
      <c r="L318" s="33"/>
    </row>
    <row r="319" spans="1:12" ht="20.100000000000001" customHeight="1" x14ac:dyDescent="0.25">
      <c r="A319" s="47">
        <v>311</v>
      </c>
      <c r="B319" s="53"/>
      <c r="C319" s="53"/>
      <c r="D319" s="52"/>
      <c r="E319" s="53"/>
      <c r="F319" s="54"/>
      <c r="G319" s="13"/>
      <c r="H319" s="13"/>
      <c r="I319" s="14"/>
      <c r="J319" s="48">
        <f>IFERROR(IF(G319="Annual Fee",VLOOKUP('NON-GB'!F319,Data!J:L,3,FALSE),0),0)+IFERROR(IF(G319="Late Charge",IF(OR(F319="FS-4.1",F319="FS-4.2"),VLOOKUP(F319&amp;H319,M:O,3,FALSE),VLOOKUP(H319,N:O,2,FALSE)*VLOOKUP(F319,Data!J:L,3,FALSE))),0)+IFERROR(IF(OR(F319="FS-4.1",F319="FS-4.2"),IF(VLOOKUP(H319,Data!O:P,2,FALSE)&lt;'NON-GB'!D$5,"Lapse",0)),0)</f>
        <v>0</v>
      </c>
      <c r="L319" s="33"/>
    </row>
    <row r="320" spans="1:12" ht="20.100000000000001" customHeight="1" x14ac:dyDescent="0.25">
      <c r="A320" s="47">
        <v>312</v>
      </c>
      <c r="B320" s="53"/>
      <c r="C320" s="53"/>
      <c r="D320" s="52"/>
      <c r="E320" s="53"/>
      <c r="F320" s="54"/>
      <c r="G320" s="13"/>
      <c r="H320" s="13"/>
      <c r="I320" s="14"/>
      <c r="J320" s="48">
        <f>IFERROR(IF(G320="Annual Fee",VLOOKUP('NON-GB'!F320,Data!J:L,3,FALSE),0),0)+IFERROR(IF(G320="Late Charge",IF(OR(F320="FS-4.1",F320="FS-4.2"),VLOOKUP(F320&amp;H320,M:O,3,FALSE),VLOOKUP(H320,N:O,2,FALSE)*VLOOKUP(F320,Data!J:L,3,FALSE))),0)+IFERROR(IF(OR(F320="FS-4.1",F320="FS-4.2"),IF(VLOOKUP(H320,Data!O:P,2,FALSE)&lt;'NON-GB'!D$5,"Lapse",0)),0)</f>
        <v>0</v>
      </c>
      <c r="L320" s="33"/>
    </row>
    <row r="321" spans="1:12" ht="20.100000000000001" customHeight="1" x14ac:dyDescent="0.25">
      <c r="A321" s="47">
        <v>313</v>
      </c>
      <c r="B321" s="53"/>
      <c r="C321" s="53"/>
      <c r="D321" s="52"/>
      <c r="E321" s="53"/>
      <c r="F321" s="54"/>
      <c r="G321" s="13"/>
      <c r="H321" s="13"/>
      <c r="I321" s="14"/>
      <c r="J321" s="48">
        <f>IFERROR(IF(G321="Annual Fee",VLOOKUP('NON-GB'!F321,Data!J:L,3,FALSE),0),0)+IFERROR(IF(G321="Late Charge",IF(OR(F321="FS-4.1",F321="FS-4.2"),VLOOKUP(F321&amp;H321,M:O,3,FALSE),VLOOKUP(H321,N:O,2,FALSE)*VLOOKUP(F321,Data!J:L,3,FALSE))),0)+IFERROR(IF(OR(F321="FS-4.1",F321="FS-4.2"),IF(VLOOKUP(H321,Data!O:P,2,FALSE)&lt;'NON-GB'!D$5,"Lapse",0)),0)</f>
        <v>0</v>
      </c>
      <c r="L321" s="33"/>
    </row>
    <row r="322" spans="1:12" ht="20.100000000000001" customHeight="1" x14ac:dyDescent="0.25">
      <c r="A322" s="47">
        <v>314</v>
      </c>
      <c r="B322" s="53"/>
      <c r="C322" s="53"/>
      <c r="D322" s="52"/>
      <c r="E322" s="53"/>
      <c r="F322" s="54"/>
      <c r="G322" s="13"/>
      <c r="H322" s="13"/>
      <c r="I322" s="14"/>
      <c r="J322" s="48">
        <f>IFERROR(IF(G322="Annual Fee",VLOOKUP('NON-GB'!F322,Data!J:L,3,FALSE),0),0)+IFERROR(IF(G322="Late Charge",IF(OR(F322="FS-4.1",F322="FS-4.2"),VLOOKUP(F322&amp;H322,M:O,3,FALSE),VLOOKUP(H322,N:O,2,FALSE)*VLOOKUP(F322,Data!J:L,3,FALSE))),0)+IFERROR(IF(OR(F322="FS-4.1",F322="FS-4.2"),IF(VLOOKUP(H322,Data!O:P,2,FALSE)&lt;'NON-GB'!D$5,"Lapse",0)),0)</f>
        <v>0</v>
      </c>
      <c r="L322" s="33"/>
    </row>
    <row r="323" spans="1:12" ht="20.100000000000001" customHeight="1" x14ac:dyDescent="0.25">
      <c r="A323" s="47">
        <v>315</v>
      </c>
      <c r="B323" s="53"/>
      <c r="C323" s="53"/>
      <c r="D323" s="52"/>
      <c r="E323" s="53"/>
      <c r="F323" s="54"/>
      <c r="G323" s="13"/>
      <c r="H323" s="13"/>
      <c r="I323" s="14"/>
      <c r="J323" s="48">
        <f>IFERROR(IF(G323="Annual Fee",VLOOKUP('NON-GB'!F323,Data!J:L,3,FALSE),0),0)+IFERROR(IF(G323="Late Charge",IF(OR(F323="FS-4.1",F323="FS-4.2"),VLOOKUP(F323&amp;H323,M:O,3,FALSE),VLOOKUP(H323,N:O,2,FALSE)*VLOOKUP(F323,Data!J:L,3,FALSE))),0)+IFERROR(IF(OR(F323="FS-4.1",F323="FS-4.2"),IF(VLOOKUP(H323,Data!O:P,2,FALSE)&lt;'NON-GB'!D$5,"Lapse",0)),0)</f>
        <v>0</v>
      </c>
      <c r="L323" s="33"/>
    </row>
    <row r="324" spans="1:12" ht="20.100000000000001" customHeight="1" x14ac:dyDescent="0.25">
      <c r="A324" s="47">
        <v>316</v>
      </c>
      <c r="B324" s="53"/>
      <c r="C324" s="53"/>
      <c r="D324" s="52"/>
      <c r="E324" s="53"/>
      <c r="F324" s="54"/>
      <c r="G324" s="13"/>
      <c r="H324" s="13"/>
      <c r="I324" s="14"/>
      <c r="J324" s="48">
        <f>IFERROR(IF(G324="Annual Fee",VLOOKUP('NON-GB'!F324,Data!J:L,3,FALSE),0),0)+IFERROR(IF(G324="Late Charge",IF(OR(F324="FS-4.1",F324="FS-4.2"),VLOOKUP(F324&amp;H324,M:O,3,FALSE),VLOOKUP(H324,N:O,2,FALSE)*VLOOKUP(F324,Data!J:L,3,FALSE))),0)+IFERROR(IF(OR(F324="FS-4.1",F324="FS-4.2"),IF(VLOOKUP(H324,Data!O:P,2,FALSE)&lt;'NON-GB'!D$5,"Lapse",0)),0)</f>
        <v>0</v>
      </c>
      <c r="L324" s="33"/>
    </row>
    <row r="325" spans="1:12" ht="20.100000000000001" customHeight="1" x14ac:dyDescent="0.25">
      <c r="A325" s="47">
        <v>317</v>
      </c>
      <c r="B325" s="53"/>
      <c r="C325" s="53"/>
      <c r="D325" s="52"/>
      <c r="E325" s="53"/>
      <c r="F325" s="54"/>
      <c r="G325" s="13"/>
      <c r="H325" s="13"/>
      <c r="I325" s="14"/>
      <c r="J325" s="48">
        <f>IFERROR(IF(G325="Annual Fee",VLOOKUP('NON-GB'!F325,Data!J:L,3,FALSE),0),0)+IFERROR(IF(G325="Late Charge",IF(OR(F325="FS-4.1",F325="FS-4.2"),VLOOKUP(F325&amp;H325,M:O,3,FALSE),VLOOKUP(H325,N:O,2,FALSE)*VLOOKUP(F325,Data!J:L,3,FALSE))),0)+IFERROR(IF(OR(F325="FS-4.1",F325="FS-4.2"),IF(VLOOKUP(H325,Data!O:P,2,FALSE)&lt;'NON-GB'!D$5,"Lapse",0)),0)</f>
        <v>0</v>
      </c>
      <c r="L325" s="33"/>
    </row>
    <row r="326" spans="1:12" ht="20.100000000000001" customHeight="1" x14ac:dyDescent="0.25">
      <c r="A326" s="47">
        <v>318</v>
      </c>
      <c r="B326" s="53"/>
      <c r="C326" s="53"/>
      <c r="D326" s="52"/>
      <c r="E326" s="53"/>
      <c r="F326" s="54"/>
      <c r="G326" s="13"/>
      <c r="H326" s="13"/>
      <c r="I326" s="14"/>
      <c r="J326" s="48">
        <f>IFERROR(IF(G326="Annual Fee",VLOOKUP('NON-GB'!F326,Data!J:L,3,FALSE),0),0)+IFERROR(IF(G326="Late Charge",IF(OR(F326="FS-4.1",F326="FS-4.2"),VLOOKUP(F326&amp;H326,M:O,3,FALSE),VLOOKUP(H326,N:O,2,FALSE)*VLOOKUP(F326,Data!J:L,3,FALSE))),0)+IFERROR(IF(OR(F326="FS-4.1",F326="FS-4.2"),IF(VLOOKUP(H326,Data!O:P,2,FALSE)&lt;'NON-GB'!D$5,"Lapse",0)),0)</f>
        <v>0</v>
      </c>
      <c r="L326" s="33"/>
    </row>
    <row r="327" spans="1:12" ht="20.100000000000001" customHeight="1" x14ac:dyDescent="0.25">
      <c r="A327" s="47">
        <v>319</v>
      </c>
      <c r="B327" s="53"/>
      <c r="C327" s="53"/>
      <c r="D327" s="52"/>
      <c r="E327" s="53"/>
      <c r="F327" s="54"/>
      <c r="G327" s="13"/>
      <c r="H327" s="13"/>
      <c r="I327" s="14"/>
      <c r="J327" s="48">
        <f>IFERROR(IF(G327="Annual Fee",VLOOKUP('NON-GB'!F327,Data!J:L,3,FALSE),0),0)+IFERROR(IF(G327="Late Charge",IF(OR(F327="FS-4.1",F327="FS-4.2"),VLOOKUP(F327&amp;H327,M:O,3,FALSE),VLOOKUP(H327,N:O,2,FALSE)*VLOOKUP(F327,Data!J:L,3,FALSE))),0)+IFERROR(IF(OR(F327="FS-4.1",F327="FS-4.2"),IF(VLOOKUP(H327,Data!O:P,2,FALSE)&lt;'NON-GB'!D$5,"Lapse",0)),0)</f>
        <v>0</v>
      </c>
      <c r="L327" s="33"/>
    </row>
    <row r="328" spans="1:12" ht="20.100000000000001" customHeight="1" x14ac:dyDescent="0.25">
      <c r="A328" s="47">
        <v>320</v>
      </c>
      <c r="B328" s="53"/>
      <c r="C328" s="53"/>
      <c r="D328" s="52"/>
      <c r="E328" s="53"/>
      <c r="F328" s="54"/>
      <c r="G328" s="13"/>
      <c r="H328" s="13"/>
      <c r="I328" s="14"/>
      <c r="J328" s="48">
        <f>IFERROR(IF(G328="Annual Fee",VLOOKUP('NON-GB'!F328,Data!J:L,3,FALSE),0),0)+IFERROR(IF(G328="Late Charge",IF(OR(F328="FS-4.1",F328="FS-4.2"),VLOOKUP(F328&amp;H328,M:O,3,FALSE),VLOOKUP(H328,N:O,2,FALSE)*VLOOKUP(F328,Data!J:L,3,FALSE))),0)+IFERROR(IF(OR(F328="FS-4.1",F328="FS-4.2"),IF(VLOOKUP(H328,Data!O:P,2,FALSE)&lt;'NON-GB'!D$5,"Lapse",0)),0)</f>
        <v>0</v>
      </c>
      <c r="L328" s="33"/>
    </row>
    <row r="329" spans="1:12" ht="20.100000000000001" customHeight="1" x14ac:dyDescent="0.25">
      <c r="A329" s="47">
        <v>321</v>
      </c>
      <c r="B329" s="53"/>
      <c r="C329" s="53"/>
      <c r="D329" s="52"/>
      <c r="E329" s="53"/>
      <c r="F329" s="54"/>
      <c r="G329" s="13"/>
      <c r="H329" s="13"/>
      <c r="I329" s="14"/>
      <c r="J329" s="48">
        <f>IFERROR(IF(G329="Annual Fee",VLOOKUP('NON-GB'!F329,Data!J:L,3,FALSE),0),0)+IFERROR(IF(G329="Late Charge",IF(OR(F329="FS-4.1",F329="FS-4.2"),VLOOKUP(F329&amp;H329,M:O,3,FALSE),VLOOKUP(H329,N:O,2,FALSE)*VLOOKUP(F329,Data!J:L,3,FALSE))),0)+IFERROR(IF(OR(F329="FS-4.1",F329="FS-4.2"),IF(VLOOKUP(H329,Data!O:P,2,FALSE)&lt;'NON-GB'!D$5,"Lapse",0)),0)</f>
        <v>0</v>
      </c>
      <c r="L329" s="33"/>
    </row>
    <row r="330" spans="1:12" ht="20.100000000000001" customHeight="1" x14ac:dyDescent="0.25">
      <c r="A330" s="47">
        <v>322</v>
      </c>
      <c r="B330" s="53"/>
      <c r="C330" s="53"/>
      <c r="D330" s="52"/>
      <c r="E330" s="53"/>
      <c r="F330" s="54"/>
      <c r="G330" s="13"/>
      <c r="H330" s="13"/>
      <c r="I330" s="14"/>
      <c r="J330" s="48">
        <f>IFERROR(IF(G330="Annual Fee",VLOOKUP('NON-GB'!F330,Data!J:L,3,FALSE),0),0)+IFERROR(IF(G330="Late Charge",IF(OR(F330="FS-4.1",F330="FS-4.2"),VLOOKUP(F330&amp;H330,M:O,3,FALSE),VLOOKUP(H330,N:O,2,FALSE)*VLOOKUP(F330,Data!J:L,3,FALSE))),0)+IFERROR(IF(OR(F330="FS-4.1",F330="FS-4.2"),IF(VLOOKUP(H330,Data!O:P,2,FALSE)&lt;'NON-GB'!D$5,"Lapse",0)),0)</f>
        <v>0</v>
      </c>
      <c r="L330" s="33"/>
    </row>
    <row r="331" spans="1:12" ht="20.100000000000001" customHeight="1" x14ac:dyDescent="0.25">
      <c r="A331" s="47">
        <v>323</v>
      </c>
      <c r="B331" s="53"/>
      <c r="C331" s="53"/>
      <c r="D331" s="52"/>
      <c r="E331" s="53"/>
      <c r="F331" s="54"/>
      <c r="G331" s="13"/>
      <c r="H331" s="13"/>
      <c r="I331" s="14"/>
      <c r="J331" s="48">
        <f>IFERROR(IF(G331="Annual Fee",VLOOKUP('NON-GB'!F331,Data!J:L,3,FALSE),0),0)+IFERROR(IF(G331="Late Charge",IF(OR(F331="FS-4.1",F331="FS-4.2"),VLOOKUP(F331&amp;H331,M:O,3,FALSE),VLOOKUP(H331,N:O,2,FALSE)*VLOOKUP(F331,Data!J:L,3,FALSE))),0)+IFERROR(IF(OR(F331="FS-4.1",F331="FS-4.2"),IF(VLOOKUP(H331,Data!O:P,2,FALSE)&lt;'NON-GB'!D$5,"Lapse",0)),0)</f>
        <v>0</v>
      </c>
      <c r="L331" s="33"/>
    </row>
    <row r="332" spans="1:12" ht="20.100000000000001" customHeight="1" x14ac:dyDescent="0.25">
      <c r="A332" s="47">
        <v>324</v>
      </c>
      <c r="B332" s="53"/>
      <c r="C332" s="53"/>
      <c r="D332" s="52"/>
      <c r="E332" s="53"/>
      <c r="F332" s="54"/>
      <c r="G332" s="13"/>
      <c r="H332" s="13"/>
      <c r="I332" s="14"/>
      <c r="J332" s="48">
        <f>IFERROR(IF(G332="Annual Fee",VLOOKUP('NON-GB'!F332,Data!J:L,3,FALSE),0),0)+IFERROR(IF(G332="Late Charge",IF(OR(F332="FS-4.1",F332="FS-4.2"),VLOOKUP(F332&amp;H332,M:O,3,FALSE),VLOOKUP(H332,N:O,2,FALSE)*VLOOKUP(F332,Data!J:L,3,FALSE))),0)+IFERROR(IF(OR(F332="FS-4.1",F332="FS-4.2"),IF(VLOOKUP(H332,Data!O:P,2,FALSE)&lt;'NON-GB'!D$5,"Lapse",0)),0)</f>
        <v>0</v>
      </c>
      <c r="L332" s="33"/>
    </row>
    <row r="333" spans="1:12" ht="20.100000000000001" customHeight="1" x14ac:dyDescent="0.25">
      <c r="A333" s="47">
        <v>325</v>
      </c>
      <c r="B333" s="53"/>
      <c r="C333" s="53"/>
      <c r="D333" s="52"/>
      <c r="E333" s="53"/>
      <c r="F333" s="54"/>
      <c r="G333" s="13"/>
      <c r="H333" s="13"/>
      <c r="I333" s="14"/>
      <c r="J333" s="48">
        <f>IFERROR(IF(G333="Annual Fee",VLOOKUP('NON-GB'!F333,Data!J:L,3,FALSE),0),0)+IFERROR(IF(G333="Late Charge",IF(OR(F333="FS-4.1",F333="FS-4.2"),VLOOKUP(F333&amp;H333,M:O,3,FALSE),VLOOKUP(H333,N:O,2,FALSE)*VLOOKUP(F333,Data!J:L,3,FALSE))),0)+IFERROR(IF(OR(F333="FS-4.1",F333="FS-4.2"),IF(VLOOKUP(H333,Data!O:P,2,FALSE)&lt;'NON-GB'!D$5,"Lapse",0)),0)</f>
        <v>0</v>
      </c>
      <c r="L333" s="33"/>
    </row>
    <row r="334" spans="1:12" ht="20.100000000000001" customHeight="1" x14ac:dyDescent="0.25">
      <c r="A334" s="47">
        <v>326</v>
      </c>
      <c r="B334" s="53"/>
      <c r="C334" s="53"/>
      <c r="D334" s="52"/>
      <c r="E334" s="53"/>
      <c r="F334" s="54"/>
      <c r="G334" s="13"/>
      <c r="H334" s="13"/>
      <c r="I334" s="14"/>
      <c r="J334" s="48">
        <f>IFERROR(IF(G334="Annual Fee",VLOOKUP('NON-GB'!F334,Data!J:L,3,FALSE),0),0)+IFERROR(IF(G334="Late Charge",IF(OR(F334="FS-4.1",F334="FS-4.2"),VLOOKUP(F334&amp;H334,M:O,3,FALSE),VLOOKUP(H334,N:O,2,FALSE)*VLOOKUP(F334,Data!J:L,3,FALSE))),0)+IFERROR(IF(OR(F334="FS-4.1",F334="FS-4.2"),IF(VLOOKUP(H334,Data!O:P,2,FALSE)&lt;'NON-GB'!D$5,"Lapse",0)),0)</f>
        <v>0</v>
      </c>
      <c r="L334" s="33"/>
    </row>
    <row r="335" spans="1:12" ht="20.100000000000001" customHeight="1" x14ac:dyDescent="0.25">
      <c r="A335" s="47">
        <v>327</v>
      </c>
      <c r="B335" s="53"/>
      <c r="C335" s="53"/>
      <c r="D335" s="52"/>
      <c r="E335" s="53"/>
      <c r="F335" s="54"/>
      <c r="G335" s="13"/>
      <c r="H335" s="13"/>
      <c r="I335" s="14"/>
      <c r="J335" s="48">
        <f>IFERROR(IF(G335="Annual Fee",VLOOKUP('NON-GB'!F335,Data!J:L,3,FALSE),0),0)+IFERROR(IF(G335="Late Charge",IF(OR(F335="FS-4.1",F335="FS-4.2"),VLOOKUP(F335&amp;H335,M:O,3,FALSE),VLOOKUP(H335,N:O,2,FALSE)*VLOOKUP(F335,Data!J:L,3,FALSE))),0)+IFERROR(IF(OR(F335="FS-4.1",F335="FS-4.2"),IF(VLOOKUP(H335,Data!O:P,2,FALSE)&lt;'NON-GB'!D$5,"Lapse",0)),0)</f>
        <v>0</v>
      </c>
      <c r="L335" s="33"/>
    </row>
    <row r="336" spans="1:12" ht="20.100000000000001" customHeight="1" x14ac:dyDescent="0.25">
      <c r="A336" s="47">
        <v>328</v>
      </c>
      <c r="B336" s="53"/>
      <c r="C336" s="53"/>
      <c r="D336" s="52"/>
      <c r="E336" s="53"/>
      <c r="F336" s="54"/>
      <c r="G336" s="13"/>
      <c r="H336" s="13"/>
      <c r="I336" s="14"/>
      <c r="J336" s="48">
        <f>IFERROR(IF(G336="Annual Fee",VLOOKUP('NON-GB'!F336,Data!J:L,3,FALSE),0),0)+IFERROR(IF(G336="Late Charge",IF(OR(F336="FS-4.1",F336="FS-4.2"),VLOOKUP(F336&amp;H336,M:O,3,FALSE),VLOOKUP(H336,N:O,2,FALSE)*VLOOKUP(F336,Data!J:L,3,FALSE))),0)+IFERROR(IF(OR(F336="FS-4.1",F336="FS-4.2"),IF(VLOOKUP(H336,Data!O:P,2,FALSE)&lt;'NON-GB'!D$5,"Lapse",0)),0)</f>
        <v>0</v>
      </c>
      <c r="L336" s="33"/>
    </row>
    <row r="337" spans="1:12" ht="20.100000000000001" customHeight="1" x14ac:dyDescent="0.25">
      <c r="A337" s="47">
        <v>329</v>
      </c>
      <c r="B337" s="53"/>
      <c r="C337" s="53"/>
      <c r="D337" s="52"/>
      <c r="E337" s="53"/>
      <c r="F337" s="54"/>
      <c r="G337" s="13"/>
      <c r="H337" s="13"/>
      <c r="I337" s="14"/>
      <c r="J337" s="48">
        <f>IFERROR(IF(G337="Annual Fee",VLOOKUP('NON-GB'!F337,Data!J:L,3,FALSE),0),0)+IFERROR(IF(G337="Late Charge",IF(OR(F337="FS-4.1",F337="FS-4.2"),VLOOKUP(F337&amp;H337,M:O,3,FALSE),VLOOKUP(H337,N:O,2,FALSE)*VLOOKUP(F337,Data!J:L,3,FALSE))),0)+IFERROR(IF(OR(F337="FS-4.1",F337="FS-4.2"),IF(VLOOKUP(H337,Data!O:P,2,FALSE)&lt;'NON-GB'!D$5,"Lapse",0)),0)</f>
        <v>0</v>
      </c>
      <c r="L337" s="33"/>
    </row>
    <row r="338" spans="1:12" ht="20.100000000000001" customHeight="1" x14ac:dyDescent="0.25">
      <c r="A338" s="47">
        <v>330</v>
      </c>
      <c r="B338" s="53"/>
      <c r="C338" s="53"/>
      <c r="D338" s="52"/>
      <c r="E338" s="53"/>
      <c r="F338" s="54"/>
      <c r="G338" s="13"/>
      <c r="H338" s="13"/>
      <c r="I338" s="14"/>
      <c r="J338" s="48">
        <f>IFERROR(IF(G338="Annual Fee",VLOOKUP('NON-GB'!F338,Data!J:L,3,FALSE),0),0)+IFERROR(IF(G338="Late Charge",IF(OR(F338="FS-4.1",F338="FS-4.2"),VLOOKUP(F338&amp;H338,M:O,3,FALSE),VLOOKUP(H338,N:O,2,FALSE)*VLOOKUP(F338,Data!J:L,3,FALSE))),0)+IFERROR(IF(OR(F338="FS-4.1",F338="FS-4.2"),IF(VLOOKUP(H338,Data!O:P,2,FALSE)&lt;'NON-GB'!D$5,"Lapse",0)),0)</f>
        <v>0</v>
      </c>
      <c r="L338" s="33"/>
    </row>
    <row r="339" spans="1:12" ht="20.100000000000001" customHeight="1" x14ac:dyDescent="0.25">
      <c r="A339" s="47">
        <v>331</v>
      </c>
      <c r="B339" s="53"/>
      <c r="C339" s="53"/>
      <c r="D339" s="52"/>
      <c r="E339" s="53"/>
      <c r="F339" s="54"/>
      <c r="G339" s="13"/>
      <c r="H339" s="13"/>
      <c r="I339" s="14"/>
      <c r="J339" s="48">
        <f>IFERROR(IF(G339="Annual Fee",VLOOKUP('NON-GB'!F339,Data!J:L,3,FALSE),0),0)+IFERROR(IF(G339="Late Charge",IF(OR(F339="FS-4.1",F339="FS-4.2"),VLOOKUP(F339&amp;H339,M:O,3,FALSE),VLOOKUP(H339,N:O,2,FALSE)*VLOOKUP(F339,Data!J:L,3,FALSE))),0)+IFERROR(IF(OR(F339="FS-4.1",F339="FS-4.2"),IF(VLOOKUP(H339,Data!O:P,2,FALSE)&lt;'NON-GB'!D$5,"Lapse",0)),0)</f>
        <v>0</v>
      </c>
      <c r="L339" s="33"/>
    </row>
    <row r="340" spans="1:12" ht="20.100000000000001" customHeight="1" x14ac:dyDescent="0.25">
      <c r="A340" s="47">
        <v>332</v>
      </c>
      <c r="B340" s="53"/>
      <c r="C340" s="53"/>
      <c r="D340" s="52"/>
      <c r="E340" s="53"/>
      <c r="F340" s="54"/>
      <c r="G340" s="13"/>
      <c r="H340" s="13"/>
      <c r="I340" s="14"/>
      <c r="J340" s="48">
        <f>IFERROR(IF(G340="Annual Fee",VLOOKUP('NON-GB'!F340,Data!J:L,3,FALSE),0),0)+IFERROR(IF(G340="Late Charge",IF(OR(F340="FS-4.1",F340="FS-4.2"),VLOOKUP(F340&amp;H340,M:O,3,FALSE),VLOOKUP(H340,N:O,2,FALSE)*VLOOKUP(F340,Data!J:L,3,FALSE))),0)+IFERROR(IF(OR(F340="FS-4.1",F340="FS-4.2"),IF(VLOOKUP(H340,Data!O:P,2,FALSE)&lt;'NON-GB'!D$5,"Lapse",0)),0)</f>
        <v>0</v>
      </c>
      <c r="L340" s="33"/>
    </row>
    <row r="341" spans="1:12" ht="20.100000000000001" customHeight="1" x14ac:dyDescent="0.25">
      <c r="A341" s="47">
        <v>333</v>
      </c>
      <c r="B341" s="53"/>
      <c r="C341" s="53"/>
      <c r="D341" s="52"/>
      <c r="E341" s="53"/>
      <c r="F341" s="54"/>
      <c r="G341" s="13"/>
      <c r="H341" s="13"/>
      <c r="I341" s="14"/>
      <c r="J341" s="48">
        <f>IFERROR(IF(G341="Annual Fee",VLOOKUP('NON-GB'!F341,Data!J:L,3,FALSE),0),0)+IFERROR(IF(G341="Late Charge",IF(OR(F341="FS-4.1",F341="FS-4.2"),VLOOKUP(F341&amp;H341,M:O,3,FALSE),VLOOKUP(H341,N:O,2,FALSE)*VLOOKUP(F341,Data!J:L,3,FALSE))),0)+IFERROR(IF(OR(F341="FS-4.1",F341="FS-4.2"),IF(VLOOKUP(H341,Data!O:P,2,FALSE)&lt;'NON-GB'!D$5,"Lapse",0)),0)</f>
        <v>0</v>
      </c>
      <c r="L341" s="33"/>
    </row>
    <row r="342" spans="1:12" ht="20.100000000000001" customHeight="1" x14ac:dyDescent="0.25">
      <c r="A342" s="47">
        <v>334</v>
      </c>
      <c r="B342" s="53"/>
      <c r="C342" s="53"/>
      <c r="D342" s="52"/>
      <c r="E342" s="53"/>
      <c r="F342" s="54"/>
      <c r="G342" s="13"/>
      <c r="H342" s="13"/>
      <c r="I342" s="14"/>
      <c r="J342" s="48">
        <f>IFERROR(IF(G342="Annual Fee",VLOOKUP('NON-GB'!F342,Data!J:L,3,FALSE),0),0)+IFERROR(IF(G342="Late Charge",IF(OR(F342="FS-4.1",F342="FS-4.2"),VLOOKUP(F342&amp;H342,M:O,3,FALSE),VLOOKUP(H342,N:O,2,FALSE)*VLOOKUP(F342,Data!J:L,3,FALSE))),0)+IFERROR(IF(OR(F342="FS-4.1",F342="FS-4.2"),IF(VLOOKUP(H342,Data!O:P,2,FALSE)&lt;'NON-GB'!D$5,"Lapse",0)),0)</f>
        <v>0</v>
      </c>
      <c r="L342" s="33"/>
    </row>
    <row r="343" spans="1:12" ht="20.100000000000001" customHeight="1" x14ac:dyDescent="0.25">
      <c r="A343" s="47">
        <v>335</v>
      </c>
      <c r="B343" s="53"/>
      <c r="C343" s="53"/>
      <c r="D343" s="52"/>
      <c r="E343" s="53"/>
      <c r="F343" s="54"/>
      <c r="G343" s="13"/>
      <c r="H343" s="13"/>
      <c r="I343" s="14"/>
      <c r="J343" s="48">
        <f>IFERROR(IF(G343="Annual Fee",VLOOKUP('NON-GB'!F343,Data!J:L,3,FALSE),0),0)+IFERROR(IF(G343="Late Charge",IF(OR(F343="FS-4.1",F343="FS-4.2"),VLOOKUP(F343&amp;H343,M:O,3,FALSE),VLOOKUP(H343,N:O,2,FALSE)*VLOOKUP(F343,Data!J:L,3,FALSE))),0)+IFERROR(IF(OR(F343="FS-4.1",F343="FS-4.2"),IF(VLOOKUP(H343,Data!O:P,2,FALSE)&lt;'NON-GB'!D$5,"Lapse",0)),0)</f>
        <v>0</v>
      </c>
      <c r="L343" s="33"/>
    </row>
    <row r="344" spans="1:12" ht="20.100000000000001" customHeight="1" x14ac:dyDescent="0.25">
      <c r="A344" s="47">
        <v>336</v>
      </c>
      <c r="B344" s="53"/>
      <c r="C344" s="53"/>
      <c r="D344" s="52"/>
      <c r="E344" s="53"/>
      <c r="F344" s="54"/>
      <c r="G344" s="13"/>
      <c r="H344" s="13"/>
      <c r="I344" s="14"/>
      <c r="J344" s="48">
        <f>IFERROR(IF(G344="Annual Fee",VLOOKUP('NON-GB'!F344,Data!J:L,3,FALSE),0),0)+IFERROR(IF(G344="Late Charge",IF(OR(F344="FS-4.1",F344="FS-4.2"),VLOOKUP(F344&amp;H344,M:O,3,FALSE),VLOOKUP(H344,N:O,2,FALSE)*VLOOKUP(F344,Data!J:L,3,FALSE))),0)+IFERROR(IF(OR(F344="FS-4.1",F344="FS-4.2"),IF(VLOOKUP(H344,Data!O:P,2,FALSE)&lt;'NON-GB'!D$5,"Lapse",0)),0)</f>
        <v>0</v>
      </c>
      <c r="L344" s="33"/>
    </row>
    <row r="345" spans="1:12" ht="20.100000000000001" customHeight="1" x14ac:dyDescent="0.25">
      <c r="A345" s="47">
        <v>337</v>
      </c>
      <c r="B345" s="53"/>
      <c r="C345" s="53"/>
      <c r="D345" s="52"/>
      <c r="E345" s="53"/>
      <c r="F345" s="54"/>
      <c r="G345" s="13"/>
      <c r="H345" s="13"/>
      <c r="I345" s="14"/>
      <c r="J345" s="48">
        <f>IFERROR(IF(G345="Annual Fee",VLOOKUP('NON-GB'!F345,Data!J:L,3,FALSE),0),0)+IFERROR(IF(G345="Late Charge",IF(OR(F345="FS-4.1",F345="FS-4.2"),VLOOKUP(F345&amp;H345,M:O,3,FALSE),VLOOKUP(H345,N:O,2,FALSE)*VLOOKUP(F345,Data!J:L,3,FALSE))),0)+IFERROR(IF(OR(F345="FS-4.1",F345="FS-4.2"),IF(VLOOKUP(H345,Data!O:P,2,FALSE)&lt;'NON-GB'!D$5,"Lapse",0)),0)</f>
        <v>0</v>
      </c>
      <c r="L345" s="33"/>
    </row>
    <row r="346" spans="1:12" ht="20.100000000000001" customHeight="1" x14ac:dyDescent="0.25">
      <c r="A346" s="47">
        <v>338</v>
      </c>
      <c r="B346" s="53"/>
      <c r="C346" s="53"/>
      <c r="D346" s="52"/>
      <c r="E346" s="53"/>
      <c r="F346" s="54"/>
      <c r="G346" s="13"/>
      <c r="H346" s="13"/>
      <c r="I346" s="14"/>
      <c r="J346" s="48">
        <f>IFERROR(IF(G346="Annual Fee",VLOOKUP('NON-GB'!F346,Data!J:L,3,FALSE),0),0)+IFERROR(IF(G346="Late Charge",IF(OR(F346="FS-4.1",F346="FS-4.2"),VLOOKUP(F346&amp;H346,M:O,3,FALSE),VLOOKUP(H346,N:O,2,FALSE)*VLOOKUP(F346,Data!J:L,3,FALSE))),0)+IFERROR(IF(OR(F346="FS-4.1",F346="FS-4.2"),IF(VLOOKUP(H346,Data!O:P,2,FALSE)&lt;'NON-GB'!D$5,"Lapse",0)),0)</f>
        <v>0</v>
      </c>
      <c r="L346" s="33"/>
    </row>
    <row r="347" spans="1:12" ht="20.100000000000001" customHeight="1" x14ac:dyDescent="0.25">
      <c r="A347" s="47">
        <v>339</v>
      </c>
      <c r="B347" s="53"/>
      <c r="C347" s="53"/>
      <c r="D347" s="52"/>
      <c r="E347" s="53"/>
      <c r="F347" s="54"/>
      <c r="G347" s="13"/>
      <c r="H347" s="13"/>
      <c r="I347" s="14"/>
      <c r="J347" s="48">
        <f>IFERROR(IF(G347="Annual Fee",VLOOKUP('NON-GB'!F347,Data!J:L,3,FALSE),0),0)+IFERROR(IF(G347="Late Charge",IF(OR(F347="FS-4.1",F347="FS-4.2"),VLOOKUP(F347&amp;H347,M:O,3,FALSE),VLOOKUP(H347,N:O,2,FALSE)*VLOOKUP(F347,Data!J:L,3,FALSE))),0)+IFERROR(IF(OR(F347="FS-4.1",F347="FS-4.2"),IF(VLOOKUP(H347,Data!O:P,2,FALSE)&lt;'NON-GB'!D$5,"Lapse",0)),0)</f>
        <v>0</v>
      </c>
      <c r="L347" s="33"/>
    </row>
    <row r="348" spans="1:12" ht="20.100000000000001" customHeight="1" x14ac:dyDescent="0.25">
      <c r="A348" s="47">
        <v>340</v>
      </c>
      <c r="B348" s="53"/>
      <c r="C348" s="53"/>
      <c r="D348" s="52"/>
      <c r="E348" s="53"/>
      <c r="F348" s="54"/>
      <c r="G348" s="13"/>
      <c r="H348" s="13"/>
      <c r="I348" s="14"/>
      <c r="J348" s="48">
        <f>IFERROR(IF(G348="Annual Fee",VLOOKUP('NON-GB'!F348,Data!J:L,3,FALSE),0),0)+IFERROR(IF(G348="Late Charge",IF(OR(F348="FS-4.1",F348="FS-4.2"),VLOOKUP(F348&amp;H348,M:O,3,FALSE),VLOOKUP(H348,N:O,2,FALSE)*VLOOKUP(F348,Data!J:L,3,FALSE))),0)+IFERROR(IF(OR(F348="FS-4.1",F348="FS-4.2"),IF(VLOOKUP(H348,Data!O:P,2,FALSE)&lt;'NON-GB'!D$5,"Lapse",0)),0)</f>
        <v>0</v>
      </c>
      <c r="L348" s="33"/>
    </row>
    <row r="349" spans="1:12" ht="20.100000000000001" customHeight="1" x14ac:dyDescent="0.25">
      <c r="A349" s="47">
        <v>341</v>
      </c>
      <c r="B349" s="53"/>
      <c r="C349" s="53"/>
      <c r="D349" s="52"/>
      <c r="E349" s="53"/>
      <c r="F349" s="54"/>
      <c r="G349" s="13"/>
      <c r="H349" s="13"/>
      <c r="I349" s="14"/>
      <c r="J349" s="48">
        <f>IFERROR(IF(G349="Annual Fee",VLOOKUP('NON-GB'!F349,Data!J:L,3,FALSE),0),0)+IFERROR(IF(G349="Late Charge",IF(OR(F349="FS-4.1",F349="FS-4.2"),VLOOKUP(F349&amp;H349,M:O,3,FALSE),VLOOKUP(H349,N:O,2,FALSE)*VLOOKUP(F349,Data!J:L,3,FALSE))),0)+IFERROR(IF(OR(F349="FS-4.1",F349="FS-4.2"),IF(VLOOKUP(H349,Data!O:P,2,FALSE)&lt;'NON-GB'!D$5,"Lapse",0)),0)</f>
        <v>0</v>
      </c>
      <c r="L349" s="33"/>
    </row>
    <row r="350" spans="1:12" ht="20.100000000000001" customHeight="1" x14ac:dyDescent="0.25">
      <c r="A350" s="47">
        <v>342</v>
      </c>
      <c r="B350" s="53"/>
      <c r="C350" s="53"/>
      <c r="D350" s="52"/>
      <c r="E350" s="53"/>
      <c r="F350" s="54"/>
      <c r="G350" s="13"/>
      <c r="H350" s="13"/>
      <c r="I350" s="14"/>
      <c r="J350" s="48">
        <f>IFERROR(IF(G350="Annual Fee",VLOOKUP('NON-GB'!F350,Data!J:L,3,FALSE),0),0)+IFERROR(IF(G350="Late Charge",IF(OR(F350="FS-4.1",F350="FS-4.2"),VLOOKUP(F350&amp;H350,M:O,3,FALSE),VLOOKUP(H350,N:O,2,FALSE)*VLOOKUP(F350,Data!J:L,3,FALSE))),0)+IFERROR(IF(OR(F350="FS-4.1",F350="FS-4.2"),IF(VLOOKUP(H350,Data!O:P,2,FALSE)&lt;'NON-GB'!D$5,"Lapse",0)),0)</f>
        <v>0</v>
      </c>
      <c r="L350" s="33"/>
    </row>
    <row r="351" spans="1:12" ht="20.100000000000001" customHeight="1" x14ac:dyDescent="0.25">
      <c r="A351" s="47">
        <v>343</v>
      </c>
      <c r="B351" s="53"/>
      <c r="C351" s="53"/>
      <c r="D351" s="52"/>
      <c r="E351" s="53"/>
      <c r="F351" s="54"/>
      <c r="G351" s="13"/>
      <c r="H351" s="13"/>
      <c r="I351" s="14"/>
      <c r="J351" s="48">
        <f>IFERROR(IF(G351="Annual Fee",VLOOKUP('NON-GB'!F351,Data!J:L,3,FALSE),0),0)+IFERROR(IF(G351="Late Charge",IF(OR(F351="FS-4.1",F351="FS-4.2"),VLOOKUP(F351&amp;H351,M:O,3,FALSE),VLOOKUP(H351,N:O,2,FALSE)*VLOOKUP(F351,Data!J:L,3,FALSE))),0)+IFERROR(IF(OR(F351="FS-4.1",F351="FS-4.2"),IF(VLOOKUP(H351,Data!O:P,2,FALSE)&lt;'NON-GB'!D$5,"Lapse",0)),0)</f>
        <v>0</v>
      </c>
      <c r="L351" s="33"/>
    </row>
    <row r="352" spans="1:12" ht="20.100000000000001" customHeight="1" x14ac:dyDescent="0.25">
      <c r="A352" s="47">
        <v>344</v>
      </c>
      <c r="B352" s="53"/>
      <c r="C352" s="53"/>
      <c r="D352" s="52"/>
      <c r="E352" s="53"/>
      <c r="F352" s="54"/>
      <c r="G352" s="13"/>
      <c r="H352" s="13"/>
      <c r="I352" s="14"/>
      <c r="J352" s="48">
        <f>IFERROR(IF(G352="Annual Fee",VLOOKUP('NON-GB'!F352,Data!J:L,3,FALSE),0),0)+IFERROR(IF(G352="Late Charge",IF(OR(F352="FS-4.1",F352="FS-4.2"),VLOOKUP(F352&amp;H352,M:O,3,FALSE),VLOOKUP(H352,N:O,2,FALSE)*VLOOKUP(F352,Data!J:L,3,FALSE))),0)+IFERROR(IF(OR(F352="FS-4.1",F352="FS-4.2"),IF(VLOOKUP(H352,Data!O:P,2,FALSE)&lt;'NON-GB'!D$5,"Lapse",0)),0)</f>
        <v>0</v>
      </c>
      <c r="L352" s="33"/>
    </row>
    <row r="353" spans="1:12" ht="20.100000000000001" customHeight="1" x14ac:dyDescent="0.25">
      <c r="A353" s="47">
        <v>345</v>
      </c>
      <c r="B353" s="53"/>
      <c r="C353" s="53"/>
      <c r="D353" s="52"/>
      <c r="E353" s="53"/>
      <c r="F353" s="54"/>
      <c r="G353" s="13"/>
      <c r="H353" s="13"/>
      <c r="I353" s="14"/>
      <c r="J353" s="48">
        <f>IFERROR(IF(G353="Annual Fee",VLOOKUP('NON-GB'!F353,Data!J:L,3,FALSE),0),0)+IFERROR(IF(G353="Late Charge",IF(OR(F353="FS-4.1",F353="FS-4.2"),VLOOKUP(F353&amp;H353,M:O,3,FALSE),VLOOKUP(H353,N:O,2,FALSE)*VLOOKUP(F353,Data!J:L,3,FALSE))),0)+IFERROR(IF(OR(F353="FS-4.1",F353="FS-4.2"),IF(VLOOKUP(H353,Data!O:P,2,FALSE)&lt;'NON-GB'!D$5,"Lapse",0)),0)</f>
        <v>0</v>
      </c>
      <c r="L353" s="33"/>
    </row>
    <row r="354" spans="1:12" ht="20.100000000000001" customHeight="1" x14ac:dyDescent="0.25">
      <c r="A354" s="47">
        <v>346</v>
      </c>
      <c r="B354" s="53"/>
      <c r="C354" s="53"/>
      <c r="D354" s="52"/>
      <c r="E354" s="53"/>
      <c r="F354" s="54"/>
      <c r="G354" s="13"/>
      <c r="H354" s="13"/>
      <c r="I354" s="14"/>
      <c r="J354" s="48">
        <f>IFERROR(IF(G354="Annual Fee",VLOOKUP('NON-GB'!F354,Data!J:L,3,FALSE),0),0)+IFERROR(IF(G354="Late Charge",IF(OR(F354="FS-4.1",F354="FS-4.2"),VLOOKUP(F354&amp;H354,M:O,3,FALSE),VLOOKUP(H354,N:O,2,FALSE)*VLOOKUP(F354,Data!J:L,3,FALSE))),0)+IFERROR(IF(OR(F354="FS-4.1",F354="FS-4.2"),IF(VLOOKUP(H354,Data!O:P,2,FALSE)&lt;'NON-GB'!D$5,"Lapse",0)),0)</f>
        <v>0</v>
      </c>
      <c r="L354" s="33"/>
    </row>
    <row r="355" spans="1:12" ht="20.100000000000001" customHeight="1" x14ac:dyDescent="0.25">
      <c r="A355" s="47">
        <v>347</v>
      </c>
      <c r="B355" s="53"/>
      <c r="C355" s="53"/>
      <c r="D355" s="52"/>
      <c r="E355" s="53"/>
      <c r="F355" s="54"/>
      <c r="G355" s="13"/>
      <c r="H355" s="13"/>
      <c r="I355" s="14"/>
      <c r="J355" s="48">
        <f>IFERROR(IF(G355="Annual Fee",VLOOKUP('NON-GB'!F355,Data!J:L,3,FALSE),0),0)+IFERROR(IF(G355="Late Charge",IF(OR(F355="FS-4.1",F355="FS-4.2"),VLOOKUP(F355&amp;H355,M:O,3,FALSE),VLOOKUP(H355,N:O,2,FALSE)*VLOOKUP(F355,Data!J:L,3,FALSE))),0)+IFERROR(IF(OR(F355="FS-4.1",F355="FS-4.2"),IF(VLOOKUP(H355,Data!O:P,2,FALSE)&lt;'NON-GB'!D$5,"Lapse",0)),0)</f>
        <v>0</v>
      </c>
      <c r="L355" s="33"/>
    </row>
    <row r="356" spans="1:12" ht="20.100000000000001" customHeight="1" x14ac:dyDescent="0.25">
      <c r="A356" s="47">
        <v>348</v>
      </c>
      <c r="B356" s="53"/>
      <c r="C356" s="53"/>
      <c r="D356" s="52"/>
      <c r="E356" s="53"/>
      <c r="F356" s="54"/>
      <c r="G356" s="13"/>
      <c r="H356" s="13"/>
      <c r="I356" s="14"/>
      <c r="J356" s="48">
        <f>IFERROR(IF(G356="Annual Fee",VLOOKUP('NON-GB'!F356,Data!J:L,3,FALSE),0),0)+IFERROR(IF(G356="Late Charge",IF(OR(F356="FS-4.1",F356="FS-4.2"),VLOOKUP(F356&amp;H356,M:O,3,FALSE),VLOOKUP(H356,N:O,2,FALSE)*VLOOKUP(F356,Data!J:L,3,FALSE))),0)+IFERROR(IF(OR(F356="FS-4.1",F356="FS-4.2"),IF(VLOOKUP(H356,Data!O:P,2,FALSE)&lt;'NON-GB'!D$5,"Lapse",0)),0)</f>
        <v>0</v>
      </c>
      <c r="L356" s="33"/>
    </row>
    <row r="357" spans="1:12" ht="20.100000000000001" customHeight="1" x14ac:dyDescent="0.25">
      <c r="A357" s="47">
        <v>349</v>
      </c>
      <c r="B357" s="53"/>
      <c r="C357" s="53"/>
      <c r="D357" s="52"/>
      <c r="E357" s="53"/>
      <c r="F357" s="54"/>
      <c r="G357" s="13"/>
      <c r="H357" s="13"/>
      <c r="I357" s="14"/>
      <c r="J357" s="48">
        <f>IFERROR(IF(G357="Annual Fee",VLOOKUP('NON-GB'!F357,Data!J:L,3,FALSE),0),0)+IFERROR(IF(G357="Late Charge",IF(OR(F357="FS-4.1",F357="FS-4.2"),VLOOKUP(F357&amp;H357,M:O,3,FALSE),VLOOKUP(H357,N:O,2,FALSE)*VLOOKUP(F357,Data!J:L,3,FALSE))),0)+IFERROR(IF(OR(F357="FS-4.1",F357="FS-4.2"),IF(VLOOKUP(H357,Data!O:P,2,FALSE)&lt;'NON-GB'!D$5,"Lapse",0)),0)</f>
        <v>0</v>
      </c>
      <c r="L357" s="33"/>
    </row>
    <row r="358" spans="1:12" ht="20.100000000000001" customHeight="1" x14ac:dyDescent="0.25">
      <c r="A358" s="47">
        <v>350</v>
      </c>
      <c r="B358" s="53"/>
      <c r="C358" s="53"/>
      <c r="D358" s="52"/>
      <c r="E358" s="53"/>
      <c r="F358" s="54"/>
      <c r="G358" s="13"/>
      <c r="H358" s="13"/>
      <c r="I358" s="14"/>
      <c r="J358" s="48">
        <f>IFERROR(IF(G358="Annual Fee",VLOOKUP('NON-GB'!F358,Data!J:L,3,FALSE),0),0)+IFERROR(IF(G358="Late Charge",IF(OR(F358="FS-4.1",F358="FS-4.2"),VLOOKUP(F358&amp;H358,M:O,3,FALSE),VLOOKUP(H358,N:O,2,FALSE)*VLOOKUP(F358,Data!J:L,3,FALSE))),0)+IFERROR(IF(OR(F358="FS-4.1",F358="FS-4.2"),IF(VLOOKUP(H358,Data!O:P,2,FALSE)&lt;'NON-GB'!D$5,"Lapse",0)),0)</f>
        <v>0</v>
      </c>
      <c r="L358" s="33"/>
    </row>
    <row r="359" spans="1:12" ht="20.100000000000001" customHeight="1" x14ac:dyDescent="0.25">
      <c r="A359" s="47">
        <v>351</v>
      </c>
      <c r="B359" s="53"/>
      <c r="C359" s="53"/>
      <c r="D359" s="52"/>
      <c r="E359" s="53"/>
      <c r="F359" s="54"/>
      <c r="G359" s="13"/>
      <c r="H359" s="13"/>
      <c r="I359" s="14"/>
      <c r="J359" s="48">
        <f>IFERROR(IF(G359="Annual Fee",VLOOKUP('NON-GB'!F359,Data!J:L,3,FALSE),0),0)+IFERROR(IF(G359="Late Charge",IF(OR(F359="FS-4.1",F359="FS-4.2"),VLOOKUP(F359&amp;H359,M:O,3,FALSE),VLOOKUP(H359,N:O,2,FALSE)*VLOOKUP(F359,Data!J:L,3,FALSE))),0)+IFERROR(IF(OR(F359="FS-4.1",F359="FS-4.2"),IF(VLOOKUP(H359,Data!O:P,2,FALSE)&lt;'NON-GB'!D$5,"Lapse",0)),0)</f>
        <v>0</v>
      </c>
      <c r="L359" s="33"/>
    </row>
    <row r="360" spans="1:12" ht="20.100000000000001" customHeight="1" x14ac:dyDescent="0.25">
      <c r="A360" s="47">
        <v>352</v>
      </c>
      <c r="B360" s="53"/>
      <c r="C360" s="53"/>
      <c r="D360" s="52"/>
      <c r="E360" s="53"/>
      <c r="F360" s="54"/>
      <c r="G360" s="13"/>
      <c r="H360" s="13"/>
      <c r="I360" s="14"/>
      <c r="J360" s="48">
        <f>IFERROR(IF(G360="Annual Fee",VLOOKUP('NON-GB'!F360,Data!J:L,3,FALSE),0),0)+IFERROR(IF(G360="Late Charge",IF(OR(F360="FS-4.1",F360="FS-4.2"),VLOOKUP(F360&amp;H360,M:O,3,FALSE),VLOOKUP(H360,N:O,2,FALSE)*VLOOKUP(F360,Data!J:L,3,FALSE))),0)+IFERROR(IF(OR(F360="FS-4.1",F360="FS-4.2"),IF(VLOOKUP(H360,Data!O:P,2,FALSE)&lt;'NON-GB'!D$5,"Lapse",0)),0)</f>
        <v>0</v>
      </c>
      <c r="L360" s="33"/>
    </row>
    <row r="361" spans="1:12" ht="20.100000000000001" customHeight="1" x14ac:dyDescent="0.25">
      <c r="A361" s="47">
        <v>353</v>
      </c>
      <c r="B361" s="53"/>
      <c r="C361" s="53"/>
      <c r="D361" s="52"/>
      <c r="E361" s="53"/>
      <c r="F361" s="54"/>
      <c r="G361" s="13"/>
      <c r="H361" s="13"/>
      <c r="I361" s="14"/>
      <c r="J361" s="48">
        <f>IFERROR(IF(G361="Annual Fee",VLOOKUP('NON-GB'!F361,Data!J:L,3,FALSE),0),0)+IFERROR(IF(G361="Late Charge",IF(OR(F361="FS-4.1",F361="FS-4.2"),VLOOKUP(F361&amp;H361,M:O,3,FALSE),VLOOKUP(H361,N:O,2,FALSE)*VLOOKUP(F361,Data!J:L,3,FALSE))),0)+IFERROR(IF(OR(F361="FS-4.1",F361="FS-4.2"),IF(VLOOKUP(H361,Data!O:P,2,FALSE)&lt;'NON-GB'!D$5,"Lapse",0)),0)</f>
        <v>0</v>
      </c>
      <c r="L361" s="33"/>
    </row>
    <row r="362" spans="1:12" ht="20.100000000000001" customHeight="1" x14ac:dyDescent="0.25">
      <c r="A362" s="47">
        <v>354</v>
      </c>
      <c r="B362" s="53"/>
      <c r="C362" s="53"/>
      <c r="D362" s="52"/>
      <c r="E362" s="53"/>
      <c r="F362" s="54"/>
      <c r="G362" s="13"/>
      <c r="H362" s="13"/>
      <c r="I362" s="14"/>
      <c r="J362" s="48">
        <f>IFERROR(IF(G362="Annual Fee",VLOOKUP('NON-GB'!F362,Data!J:L,3,FALSE),0),0)+IFERROR(IF(G362="Late Charge",IF(OR(F362="FS-4.1",F362="FS-4.2"),VLOOKUP(F362&amp;H362,M:O,3,FALSE),VLOOKUP(H362,N:O,2,FALSE)*VLOOKUP(F362,Data!J:L,3,FALSE))),0)+IFERROR(IF(OR(F362="FS-4.1",F362="FS-4.2"),IF(VLOOKUP(H362,Data!O:P,2,FALSE)&lt;'NON-GB'!D$5,"Lapse",0)),0)</f>
        <v>0</v>
      </c>
      <c r="L362" s="33"/>
    </row>
    <row r="363" spans="1:12" ht="20.100000000000001" customHeight="1" x14ac:dyDescent="0.25">
      <c r="A363" s="47">
        <v>355</v>
      </c>
      <c r="B363" s="53"/>
      <c r="C363" s="53"/>
      <c r="D363" s="52"/>
      <c r="E363" s="53"/>
      <c r="F363" s="54"/>
      <c r="G363" s="13"/>
      <c r="H363" s="13"/>
      <c r="I363" s="14"/>
      <c r="J363" s="48">
        <f>IFERROR(IF(G363="Annual Fee",VLOOKUP('NON-GB'!F363,Data!J:L,3,FALSE),0),0)+IFERROR(IF(G363="Late Charge",IF(OR(F363="FS-4.1",F363="FS-4.2"),VLOOKUP(F363&amp;H363,M:O,3,FALSE),VLOOKUP(H363,N:O,2,FALSE)*VLOOKUP(F363,Data!J:L,3,FALSE))),0)+IFERROR(IF(OR(F363="FS-4.1",F363="FS-4.2"),IF(VLOOKUP(H363,Data!O:P,2,FALSE)&lt;'NON-GB'!D$5,"Lapse",0)),0)</f>
        <v>0</v>
      </c>
      <c r="L363" s="33"/>
    </row>
    <row r="364" spans="1:12" ht="20.100000000000001" customHeight="1" x14ac:dyDescent="0.25">
      <c r="A364" s="47">
        <v>356</v>
      </c>
      <c r="B364" s="53"/>
      <c r="C364" s="53"/>
      <c r="D364" s="52"/>
      <c r="E364" s="53"/>
      <c r="F364" s="54"/>
      <c r="G364" s="13"/>
      <c r="H364" s="13"/>
      <c r="I364" s="14"/>
      <c r="J364" s="48">
        <f>IFERROR(IF(G364="Annual Fee",VLOOKUP('NON-GB'!F364,Data!J:L,3,FALSE),0),0)+IFERROR(IF(G364="Late Charge",IF(OR(F364="FS-4.1",F364="FS-4.2"),VLOOKUP(F364&amp;H364,M:O,3,FALSE),VLOOKUP(H364,N:O,2,FALSE)*VLOOKUP(F364,Data!J:L,3,FALSE))),0)+IFERROR(IF(OR(F364="FS-4.1",F364="FS-4.2"),IF(VLOOKUP(H364,Data!O:P,2,FALSE)&lt;'NON-GB'!D$5,"Lapse",0)),0)</f>
        <v>0</v>
      </c>
      <c r="L364" s="33"/>
    </row>
    <row r="365" spans="1:12" ht="20.100000000000001" customHeight="1" x14ac:dyDescent="0.25">
      <c r="A365" s="47">
        <v>357</v>
      </c>
      <c r="B365" s="53"/>
      <c r="C365" s="53"/>
      <c r="D365" s="52"/>
      <c r="E365" s="53"/>
      <c r="F365" s="54"/>
      <c r="G365" s="13"/>
      <c r="H365" s="13"/>
      <c r="I365" s="14"/>
      <c r="J365" s="48">
        <f>IFERROR(IF(G365="Annual Fee",VLOOKUP('NON-GB'!F365,Data!J:L,3,FALSE),0),0)+IFERROR(IF(G365="Late Charge",IF(OR(F365="FS-4.1",F365="FS-4.2"),VLOOKUP(F365&amp;H365,M:O,3,FALSE),VLOOKUP(H365,N:O,2,FALSE)*VLOOKUP(F365,Data!J:L,3,FALSE))),0)+IFERROR(IF(OR(F365="FS-4.1",F365="FS-4.2"),IF(VLOOKUP(H365,Data!O:P,2,FALSE)&lt;'NON-GB'!D$5,"Lapse",0)),0)</f>
        <v>0</v>
      </c>
      <c r="L365" s="33"/>
    </row>
    <row r="366" spans="1:12" ht="20.100000000000001" customHeight="1" x14ac:dyDescent="0.25">
      <c r="A366" s="47">
        <v>358</v>
      </c>
      <c r="B366" s="53"/>
      <c r="C366" s="53"/>
      <c r="D366" s="52"/>
      <c r="E366" s="53"/>
      <c r="F366" s="54"/>
      <c r="G366" s="13"/>
      <c r="H366" s="13"/>
      <c r="I366" s="14"/>
      <c r="J366" s="48">
        <f>IFERROR(IF(G366="Annual Fee",VLOOKUP('NON-GB'!F366,Data!J:L,3,FALSE),0),0)+IFERROR(IF(G366="Late Charge",IF(OR(F366="FS-4.1",F366="FS-4.2"),VLOOKUP(F366&amp;H366,M:O,3,FALSE),VLOOKUP(H366,N:O,2,FALSE)*VLOOKUP(F366,Data!J:L,3,FALSE))),0)+IFERROR(IF(OR(F366="FS-4.1",F366="FS-4.2"),IF(VLOOKUP(H366,Data!O:P,2,FALSE)&lt;'NON-GB'!D$5,"Lapse",0)),0)</f>
        <v>0</v>
      </c>
      <c r="L366" s="33"/>
    </row>
    <row r="367" spans="1:12" ht="20.100000000000001" customHeight="1" x14ac:dyDescent="0.25">
      <c r="A367" s="47">
        <v>359</v>
      </c>
      <c r="B367" s="53"/>
      <c r="C367" s="53"/>
      <c r="D367" s="52"/>
      <c r="E367" s="53"/>
      <c r="F367" s="54"/>
      <c r="G367" s="13"/>
      <c r="H367" s="13"/>
      <c r="I367" s="14"/>
      <c r="J367" s="48">
        <f>IFERROR(IF(G367="Annual Fee",VLOOKUP('NON-GB'!F367,Data!J:L,3,FALSE),0),0)+IFERROR(IF(G367="Late Charge",IF(OR(F367="FS-4.1",F367="FS-4.2"),VLOOKUP(F367&amp;H367,M:O,3,FALSE),VLOOKUP(H367,N:O,2,FALSE)*VLOOKUP(F367,Data!J:L,3,FALSE))),0)+IFERROR(IF(OR(F367="FS-4.1",F367="FS-4.2"),IF(VLOOKUP(H367,Data!O:P,2,FALSE)&lt;'NON-GB'!D$5,"Lapse",0)),0)</f>
        <v>0</v>
      </c>
      <c r="L367" s="33"/>
    </row>
    <row r="368" spans="1:12" ht="20.100000000000001" customHeight="1" x14ac:dyDescent="0.25">
      <c r="A368" s="47">
        <v>360</v>
      </c>
      <c r="B368" s="53"/>
      <c r="C368" s="53"/>
      <c r="D368" s="52"/>
      <c r="E368" s="53"/>
      <c r="F368" s="54"/>
      <c r="G368" s="13"/>
      <c r="H368" s="13"/>
      <c r="I368" s="14"/>
      <c r="J368" s="48">
        <f>IFERROR(IF(G368="Annual Fee",VLOOKUP('NON-GB'!F368,Data!J:L,3,FALSE),0),0)+IFERROR(IF(G368="Late Charge",IF(OR(F368="FS-4.1",F368="FS-4.2"),VLOOKUP(F368&amp;H368,M:O,3,FALSE),VLOOKUP(H368,N:O,2,FALSE)*VLOOKUP(F368,Data!J:L,3,FALSE))),0)+IFERROR(IF(OR(F368="FS-4.1",F368="FS-4.2"),IF(VLOOKUP(H368,Data!O:P,2,FALSE)&lt;'NON-GB'!D$5,"Lapse",0)),0)</f>
        <v>0</v>
      </c>
      <c r="L368" s="33"/>
    </row>
    <row r="369" spans="1:12" ht="20.100000000000001" customHeight="1" x14ac:dyDescent="0.25">
      <c r="A369" s="47">
        <v>361</v>
      </c>
      <c r="B369" s="53"/>
      <c r="C369" s="53"/>
      <c r="D369" s="52"/>
      <c r="E369" s="53"/>
      <c r="F369" s="54"/>
      <c r="G369" s="13"/>
      <c r="H369" s="13"/>
      <c r="I369" s="14"/>
      <c r="J369" s="48">
        <f>IFERROR(IF(G369="Annual Fee",VLOOKUP('NON-GB'!F369,Data!J:L,3,FALSE),0),0)+IFERROR(IF(G369="Late Charge",IF(OR(F369="FS-4.1",F369="FS-4.2"),VLOOKUP(F369&amp;H369,M:O,3,FALSE),VLOOKUP(H369,N:O,2,FALSE)*VLOOKUP(F369,Data!J:L,3,FALSE))),0)+IFERROR(IF(OR(F369="FS-4.1",F369="FS-4.2"),IF(VLOOKUP(H369,Data!O:P,2,FALSE)&lt;'NON-GB'!D$5,"Lapse",0)),0)</f>
        <v>0</v>
      </c>
      <c r="L369" s="33"/>
    </row>
    <row r="370" spans="1:12" ht="20.100000000000001" customHeight="1" x14ac:dyDescent="0.25">
      <c r="A370" s="47">
        <v>362</v>
      </c>
      <c r="B370" s="53"/>
      <c r="C370" s="53"/>
      <c r="D370" s="52"/>
      <c r="E370" s="53"/>
      <c r="F370" s="54"/>
      <c r="G370" s="13"/>
      <c r="H370" s="13"/>
      <c r="I370" s="14"/>
      <c r="J370" s="48">
        <f>IFERROR(IF(G370="Annual Fee",VLOOKUP('NON-GB'!F370,Data!J:L,3,FALSE),0),0)+IFERROR(IF(G370="Late Charge",IF(OR(F370="FS-4.1",F370="FS-4.2"),VLOOKUP(F370&amp;H370,M:O,3,FALSE),VLOOKUP(H370,N:O,2,FALSE)*VLOOKUP(F370,Data!J:L,3,FALSE))),0)+IFERROR(IF(OR(F370="FS-4.1",F370="FS-4.2"),IF(VLOOKUP(H370,Data!O:P,2,FALSE)&lt;'NON-GB'!D$5,"Lapse",0)),0)</f>
        <v>0</v>
      </c>
      <c r="L370" s="33"/>
    </row>
    <row r="371" spans="1:12" ht="20.100000000000001" customHeight="1" x14ac:dyDescent="0.25">
      <c r="A371" s="47">
        <v>363</v>
      </c>
      <c r="B371" s="53"/>
      <c r="C371" s="53"/>
      <c r="D371" s="52"/>
      <c r="E371" s="53"/>
      <c r="F371" s="54"/>
      <c r="G371" s="13"/>
      <c r="H371" s="13"/>
      <c r="I371" s="14"/>
      <c r="J371" s="48">
        <f>IFERROR(IF(G371="Annual Fee",VLOOKUP('NON-GB'!F371,Data!J:L,3,FALSE),0),0)+IFERROR(IF(G371="Late Charge",IF(OR(F371="FS-4.1",F371="FS-4.2"),VLOOKUP(F371&amp;H371,M:O,3,FALSE),VLOOKUP(H371,N:O,2,FALSE)*VLOOKUP(F371,Data!J:L,3,FALSE))),0)+IFERROR(IF(OR(F371="FS-4.1",F371="FS-4.2"),IF(VLOOKUP(H371,Data!O:P,2,FALSE)&lt;'NON-GB'!D$5,"Lapse",0)),0)</f>
        <v>0</v>
      </c>
      <c r="L371" s="33"/>
    </row>
    <row r="372" spans="1:12" ht="20.100000000000001" customHeight="1" x14ac:dyDescent="0.25">
      <c r="A372" s="47">
        <v>364</v>
      </c>
      <c r="B372" s="53"/>
      <c r="C372" s="53"/>
      <c r="D372" s="52"/>
      <c r="E372" s="53"/>
      <c r="F372" s="54"/>
      <c r="G372" s="13"/>
      <c r="H372" s="13"/>
      <c r="I372" s="14"/>
      <c r="J372" s="48">
        <f>IFERROR(IF(G372="Annual Fee",VLOOKUP('NON-GB'!F372,Data!J:L,3,FALSE),0),0)+IFERROR(IF(G372="Late Charge",IF(OR(F372="FS-4.1",F372="FS-4.2"),VLOOKUP(F372&amp;H372,M:O,3,FALSE),VLOOKUP(H372,N:O,2,FALSE)*VLOOKUP(F372,Data!J:L,3,FALSE))),0)+IFERROR(IF(OR(F372="FS-4.1",F372="FS-4.2"),IF(VLOOKUP(H372,Data!O:P,2,FALSE)&lt;'NON-GB'!D$5,"Lapse",0)),0)</f>
        <v>0</v>
      </c>
      <c r="L372" s="33"/>
    </row>
    <row r="373" spans="1:12" ht="20.100000000000001" customHeight="1" x14ac:dyDescent="0.25">
      <c r="A373" s="47">
        <v>365</v>
      </c>
      <c r="B373" s="53"/>
      <c r="C373" s="53"/>
      <c r="D373" s="52"/>
      <c r="E373" s="53"/>
      <c r="F373" s="54"/>
      <c r="G373" s="13"/>
      <c r="H373" s="13"/>
      <c r="I373" s="14"/>
      <c r="J373" s="48">
        <f>IFERROR(IF(G373="Annual Fee",VLOOKUP('NON-GB'!F373,Data!J:L,3,FALSE),0),0)+IFERROR(IF(G373="Late Charge",IF(OR(F373="FS-4.1",F373="FS-4.2"),VLOOKUP(F373&amp;H373,M:O,3,FALSE),VLOOKUP(H373,N:O,2,FALSE)*VLOOKUP(F373,Data!J:L,3,FALSE))),0)+IFERROR(IF(OR(F373="FS-4.1",F373="FS-4.2"),IF(VLOOKUP(H373,Data!O:P,2,FALSE)&lt;'NON-GB'!D$5,"Lapse",0)),0)</f>
        <v>0</v>
      </c>
      <c r="L373" s="33"/>
    </row>
    <row r="374" spans="1:12" ht="20.100000000000001" customHeight="1" x14ac:dyDescent="0.25">
      <c r="A374" s="47">
        <v>366</v>
      </c>
      <c r="B374" s="53"/>
      <c r="C374" s="53"/>
      <c r="D374" s="52"/>
      <c r="E374" s="53"/>
      <c r="F374" s="54"/>
      <c r="G374" s="13"/>
      <c r="H374" s="13"/>
      <c r="I374" s="14"/>
      <c r="J374" s="48">
        <f>IFERROR(IF(G374="Annual Fee",VLOOKUP('NON-GB'!F374,Data!J:L,3,FALSE),0),0)+IFERROR(IF(G374="Late Charge",IF(OR(F374="FS-4.1",F374="FS-4.2"),VLOOKUP(F374&amp;H374,M:O,3,FALSE),VLOOKUP(H374,N:O,2,FALSE)*VLOOKUP(F374,Data!J:L,3,FALSE))),0)+IFERROR(IF(OR(F374="FS-4.1",F374="FS-4.2"),IF(VLOOKUP(H374,Data!O:P,2,FALSE)&lt;'NON-GB'!D$5,"Lapse",0)),0)</f>
        <v>0</v>
      </c>
      <c r="L374" s="33"/>
    </row>
    <row r="375" spans="1:12" ht="20.100000000000001" customHeight="1" x14ac:dyDescent="0.25">
      <c r="A375" s="47">
        <v>367</v>
      </c>
      <c r="B375" s="53"/>
      <c r="C375" s="53"/>
      <c r="D375" s="52"/>
      <c r="E375" s="53"/>
      <c r="F375" s="54"/>
      <c r="G375" s="13"/>
      <c r="H375" s="13"/>
      <c r="I375" s="14"/>
      <c r="J375" s="48">
        <f>IFERROR(IF(G375="Annual Fee",VLOOKUP('NON-GB'!F375,Data!J:L,3,FALSE),0),0)+IFERROR(IF(G375="Late Charge",IF(OR(F375="FS-4.1",F375="FS-4.2"),VLOOKUP(F375&amp;H375,M:O,3,FALSE),VLOOKUP(H375,N:O,2,FALSE)*VLOOKUP(F375,Data!J:L,3,FALSE))),0)+IFERROR(IF(OR(F375="FS-4.1",F375="FS-4.2"),IF(VLOOKUP(H375,Data!O:P,2,FALSE)&lt;'NON-GB'!D$5,"Lapse",0)),0)</f>
        <v>0</v>
      </c>
      <c r="L375" s="33"/>
    </row>
    <row r="376" spans="1:12" ht="20.100000000000001" customHeight="1" x14ac:dyDescent="0.25">
      <c r="A376" s="47">
        <v>368</v>
      </c>
      <c r="B376" s="53"/>
      <c r="C376" s="53"/>
      <c r="D376" s="52"/>
      <c r="E376" s="53"/>
      <c r="F376" s="54"/>
      <c r="G376" s="13"/>
      <c r="H376" s="13"/>
      <c r="I376" s="14"/>
      <c r="J376" s="48">
        <f>IFERROR(IF(G376="Annual Fee",VLOOKUP('NON-GB'!F376,Data!J:L,3,FALSE),0),0)+IFERROR(IF(G376="Late Charge",IF(OR(F376="FS-4.1",F376="FS-4.2"),VLOOKUP(F376&amp;H376,M:O,3,FALSE),VLOOKUP(H376,N:O,2,FALSE)*VLOOKUP(F376,Data!J:L,3,FALSE))),0)+IFERROR(IF(OR(F376="FS-4.1",F376="FS-4.2"),IF(VLOOKUP(H376,Data!O:P,2,FALSE)&lt;'NON-GB'!D$5,"Lapse",0)),0)</f>
        <v>0</v>
      </c>
      <c r="L376" s="33"/>
    </row>
    <row r="377" spans="1:12" ht="20.100000000000001" customHeight="1" x14ac:dyDescent="0.25">
      <c r="A377" s="47">
        <v>369</v>
      </c>
      <c r="B377" s="53"/>
      <c r="C377" s="53"/>
      <c r="D377" s="52"/>
      <c r="E377" s="53"/>
      <c r="F377" s="54"/>
      <c r="G377" s="13"/>
      <c r="H377" s="13"/>
      <c r="I377" s="14"/>
      <c r="J377" s="48">
        <f>IFERROR(IF(G377="Annual Fee",VLOOKUP('NON-GB'!F377,Data!J:L,3,FALSE),0),0)+IFERROR(IF(G377="Late Charge",IF(OR(F377="FS-4.1",F377="FS-4.2"),VLOOKUP(F377&amp;H377,M:O,3,FALSE),VLOOKUP(H377,N:O,2,FALSE)*VLOOKUP(F377,Data!J:L,3,FALSE))),0)+IFERROR(IF(OR(F377="FS-4.1",F377="FS-4.2"),IF(VLOOKUP(H377,Data!O:P,2,FALSE)&lt;'NON-GB'!D$5,"Lapse",0)),0)</f>
        <v>0</v>
      </c>
      <c r="L377" s="33"/>
    </row>
    <row r="378" spans="1:12" ht="20.100000000000001" customHeight="1" x14ac:dyDescent="0.25">
      <c r="A378" s="47">
        <v>370</v>
      </c>
      <c r="B378" s="53"/>
      <c r="C378" s="53"/>
      <c r="D378" s="52"/>
      <c r="E378" s="53"/>
      <c r="F378" s="54"/>
      <c r="G378" s="13"/>
      <c r="H378" s="13"/>
      <c r="I378" s="14"/>
      <c r="J378" s="48">
        <f>IFERROR(IF(G378="Annual Fee",VLOOKUP('NON-GB'!F378,Data!J:L,3,FALSE),0),0)+IFERROR(IF(G378="Late Charge",IF(OR(F378="FS-4.1",F378="FS-4.2"),VLOOKUP(F378&amp;H378,M:O,3,FALSE),VLOOKUP(H378,N:O,2,FALSE)*VLOOKUP(F378,Data!J:L,3,FALSE))),0)+IFERROR(IF(OR(F378="FS-4.1",F378="FS-4.2"),IF(VLOOKUP(H378,Data!O:P,2,FALSE)&lt;'NON-GB'!D$5,"Lapse",0)),0)</f>
        <v>0</v>
      </c>
      <c r="L378" s="33"/>
    </row>
    <row r="379" spans="1:12" ht="20.100000000000001" customHeight="1" x14ac:dyDescent="0.25">
      <c r="A379" s="47">
        <v>371</v>
      </c>
      <c r="B379" s="53"/>
      <c r="C379" s="53"/>
      <c r="D379" s="52"/>
      <c r="E379" s="53"/>
      <c r="F379" s="54"/>
      <c r="G379" s="13"/>
      <c r="H379" s="13"/>
      <c r="I379" s="14"/>
      <c r="J379" s="48">
        <f>IFERROR(IF(G379="Annual Fee",VLOOKUP('NON-GB'!F379,Data!J:L,3,FALSE),0),0)+IFERROR(IF(G379="Late Charge",IF(OR(F379="FS-4.1",F379="FS-4.2"),VLOOKUP(F379&amp;H379,M:O,3,FALSE),VLOOKUP(H379,N:O,2,FALSE)*VLOOKUP(F379,Data!J:L,3,FALSE))),0)+IFERROR(IF(OR(F379="FS-4.1",F379="FS-4.2"),IF(VLOOKUP(H379,Data!O:P,2,FALSE)&lt;'NON-GB'!D$5,"Lapse",0)),0)</f>
        <v>0</v>
      </c>
      <c r="L379" s="33"/>
    </row>
    <row r="380" spans="1:12" ht="20.100000000000001" customHeight="1" x14ac:dyDescent="0.25">
      <c r="A380" s="47">
        <v>372</v>
      </c>
      <c r="B380" s="53"/>
      <c r="C380" s="53"/>
      <c r="D380" s="52"/>
      <c r="E380" s="53"/>
      <c r="F380" s="54"/>
      <c r="G380" s="13"/>
      <c r="H380" s="13"/>
      <c r="I380" s="14"/>
      <c r="J380" s="48">
        <f>IFERROR(IF(G380="Annual Fee",VLOOKUP('NON-GB'!F380,Data!J:L,3,FALSE),0),0)+IFERROR(IF(G380="Late Charge",IF(OR(F380="FS-4.1",F380="FS-4.2"),VLOOKUP(F380&amp;H380,M:O,3,FALSE),VLOOKUP(H380,N:O,2,FALSE)*VLOOKUP(F380,Data!J:L,3,FALSE))),0)+IFERROR(IF(OR(F380="FS-4.1",F380="FS-4.2"),IF(VLOOKUP(H380,Data!O:P,2,FALSE)&lt;'NON-GB'!D$5,"Lapse",0)),0)</f>
        <v>0</v>
      </c>
      <c r="L380" s="33"/>
    </row>
    <row r="381" spans="1:12" ht="20.100000000000001" customHeight="1" x14ac:dyDescent="0.25">
      <c r="A381" s="47">
        <v>373</v>
      </c>
      <c r="B381" s="53"/>
      <c r="C381" s="53"/>
      <c r="D381" s="52"/>
      <c r="E381" s="53"/>
      <c r="F381" s="54"/>
      <c r="G381" s="13"/>
      <c r="H381" s="13"/>
      <c r="I381" s="14"/>
      <c r="J381" s="48">
        <f>IFERROR(IF(G381="Annual Fee",VLOOKUP('NON-GB'!F381,Data!J:L,3,FALSE),0),0)+IFERROR(IF(G381="Late Charge",IF(OR(F381="FS-4.1",F381="FS-4.2"),VLOOKUP(F381&amp;H381,M:O,3,FALSE),VLOOKUP(H381,N:O,2,FALSE)*VLOOKUP(F381,Data!J:L,3,FALSE))),0)+IFERROR(IF(OR(F381="FS-4.1",F381="FS-4.2"),IF(VLOOKUP(H381,Data!O:P,2,FALSE)&lt;'NON-GB'!D$5,"Lapse",0)),0)</f>
        <v>0</v>
      </c>
      <c r="L381" s="33"/>
    </row>
    <row r="382" spans="1:12" ht="20.100000000000001" customHeight="1" x14ac:dyDescent="0.25">
      <c r="A382" s="47">
        <v>374</v>
      </c>
      <c r="B382" s="53"/>
      <c r="C382" s="53"/>
      <c r="D382" s="52"/>
      <c r="E382" s="53"/>
      <c r="F382" s="54"/>
      <c r="G382" s="13"/>
      <c r="H382" s="13"/>
      <c r="I382" s="14"/>
      <c r="J382" s="48">
        <f>IFERROR(IF(G382="Annual Fee",VLOOKUP('NON-GB'!F382,Data!J:L,3,FALSE),0),0)+IFERROR(IF(G382="Late Charge",IF(OR(F382="FS-4.1",F382="FS-4.2"),VLOOKUP(F382&amp;H382,M:O,3,FALSE),VLOOKUP(H382,N:O,2,FALSE)*VLOOKUP(F382,Data!J:L,3,FALSE))),0)+IFERROR(IF(OR(F382="FS-4.1",F382="FS-4.2"),IF(VLOOKUP(H382,Data!O:P,2,FALSE)&lt;'NON-GB'!D$5,"Lapse",0)),0)</f>
        <v>0</v>
      </c>
      <c r="L382" s="33"/>
    </row>
    <row r="383" spans="1:12" ht="20.100000000000001" customHeight="1" x14ac:dyDescent="0.25">
      <c r="A383" s="47">
        <v>375</v>
      </c>
      <c r="B383" s="53"/>
      <c r="C383" s="53"/>
      <c r="D383" s="52"/>
      <c r="E383" s="53"/>
      <c r="F383" s="54"/>
      <c r="G383" s="13"/>
      <c r="H383" s="13"/>
      <c r="I383" s="14"/>
      <c r="J383" s="48">
        <f>IFERROR(IF(G383="Annual Fee",VLOOKUP('NON-GB'!F383,Data!J:L,3,FALSE),0),0)+IFERROR(IF(G383="Late Charge",IF(OR(F383="FS-4.1",F383="FS-4.2"),VLOOKUP(F383&amp;H383,M:O,3,FALSE),VLOOKUP(H383,N:O,2,FALSE)*VLOOKUP(F383,Data!J:L,3,FALSE))),0)+IFERROR(IF(OR(F383="FS-4.1",F383="FS-4.2"),IF(VLOOKUP(H383,Data!O:P,2,FALSE)&lt;'NON-GB'!D$5,"Lapse",0)),0)</f>
        <v>0</v>
      </c>
      <c r="L383" s="33"/>
    </row>
    <row r="384" spans="1:12" ht="20.100000000000001" customHeight="1" x14ac:dyDescent="0.25">
      <c r="A384" s="47">
        <v>376</v>
      </c>
      <c r="B384" s="53"/>
      <c r="C384" s="53"/>
      <c r="D384" s="52"/>
      <c r="E384" s="53"/>
      <c r="F384" s="54"/>
      <c r="G384" s="13"/>
      <c r="H384" s="13"/>
      <c r="I384" s="14"/>
      <c r="J384" s="48">
        <f>IFERROR(IF(G384="Annual Fee",VLOOKUP('NON-GB'!F384,Data!J:L,3,FALSE),0),0)+IFERROR(IF(G384="Late Charge",IF(OR(F384="FS-4.1",F384="FS-4.2"),VLOOKUP(F384&amp;H384,M:O,3,FALSE),VLOOKUP(H384,N:O,2,FALSE)*VLOOKUP(F384,Data!J:L,3,FALSE))),0)+IFERROR(IF(OR(F384="FS-4.1",F384="FS-4.2"),IF(VLOOKUP(H384,Data!O:P,2,FALSE)&lt;'NON-GB'!D$5,"Lapse",0)),0)</f>
        <v>0</v>
      </c>
      <c r="L384" s="33"/>
    </row>
    <row r="385" spans="1:12" ht="20.100000000000001" customHeight="1" x14ac:dyDescent="0.25">
      <c r="A385" s="47">
        <v>377</v>
      </c>
      <c r="B385" s="53"/>
      <c r="C385" s="53"/>
      <c r="D385" s="52"/>
      <c r="E385" s="53"/>
      <c r="F385" s="54"/>
      <c r="G385" s="13"/>
      <c r="H385" s="13"/>
      <c r="I385" s="14"/>
      <c r="J385" s="48">
        <f>IFERROR(IF(G385="Annual Fee",VLOOKUP('NON-GB'!F385,Data!J:L,3,FALSE),0),0)+IFERROR(IF(G385="Late Charge",IF(OR(F385="FS-4.1",F385="FS-4.2"),VLOOKUP(F385&amp;H385,M:O,3,FALSE),VLOOKUP(H385,N:O,2,FALSE)*VLOOKUP(F385,Data!J:L,3,FALSE))),0)+IFERROR(IF(OR(F385="FS-4.1",F385="FS-4.2"),IF(VLOOKUP(H385,Data!O:P,2,FALSE)&lt;'NON-GB'!D$5,"Lapse",0)),0)</f>
        <v>0</v>
      </c>
      <c r="L385" s="33"/>
    </row>
    <row r="386" spans="1:12" ht="20.100000000000001" customHeight="1" x14ac:dyDescent="0.25">
      <c r="A386" s="47">
        <v>378</v>
      </c>
      <c r="B386" s="53"/>
      <c r="C386" s="53"/>
      <c r="D386" s="52"/>
      <c r="E386" s="53"/>
      <c r="F386" s="54"/>
      <c r="G386" s="13"/>
      <c r="H386" s="13"/>
      <c r="I386" s="14"/>
      <c r="J386" s="48">
        <f>IFERROR(IF(G386="Annual Fee",VLOOKUP('NON-GB'!F386,Data!J:L,3,FALSE),0),0)+IFERROR(IF(G386="Late Charge",IF(OR(F386="FS-4.1",F386="FS-4.2"),VLOOKUP(F386&amp;H386,M:O,3,FALSE),VLOOKUP(H386,N:O,2,FALSE)*VLOOKUP(F386,Data!J:L,3,FALSE))),0)+IFERROR(IF(OR(F386="FS-4.1",F386="FS-4.2"),IF(VLOOKUP(H386,Data!O:P,2,FALSE)&lt;'NON-GB'!D$5,"Lapse",0)),0)</f>
        <v>0</v>
      </c>
      <c r="L386" s="33"/>
    </row>
    <row r="387" spans="1:12" ht="20.100000000000001" customHeight="1" x14ac:dyDescent="0.25">
      <c r="A387" s="47">
        <v>379</v>
      </c>
      <c r="B387" s="53"/>
      <c r="C387" s="53"/>
      <c r="D387" s="52"/>
      <c r="E387" s="53"/>
      <c r="F387" s="54"/>
      <c r="G387" s="13"/>
      <c r="H387" s="13"/>
      <c r="I387" s="14"/>
      <c r="J387" s="48">
        <f>IFERROR(IF(G387="Annual Fee",VLOOKUP('NON-GB'!F387,Data!J:L,3,FALSE),0),0)+IFERROR(IF(G387="Late Charge",IF(OR(F387="FS-4.1",F387="FS-4.2"),VLOOKUP(F387&amp;H387,M:O,3,FALSE),VLOOKUP(H387,N:O,2,FALSE)*VLOOKUP(F387,Data!J:L,3,FALSE))),0)+IFERROR(IF(OR(F387="FS-4.1",F387="FS-4.2"),IF(VLOOKUP(H387,Data!O:P,2,FALSE)&lt;'NON-GB'!D$5,"Lapse",0)),0)</f>
        <v>0</v>
      </c>
      <c r="L387" s="33"/>
    </row>
    <row r="388" spans="1:12" ht="20.100000000000001" customHeight="1" x14ac:dyDescent="0.25">
      <c r="A388" s="47">
        <v>380</v>
      </c>
      <c r="B388" s="53"/>
      <c r="C388" s="53"/>
      <c r="D388" s="52"/>
      <c r="E388" s="53"/>
      <c r="F388" s="54"/>
      <c r="G388" s="13"/>
      <c r="H388" s="13"/>
      <c r="I388" s="14"/>
      <c r="J388" s="48">
        <f>IFERROR(IF(G388="Annual Fee",VLOOKUP('NON-GB'!F388,Data!J:L,3,FALSE),0),0)+IFERROR(IF(G388="Late Charge",IF(OR(F388="FS-4.1",F388="FS-4.2"),VLOOKUP(F388&amp;H388,M:O,3,FALSE),VLOOKUP(H388,N:O,2,FALSE)*VLOOKUP(F388,Data!J:L,3,FALSE))),0)+IFERROR(IF(OR(F388="FS-4.1",F388="FS-4.2"),IF(VLOOKUP(H388,Data!O:P,2,FALSE)&lt;'NON-GB'!D$5,"Lapse",0)),0)</f>
        <v>0</v>
      </c>
      <c r="L388" s="33"/>
    </row>
    <row r="389" spans="1:12" ht="20.100000000000001" customHeight="1" x14ac:dyDescent="0.25">
      <c r="A389" s="47">
        <v>381</v>
      </c>
      <c r="B389" s="53"/>
      <c r="C389" s="53"/>
      <c r="D389" s="52"/>
      <c r="E389" s="53"/>
      <c r="F389" s="54"/>
      <c r="G389" s="13"/>
      <c r="H389" s="13"/>
      <c r="I389" s="14"/>
      <c r="J389" s="48">
        <f>IFERROR(IF(G389="Annual Fee",VLOOKUP('NON-GB'!F389,Data!J:L,3,FALSE),0),0)+IFERROR(IF(G389="Late Charge",IF(OR(F389="FS-4.1",F389="FS-4.2"),VLOOKUP(F389&amp;H389,M:O,3,FALSE),VLOOKUP(H389,N:O,2,FALSE)*VLOOKUP(F389,Data!J:L,3,FALSE))),0)+IFERROR(IF(OR(F389="FS-4.1",F389="FS-4.2"),IF(VLOOKUP(H389,Data!O:P,2,FALSE)&lt;'NON-GB'!D$5,"Lapse",0)),0)</f>
        <v>0</v>
      </c>
      <c r="L389" s="33"/>
    </row>
    <row r="390" spans="1:12" ht="20.100000000000001" customHeight="1" x14ac:dyDescent="0.25">
      <c r="A390" s="47">
        <v>382</v>
      </c>
      <c r="B390" s="53"/>
      <c r="C390" s="53"/>
      <c r="D390" s="52"/>
      <c r="E390" s="53"/>
      <c r="F390" s="54"/>
      <c r="G390" s="13"/>
      <c r="H390" s="13"/>
      <c r="I390" s="14"/>
      <c r="J390" s="48">
        <f>IFERROR(IF(G390="Annual Fee",VLOOKUP('NON-GB'!F390,Data!J:L,3,FALSE),0),0)+IFERROR(IF(G390="Late Charge",IF(OR(F390="FS-4.1",F390="FS-4.2"),VLOOKUP(F390&amp;H390,M:O,3,FALSE),VLOOKUP(H390,N:O,2,FALSE)*VLOOKUP(F390,Data!J:L,3,FALSE))),0)+IFERROR(IF(OR(F390="FS-4.1",F390="FS-4.2"),IF(VLOOKUP(H390,Data!O:P,2,FALSE)&lt;'NON-GB'!D$5,"Lapse",0)),0)</f>
        <v>0</v>
      </c>
      <c r="L390" s="33"/>
    </row>
    <row r="391" spans="1:12" ht="20.100000000000001" customHeight="1" x14ac:dyDescent="0.25">
      <c r="A391" s="47">
        <v>383</v>
      </c>
      <c r="B391" s="53"/>
      <c r="C391" s="53"/>
      <c r="D391" s="52"/>
      <c r="E391" s="53"/>
      <c r="F391" s="54"/>
      <c r="G391" s="13"/>
      <c r="H391" s="13"/>
      <c r="I391" s="14"/>
      <c r="J391" s="48">
        <f>IFERROR(IF(G391="Annual Fee",VLOOKUP('NON-GB'!F391,Data!J:L,3,FALSE),0),0)+IFERROR(IF(G391="Late Charge",IF(OR(F391="FS-4.1",F391="FS-4.2"),VLOOKUP(F391&amp;H391,M:O,3,FALSE),VLOOKUP(H391,N:O,2,FALSE)*VLOOKUP(F391,Data!J:L,3,FALSE))),0)+IFERROR(IF(OR(F391="FS-4.1",F391="FS-4.2"),IF(VLOOKUP(H391,Data!O:P,2,FALSE)&lt;'NON-GB'!D$5,"Lapse",0)),0)</f>
        <v>0</v>
      </c>
      <c r="L391" s="33"/>
    </row>
    <row r="392" spans="1:12" ht="20.100000000000001" customHeight="1" x14ac:dyDescent="0.25">
      <c r="A392" s="47">
        <v>384</v>
      </c>
      <c r="B392" s="53"/>
      <c r="C392" s="53"/>
      <c r="D392" s="52"/>
      <c r="E392" s="53"/>
      <c r="F392" s="54"/>
      <c r="G392" s="13"/>
      <c r="H392" s="13"/>
      <c r="I392" s="14"/>
      <c r="J392" s="48">
        <f>IFERROR(IF(G392="Annual Fee",VLOOKUP('NON-GB'!F392,Data!J:L,3,FALSE),0),0)+IFERROR(IF(G392="Late Charge",IF(OR(F392="FS-4.1",F392="FS-4.2"),VLOOKUP(F392&amp;H392,M:O,3,FALSE),VLOOKUP(H392,N:O,2,FALSE)*VLOOKUP(F392,Data!J:L,3,FALSE))),0)+IFERROR(IF(OR(F392="FS-4.1",F392="FS-4.2"),IF(VLOOKUP(H392,Data!O:P,2,FALSE)&lt;'NON-GB'!D$5,"Lapse",0)),0)</f>
        <v>0</v>
      </c>
      <c r="L392" s="33"/>
    </row>
    <row r="393" spans="1:12" ht="20.100000000000001" customHeight="1" x14ac:dyDescent="0.25">
      <c r="A393" s="47">
        <v>385</v>
      </c>
      <c r="B393" s="53"/>
      <c r="C393" s="53"/>
      <c r="D393" s="52"/>
      <c r="E393" s="53"/>
      <c r="F393" s="54"/>
      <c r="G393" s="13"/>
      <c r="H393" s="13"/>
      <c r="I393" s="14"/>
      <c r="J393" s="48">
        <f>IFERROR(IF(G393="Annual Fee",VLOOKUP('NON-GB'!F393,Data!J:L,3,FALSE),0),0)+IFERROR(IF(G393="Late Charge",IF(OR(F393="FS-4.1",F393="FS-4.2"),VLOOKUP(F393&amp;H393,M:O,3,FALSE),VLOOKUP(H393,N:O,2,FALSE)*VLOOKUP(F393,Data!J:L,3,FALSE))),0)+IFERROR(IF(OR(F393="FS-4.1",F393="FS-4.2"),IF(VLOOKUP(H393,Data!O:P,2,FALSE)&lt;'NON-GB'!D$5,"Lapse",0)),0)</f>
        <v>0</v>
      </c>
      <c r="L393" s="33"/>
    </row>
    <row r="394" spans="1:12" ht="20.100000000000001" customHeight="1" x14ac:dyDescent="0.25">
      <c r="A394" s="47">
        <v>386</v>
      </c>
      <c r="B394" s="53"/>
      <c r="C394" s="53"/>
      <c r="D394" s="52"/>
      <c r="E394" s="53"/>
      <c r="F394" s="54"/>
      <c r="G394" s="13"/>
      <c r="H394" s="13"/>
      <c r="I394" s="14"/>
      <c r="J394" s="48">
        <f>IFERROR(IF(G394="Annual Fee",VLOOKUP('NON-GB'!F394,Data!J:L,3,FALSE),0),0)+IFERROR(IF(G394="Late Charge",IF(OR(F394="FS-4.1",F394="FS-4.2"),VLOOKUP(F394&amp;H394,M:O,3,FALSE),VLOOKUP(H394,N:O,2,FALSE)*VLOOKUP(F394,Data!J:L,3,FALSE))),0)+IFERROR(IF(OR(F394="FS-4.1",F394="FS-4.2"),IF(VLOOKUP(H394,Data!O:P,2,FALSE)&lt;'NON-GB'!D$5,"Lapse",0)),0)</f>
        <v>0</v>
      </c>
      <c r="L394" s="33"/>
    </row>
    <row r="395" spans="1:12" ht="20.100000000000001" customHeight="1" x14ac:dyDescent="0.25">
      <c r="A395" s="47">
        <v>387</v>
      </c>
      <c r="B395" s="53"/>
      <c r="C395" s="53"/>
      <c r="D395" s="52"/>
      <c r="E395" s="53"/>
      <c r="F395" s="54"/>
      <c r="G395" s="13"/>
      <c r="H395" s="13"/>
      <c r="I395" s="14"/>
      <c r="J395" s="48">
        <f>IFERROR(IF(G395="Annual Fee",VLOOKUP('NON-GB'!F395,Data!J:L,3,FALSE),0),0)+IFERROR(IF(G395="Late Charge",IF(OR(F395="FS-4.1",F395="FS-4.2"),VLOOKUP(F395&amp;H395,M:O,3,FALSE),VLOOKUP(H395,N:O,2,FALSE)*VLOOKUP(F395,Data!J:L,3,FALSE))),0)+IFERROR(IF(OR(F395="FS-4.1",F395="FS-4.2"),IF(VLOOKUP(H395,Data!O:P,2,FALSE)&lt;'NON-GB'!D$5,"Lapse",0)),0)</f>
        <v>0</v>
      </c>
      <c r="L395" s="33"/>
    </row>
    <row r="396" spans="1:12" ht="20.100000000000001" customHeight="1" x14ac:dyDescent="0.25">
      <c r="A396" s="47">
        <v>388</v>
      </c>
      <c r="B396" s="53"/>
      <c r="C396" s="53"/>
      <c r="D396" s="52"/>
      <c r="E396" s="53"/>
      <c r="F396" s="54"/>
      <c r="G396" s="13"/>
      <c r="H396" s="13"/>
      <c r="I396" s="14"/>
      <c r="J396" s="48">
        <f>IFERROR(IF(G396="Annual Fee",VLOOKUP('NON-GB'!F396,Data!J:L,3,FALSE),0),0)+IFERROR(IF(G396="Late Charge",IF(OR(F396="FS-4.1",F396="FS-4.2"),VLOOKUP(F396&amp;H396,M:O,3,FALSE),VLOOKUP(H396,N:O,2,FALSE)*VLOOKUP(F396,Data!J:L,3,FALSE))),0)+IFERROR(IF(OR(F396="FS-4.1",F396="FS-4.2"),IF(VLOOKUP(H396,Data!O:P,2,FALSE)&lt;'NON-GB'!D$5,"Lapse",0)),0)</f>
        <v>0</v>
      </c>
      <c r="L396" s="33"/>
    </row>
    <row r="397" spans="1:12" ht="20.100000000000001" customHeight="1" x14ac:dyDescent="0.25">
      <c r="A397" s="47">
        <v>389</v>
      </c>
      <c r="B397" s="53"/>
      <c r="C397" s="53"/>
      <c r="D397" s="52"/>
      <c r="E397" s="53"/>
      <c r="F397" s="54"/>
      <c r="G397" s="13"/>
      <c r="H397" s="13"/>
      <c r="I397" s="14"/>
      <c r="J397" s="48">
        <f>IFERROR(IF(G397="Annual Fee",VLOOKUP('NON-GB'!F397,Data!J:L,3,FALSE),0),0)+IFERROR(IF(G397="Late Charge",IF(OR(F397="FS-4.1",F397="FS-4.2"),VLOOKUP(F397&amp;H397,M:O,3,FALSE),VLOOKUP(H397,N:O,2,FALSE)*VLOOKUP(F397,Data!J:L,3,FALSE))),0)+IFERROR(IF(OR(F397="FS-4.1",F397="FS-4.2"),IF(VLOOKUP(H397,Data!O:P,2,FALSE)&lt;'NON-GB'!D$5,"Lapse",0)),0)</f>
        <v>0</v>
      </c>
      <c r="L397" s="33"/>
    </row>
    <row r="398" spans="1:12" ht="20.100000000000001" customHeight="1" x14ac:dyDescent="0.25">
      <c r="A398" s="47">
        <v>390</v>
      </c>
      <c r="B398" s="53"/>
      <c r="C398" s="53"/>
      <c r="D398" s="52"/>
      <c r="E398" s="53"/>
      <c r="F398" s="54"/>
      <c r="G398" s="13"/>
      <c r="H398" s="13"/>
      <c r="I398" s="14"/>
      <c r="J398" s="48">
        <f>IFERROR(IF(G398="Annual Fee",VLOOKUP('NON-GB'!F398,Data!J:L,3,FALSE),0),0)+IFERROR(IF(G398="Late Charge",IF(OR(F398="FS-4.1",F398="FS-4.2"),VLOOKUP(F398&amp;H398,M:O,3,FALSE),VLOOKUP(H398,N:O,2,FALSE)*VLOOKUP(F398,Data!J:L,3,FALSE))),0)+IFERROR(IF(OR(F398="FS-4.1",F398="FS-4.2"),IF(VLOOKUP(H398,Data!O:P,2,FALSE)&lt;'NON-GB'!D$5,"Lapse",0)),0)</f>
        <v>0</v>
      </c>
      <c r="L398" s="33"/>
    </row>
    <row r="399" spans="1:12" ht="20.100000000000001" customHeight="1" x14ac:dyDescent="0.25">
      <c r="A399" s="47">
        <v>391</v>
      </c>
      <c r="B399" s="53"/>
      <c r="C399" s="53"/>
      <c r="D399" s="52"/>
      <c r="E399" s="53"/>
      <c r="F399" s="54"/>
      <c r="G399" s="13"/>
      <c r="H399" s="13"/>
      <c r="I399" s="14"/>
      <c r="J399" s="48">
        <f>IFERROR(IF(G399="Annual Fee",VLOOKUP('NON-GB'!F399,Data!J:L,3,FALSE),0),0)+IFERROR(IF(G399="Late Charge",IF(OR(F399="FS-4.1",F399="FS-4.2"),VLOOKUP(F399&amp;H399,M:O,3,FALSE),VLOOKUP(H399,N:O,2,FALSE)*VLOOKUP(F399,Data!J:L,3,FALSE))),0)+IFERROR(IF(OR(F399="FS-4.1",F399="FS-4.2"),IF(VLOOKUP(H399,Data!O:P,2,FALSE)&lt;'NON-GB'!D$5,"Lapse",0)),0)</f>
        <v>0</v>
      </c>
      <c r="L399" s="33"/>
    </row>
    <row r="400" spans="1:12" ht="20.100000000000001" customHeight="1" x14ac:dyDescent="0.25">
      <c r="A400" s="47">
        <v>392</v>
      </c>
      <c r="B400" s="53"/>
      <c r="C400" s="53"/>
      <c r="D400" s="52"/>
      <c r="E400" s="53"/>
      <c r="F400" s="54"/>
      <c r="G400" s="13"/>
      <c r="H400" s="13"/>
      <c r="I400" s="14"/>
      <c r="J400" s="48">
        <f>IFERROR(IF(G400="Annual Fee",VLOOKUP('NON-GB'!F400,Data!J:L,3,FALSE),0),0)+IFERROR(IF(G400="Late Charge",IF(OR(F400="FS-4.1",F400="FS-4.2"),VLOOKUP(F400&amp;H400,M:O,3,FALSE),VLOOKUP(H400,N:O,2,FALSE)*VLOOKUP(F400,Data!J:L,3,FALSE))),0)+IFERROR(IF(OR(F400="FS-4.1",F400="FS-4.2"),IF(VLOOKUP(H400,Data!O:P,2,FALSE)&lt;'NON-GB'!D$5,"Lapse",0)),0)</f>
        <v>0</v>
      </c>
      <c r="L400" s="33"/>
    </row>
    <row r="401" spans="1:12" ht="20.100000000000001" customHeight="1" x14ac:dyDescent="0.25">
      <c r="A401" s="47">
        <v>393</v>
      </c>
      <c r="B401" s="53"/>
      <c r="C401" s="53"/>
      <c r="D401" s="52"/>
      <c r="E401" s="53"/>
      <c r="F401" s="54"/>
      <c r="G401" s="13"/>
      <c r="H401" s="13"/>
      <c r="I401" s="14"/>
      <c r="J401" s="48">
        <f>IFERROR(IF(G401="Annual Fee",VLOOKUP('NON-GB'!F401,Data!J:L,3,FALSE),0),0)+IFERROR(IF(G401="Late Charge",IF(OR(F401="FS-4.1",F401="FS-4.2"),VLOOKUP(F401&amp;H401,M:O,3,FALSE),VLOOKUP(H401,N:O,2,FALSE)*VLOOKUP(F401,Data!J:L,3,FALSE))),0)+IFERROR(IF(OR(F401="FS-4.1",F401="FS-4.2"),IF(VLOOKUP(H401,Data!O:P,2,FALSE)&lt;'NON-GB'!D$5,"Lapse",0)),0)</f>
        <v>0</v>
      </c>
      <c r="L401" s="33"/>
    </row>
    <row r="402" spans="1:12" ht="20.100000000000001" customHeight="1" x14ac:dyDescent="0.25">
      <c r="A402" s="47">
        <v>394</v>
      </c>
      <c r="B402" s="53"/>
      <c r="C402" s="53"/>
      <c r="D402" s="52"/>
      <c r="E402" s="53"/>
      <c r="F402" s="54"/>
      <c r="G402" s="13"/>
      <c r="H402" s="13"/>
      <c r="I402" s="14"/>
      <c r="J402" s="48">
        <f>IFERROR(IF(G402="Annual Fee",VLOOKUP('NON-GB'!F402,Data!J:L,3,FALSE),0),0)+IFERROR(IF(G402="Late Charge",IF(OR(F402="FS-4.1",F402="FS-4.2"),VLOOKUP(F402&amp;H402,M:O,3,FALSE),VLOOKUP(H402,N:O,2,FALSE)*VLOOKUP(F402,Data!J:L,3,FALSE))),0)+IFERROR(IF(OR(F402="FS-4.1",F402="FS-4.2"),IF(VLOOKUP(H402,Data!O:P,2,FALSE)&lt;'NON-GB'!D$5,"Lapse",0)),0)</f>
        <v>0</v>
      </c>
      <c r="L402" s="33"/>
    </row>
    <row r="403" spans="1:12" ht="20.100000000000001" customHeight="1" x14ac:dyDescent="0.25">
      <c r="A403" s="47">
        <v>395</v>
      </c>
      <c r="B403" s="53"/>
      <c r="C403" s="53"/>
      <c r="D403" s="52"/>
      <c r="E403" s="53"/>
      <c r="F403" s="54"/>
      <c r="G403" s="13"/>
      <c r="H403" s="13"/>
      <c r="I403" s="14"/>
      <c r="J403" s="48">
        <f>IFERROR(IF(G403="Annual Fee",VLOOKUP('NON-GB'!F403,Data!J:L,3,FALSE),0),0)+IFERROR(IF(G403="Late Charge",IF(OR(F403="FS-4.1",F403="FS-4.2"),VLOOKUP(F403&amp;H403,M:O,3,FALSE),VLOOKUP(H403,N:O,2,FALSE)*VLOOKUP(F403,Data!J:L,3,FALSE))),0)+IFERROR(IF(OR(F403="FS-4.1",F403="FS-4.2"),IF(VLOOKUP(H403,Data!O:P,2,FALSE)&lt;'NON-GB'!D$5,"Lapse",0)),0)</f>
        <v>0</v>
      </c>
      <c r="L403" s="33"/>
    </row>
    <row r="404" spans="1:12" ht="20.100000000000001" customHeight="1" x14ac:dyDescent="0.25">
      <c r="A404" s="47">
        <v>396</v>
      </c>
      <c r="B404" s="53"/>
      <c r="C404" s="53"/>
      <c r="D404" s="52"/>
      <c r="E404" s="53"/>
      <c r="F404" s="54"/>
      <c r="G404" s="13"/>
      <c r="H404" s="13"/>
      <c r="I404" s="14"/>
      <c r="J404" s="48">
        <f>IFERROR(IF(G404="Annual Fee",VLOOKUP('NON-GB'!F404,Data!J:L,3,FALSE),0),0)+IFERROR(IF(G404="Late Charge",IF(OR(F404="FS-4.1",F404="FS-4.2"),VLOOKUP(F404&amp;H404,M:O,3,FALSE),VLOOKUP(H404,N:O,2,FALSE)*VLOOKUP(F404,Data!J:L,3,FALSE))),0)+IFERROR(IF(OR(F404="FS-4.1",F404="FS-4.2"),IF(VLOOKUP(H404,Data!O:P,2,FALSE)&lt;'NON-GB'!D$5,"Lapse",0)),0)</f>
        <v>0</v>
      </c>
      <c r="L404" s="33"/>
    </row>
    <row r="405" spans="1:12" ht="20.100000000000001" customHeight="1" x14ac:dyDescent="0.25">
      <c r="A405" s="47">
        <v>397</v>
      </c>
      <c r="B405" s="53"/>
      <c r="C405" s="53"/>
      <c r="D405" s="52"/>
      <c r="E405" s="53"/>
      <c r="F405" s="54"/>
      <c r="G405" s="13"/>
      <c r="H405" s="13"/>
      <c r="I405" s="14"/>
      <c r="J405" s="48">
        <f>IFERROR(IF(G405="Annual Fee",VLOOKUP('NON-GB'!F405,Data!J:L,3,FALSE),0),0)+IFERROR(IF(G405="Late Charge",IF(OR(F405="FS-4.1",F405="FS-4.2"),VLOOKUP(F405&amp;H405,M:O,3,FALSE),VLOOKUP(H405,N:O,2,FALSE)*VLOOKUP(F405,Data!J:L,3,FALSE))),0)+IFERROR(IF(OR(F405="FS-4.1",F405="FS-4.2"),IF(VLOOKUP(H405,Data!O:P,2,FALSE)&lt;'NON-GB'!D$5,"Lapse",0)),0)</f>
        <v>0</v>
      </c>
      <c r="L405" s="33"/>
    </row>
    <row r="406" spans="1:12" ht="20.100000000000001" customHeight="1" x14ac:dyDescent="0.25">
      <c r="A406" s="47">
        <v>398</v>
      </c>
      <c r="B406" s="53"/>
      <c r="C406" s="53"/>
      <c r="D406" s="52"/>
      <c r="E406" s="53"/>
      <c r="F406" s="54"/>
      <c r="G406" s="13"/>
      <c r="H406" s="13"/>
      <c r="I406" s="14"/>
      <c r="J406" s="48">
        <f>IFERROR(IF(G406="Annual Fee",VLOOKUP('NON-GB'!F406,Data!J:L,3,FALSE),0),0)+IFERROR(IF(G406="Late Charge",IF(OR(F406="FS-4.1",F406="FS-4.2"),VLOOKUP(F406&amp;H406,M:O,3,FALSE),VLOOKUP(H406,N:O,2,FALSE)*VLOOKUP(F406,Data!J:L,3,FALSE))),0)+IFERROR(IF(OR(F406="FS-4.1",F406="FS-4.2"),IF(VLOOKUP(H406,Data!O:P,2,FALSE)&lt;'NON-GB'!D$5,"Lapse",0)),0)</f>
        <v>0</v>
      </c>
      <c r="L406" s="33"/>
    </row>
    <row r="407" spans="1:12" ht="20.100000000000001" customHeight="1" x14ac:dyDescent="0.25">
      <c r="A407" s="47">
        <v>399</v>
      </c>
      <c r="B407" s="53"/>
      <c r="C407" s="53"/>
      <c r="D407" s="52"/>
      <c r="E407" s="53"/>
      <c r="F407" s="54"/>
      <c r="G407" s="13"/>
      <c r="H407" s="13"/>
      <c r="I407" s="14"/>
      <c r="J407" s="48">
        <f>IFERROR(IF(G407="Annual Fee",VLOOKUP('NON-GB'!F407,Data!J:L,3,FALSE),0),0)+IFERROR(IF(G407="Late Charge",IF(OR(F407="FS-4.1",F407="FS-4.2"),VLOOKUP(F407&amp;H407,M:O,3,FALSE),VLOOKUP(H407,N:O,2,FALSE)*VLOOKUP(F407,Data!J:L,3,FALSE))),0)+IFERROR(IF(OR(F407="FS-4.1",F407="FS-4.2"),IF(VLOOKUP(H407,Data!O:P,2,FALSE)&lt;'NON-GB'!D$5,"Lapse",0)),0)</f>
        <v>0</v>
      </c>
      <c r="L407" s="33"/>
    </row>
    <row r="408" spans="1:12" ht="20.100000000000001" customHeight="1" x14ac:dyDescent="0.25">
      <c r="A408" s="47">
        <v>400</v>
      </c>
      <c r="B408" s="53"/>
      <c r="C408" s="53"/>
      <c r="D408" s="52"/>
      <c r="E408" s="53"/>
      <c r="F408" s="54"/>
      <c r="G408" s="13"/>
      <c r="H408" s="13"/>
      <c r="I408" s="14"/>
      <c r="J408" s="48">
        <f>IFERROR(IF(G408="Annual Fee",VLOOKUP('NON-GB'!F408,Data!J:L,3,FALSE),0),0)+IFERROR(IF(G408="Late Charge",IF(OR(F408="FS-4.1",F408="FS-4.2"),VLOOKUP(F408&amp;H408,M:O,3,FALSE),VLOOKUP(H408,N:O,2,FALSE)*VLOOKUP(F408,Data!J:L,3,FALSE))),0)+IFERROR(IF(OR(F408="FS-4.1",F408="FS-4.2"),IF(VLOOKUP(H408,Data!O:P,2,FALSE)&lt;'NON-GB'!D$5,"Lapse",0)),0)</f>
        <v>0</v>
      </c>
      <c r="L408" s="33"/>
    </row>
    <row r="409" spans="1:12" ht="20.100000000000001" customHeight="1" x14ac:dyDescent="0.25">
      <c r="A409" s="47">
        <v>401</v>
      </c>
      <c r="B409" s="53"/>
      <c r="C409" s="53"/>
      <c r="D409" s="52"/>
      <c r="E409" s="53"/>
      <c r="F409" s="54"/>
      <c r="G409" s="13"/>
      <c r="H409" s="13"/>
      <c r="I409" s="14"/>
      <c r="J409" s="48">
        <f>IFERROR(IF(G409="Annual Fee",VLOOKUP('NON-GB'!F409,Data!J:L,3,FALSE),0),0)+IFERROR(IF(G409="Late Charge",IF(OR(F409="FS-4.1",F409="FS-4.2"),VLOOKUP(F409&amp;H409,M:O,3,FALSE),VLOOKUP(H409,N:O,2,FALSE)*VLOOKUP(F409,Data!J:L,3,FALSE))),0)+IFERROR(IF(OR(F409="FS-4.1",F409="FS-4.2"),IF(VLOOKUP(H409,Data!O:P,2,FALSE)&lt;'NON-GB'!D$5,"Lapse",0)),0)</f>
        <v>0</v>
      </c>
      <c r="L409" s="33"/>
    </row>
    <row r="410" spans="1:12" ht="20.100000000000001" customHeight="1" x14ac:dyDescent="0.25">
      <c r="A410" s="47">
        <v>402</v>
      </c>
      <c r="B410" s="53"/>
      <c r="C410" s="53"/>
      <c r="D410" s="52"/>
      <c r="E410" s="53"/>
      <c r="F410" s="54"/>
      <c r="G410" s="13"/>
      <c r="H410" s="13"/>
      <c r="I410" s="14"/>
      <c r="J410" s="48">
        <f>IFERROR(IF(G410="Annual Fee",VLOOKUP('NON-GB'!F410,Data!J:L,3,FALSE),0),0)+IFERROR(IF(G410="Late Charge",IF(OR(F410="FS-4.1",F410="FS-4.2"),VLOOKUP(F410&amp;H410,M:O,3,FALSE),VLOOKUP(H410,N:O,2,FALSE)*VLOOKUP(F410,Data!J:L,3,FALSE))),0)+IFERROR(IF(OR(F410="FS-4.1",F410="FS-4.2"),IF(VLOOKUP(H410,Data!O:P,2,FALSE)&lt;'NON-GB'!D$5,"Lapse",0)),0)</f>
        <v>0</v>
      </c>
      <c r="L410" s="33"/>
    </row>
    <row r="411" spans="1:12" ht="20.100000000000001" customHeight="1" x14ac:dyDescent="0.25">
      <c r="A411" s="47">
        <v>403</v>
      </c>
      <c r="B411" s="53"/>
      <c r="C411" s="53"/>
      <c r="D411" s="52"/>
      <c r="E411" s="53"/>
      <c r="F411" s="54"/>
      <c r="G411" s="13"/>
      <c r="H411" s="13"/>
      <c r="I411" s="14"/>
      <c r="J411" s="48">
        <f>IFERROR(IF(G411="Annual Fee",VLOOKUP('NON-GB'!F411,Data!J:L,3,FALSE),0),0)+IFERROR(IF(G411="Late Charge",IF(OR(F411="FS-4.1",F411="FS-4.2"),VLOOKUP(F411&amp;H411,M:O,3,FALSE),VLOOKUP(H411,N:O,2,FALSE)*VLOOKUP(F411,Data!J:L,3,FALSE))),0)+IFERROR(IF(OR(F411="FS-4.1",F411="FS-4.2"),IF(VLOOKUP(H411,Data!O:P,2,FALSE)&lt;'NON-GB'!D$5,"Lapse",0)),0)</f>
        <v>0</v>
      </c>
      <c r="L411" s="33"/>
    </row>
    <row r="412" spans="1:12" ht="20.100000000000001" customHeight="1" x14ac:dyDescent="0.25">
      <c r="A412" s="47">
        <v>404</v>
      </c>
      <c r="B412" s="53"/>
      <c r="C412" s="53"/>
      <c r="D412" s="52"/>
      <c r="E412" s="53"/>
      <c r="F412" s="54"/>
      <c r="G412" s="13"/>
      <c r="H412" s="13"/>
      <c r="I412" s="14"/>
      <c r="J412" s="48">
        <f>IFERROR(IF(G412="Annual Fee",VLOOKUP('NON-GB'!F412,Data!J:L,3,FALSE),0),0)+IFERROR(IF(G412="Late Charge",IF(OR(F412="FS-4.1",F412="FS-4.2"),VLOOKUP(F412&amp;H412,M:O,3,FALSE),VLOOKUP(H412,N:O,2,FALSE)*VLOOKUP(F412,Data!J:L,3,FALSE))),0)+IFERROR(IF(OR(F412="FS-4.1",F412="FS-4.2"),IF(VLOOKUP(H412,Data!O:P,2,FALSE)&lt;'NON-GB'!D$5,"Lapse",0)),0)</f>
        <v>0</v>
      </c>
      <c r="L412" s="33"/>
    </row>
    <row r="413" spans="1:12" ht="20.100000000000001" customHeight="1" x14ac:dyDescent="0.25">
      <c r="A413" s="47">
        <v>405</v>
      </c>
      <c r="B413" s="53"/>
      <c r="C413" s="53"/>
      <c r="D413" s="52"/>
      <c r="E413" s="53"/>
      <c r="F413" s="54"/>
      <c r="G413" s="13"/>
      <c r="H413" s="13"/>
      <c r="I413" s="14"/>
      <c r="J413" s="48">
        <f>IFERROR(IF(G413="Annual Fee",VLOOKUP('NON-GB'!F413,Data!J:L,3,FALSE),0),0)+IFERROR(IF(G413="Late Charge",IF(OR(F413="FS-4.1",F413="FS-4.2"),VLOOKUP(F413&amp;H413,M:O,3,FALSE),VLOOKUP(H413,N:O,2,FALSE)*VLOOKUP(F413,Data!J:L,3,FALSE))),0)+IFERROR(IF(OR(F413="FS-4.1",F413="FS-4.2"),IF(VLOOKUP(H413,Data!O:P,2,FALSE)&lt;'NON-GB'!D$5,"Lapse",0)),0)</f>
        <v>0</v>
      </c>
      <c r="L413" s="33"/>
    </row>
    <row r="414" spans="1:12" ht="20.100000000000001" customHeight="1" x14ac:dyDescent="0.25">
      <c r="A414" s="47">
        <v>406</v>
      </c>
      <c r="B414" s="53"/>
      <c r="C414" s="53"/>
      <c r="D414" s="52"/>
      <c r="E414" s="53"/>
      <c r="F414" s="54"/>
      <c r="G414" s="13"/>
      <c r="H414" s="13"/>
      <c r="I414" s="14"/>
      <c r="J414" s="48">
        <f>IFERROR(IF(G414="Annual Fee",VLOOKUP('NON-GB'!F414,Data!J:L,3,FALSE),0),0)+IFERROR(IF(G414="Late Charge",IF(OR(F414="FS-4.1",F414="FS-4.2"),VLOOKUP(F414&amp;H414,M:O,3,FALSE),VLOOKUP(H414,N:O,2,FALSE)*VLOOKUP(F414,Data!J:L,3,FALSE))),0)+IFERROR(IF(OR(F414="FS-4.1",F414="FS-4.2"),IF(VLOOKUP(H414,Data!O:P,2,FALSE)&lt;'NON-GB'!D$5,"Lapse",0)),0)</f>
        <v>0</v>
      </c>
      <c r="L414" s="33"/>
    </row>
    <row r="415" spans="1:12" ht="20.100000000000001" customHeight="1" x14ac:dyDescent="0.25">
      <c r="A415" s="47">
        <v>407</v>
      </c>
      <c r="B415" s="53"/>
      <c r="C415" s="53"/>
      <c r="D415" s="52"/>
      <c r="E415" s="53"/>
      <c r="F415" s="54"/>
      <c r="G415" s="13"/>
      <c r="H415" s="13"/>
      <c r="I415" s="14"/>
      <c r="J415" s="48">
        <f>IFERROR(IF(G415="Annual Fee",VLOOKUP('NON-GB'!F415,Data!J:L,3,FALSE),0),0)+IFERROR(IF(G415="Late Charge",IF(OR(F415="FS-4.1",F415="FS-4.2"),VLOOKUP(F415&amp;H415,M:O,3,FALSE),VLOOKUP(H415,N:O,2,FALSE)*VLOOKUP(F415,Data!J:L,3,FALSE))),0)+IFERROR(IF(OR(F415="FS-4.1",F415="FS-4.2"),IF(VLOOKUP(H415,Data!O:P,2,FALSE)&lt;'NON-GB'!D$5,"Lapse",0)),0)</f>
        <v>0</v>
      </c>
      <c r="L415" s="33"/>
    </row>
    <row r="416" spans="1:12" ht="20.100000000000001" customHeight="1" x14ac:dyDescent="0.25">
      <c r="A416" s="47">
        <v>408</v>
      </c>
      <c r="B416" s="53"/>
      <c r="C416" s="53"/>
      <c r="D416" s="52"/>
      <c r="E416" s="53"/>
      <c r="F416" s="54"/>
      <c r="G416" s="13"/>
      <c r="H416" s="13"/>
      <c r="I416" s="14"/>
      <c r="J416" s="48">
        <f>IFERROR(IF(G416="Annual Fee",VLOOKUP('NON-GB'!F416,Data!J:L,3,FALSE),0),0)+IFERROR(IF(G416="Late Charge",IF(OR(F416="FS-4.1",F416="FS-4.2"),VLOOKUP(F416&amp;H416,M:O,3,FALSE),VLOOKUP(H416,N:O,2,FALSE)*VLOOKUP(F416,Data!J:L,3,FALSE))),0)+IFERROR(IF(OR(F416="FS-4.1",F416="FS-4.2"),IF(VLOOKUP(H416,Data!O:P,2,FALSE)&lt;'NON-GB'!D$5,"Lapse",0)),0)</f>
        <v>0</v>
      </c>
      <c r="L416" s="33"/>
    </row>
    <row r="417" spans="1:12" ht="20.100000000000001" customHeight="1" x14ac:dyDescent="0.25">
      <c r="A417" s="47">
        <v>409</v>
      </c>
      <c r="B417" s="53"/>
      <c r="C417" s="53"/>
      <c r="D417" s="52"/>
      <c r="E417" s="53"/>
      <c r="F417" s="54"/>
      <c r="G417" s="13"/>
      <c r="H417" s="13"/>
      <c r="I417" s="14"/>
      <c r="J417" s="48">
        <f>IFERROR(IF(G417="Annual Fee",VLOOKUP('NON-GB'!F417,Data!J:L,3,FALSE),0),0)+IFERROR(IF(G417="Late Charge",IF(OR(F417="FS-4.1",F417="FS-4.2"),VLOOKUP(F417&amp;H417,M:O,3,FALSE),VLOOKUP(H417,N:O,2,FALSE)*VLOOKUP(F417,Data!J:L,3,FALSE))),0)+IFERROR(IF(OR(F417="FS-4.1",F417="FS-4.2"),IF(VLOOKUP(H417,Data!O:P,2,FALSE)&lt;'NON-GB'!D$5,"Lapse",0)),0)</f>
        <v>0</v>
      </c>
      <c r="L417" s="33"/>
    </row>
    <row r="418" spans="1:12" ht="20.100000000000001" customHeight="1" x14ac:dyDescent="0.25">
      <c r="A418" s="47">
        <v>410</v>
      </c>
      <c r="B418" s="53"/>
      <c r="C418" s="53"/>
      <c r="D418" s="52"/>
      <c r="E418" s="53"/>
      <c r="F418" s="54"/>
      <c r="G418" s="13"/>
      <c r="H418" s="13"/>
      <c r="I418" s="14"/>
      <c r="J418" s="48">
        <f>IFERROR(IF(G418="Annual Fee",VLOOKUP('NON-GB'!F418,Data!J:L,3,FALSE),0),0)+IFERROR(IF(G418="Late Charge",IF(OR(F418="FS-4.1",F418="FS-4.2"),VLOOKUP(F418&amp;H418,M:O,3,FALSE),VLOOKUP(H418,N:O,2,FALSE)*VLOOKUP(F418,Data!J:L,3,FALSE))),0)+IFERROR(IF(OR(F418="FS-4.1",F418="FS-4.2"),IF(VLOOKUP(H418,Data!O:P,2,FALSE)&lt;'NON-GB'!D$5,"Lapse",0)),0)</f>
        <v>0</v>
      </c>
      <c r="L418" s="33"/>
    </row>
    <row r="419" spans="1:12" ht="20.100000000000001" customHeight="1" x14ac:dyDescent="0.25">
      <c r="A419" s="47">
        <v>411</v>
      </c>
      <c r="B419" s="53"/>
      <c r="C419" s="53"/>
      <c r="D419" s="52"/>
      <c r="E419" s="53"/>
      <c r="F419" s="54"/>
      <c r="G419" s="13"/>
      <c r="H419" s="13"/>
      <c r="I419" s="14"/>
      <c r="J419" s="48">
        <f>IFERROR(IF(G419="Annual Fee",VLOOKUP('NON-GB'!F419,Data!J:L,3,FALSE),0),0)+IFERROR(IF(G419="Late Charge",IF(OR(F419="FS-4.1",F419="FS-4.2"),VLOOKUP(F419&amp;H419,M:O,3,FALSE),VLOOKUP(H419,N:O,2,FALSE)*VLOOKUP(F419,Data!J:L,3,FALSE))),0)+IFERROR(IF(OR(F419="FS-4.1",F419="FS-4.2"),IF(VLOOKUP(H419,Data!O:P,2,FALSE)&lt;'NON-GB'!D$5,"Lapse",0)),0)</f>
        <v>0</v>
      </c>
      <c r="L419" s="33"/>
    </row>
    <row r="420" spans="1:12" ht="20.100000000000001" customHeight="1" x14ac:dyDescent="0.25">
      <c r="A420" s="47">
        <v>412</v>
      </c>
      <c r="B420" s="53"/>
      <c r="C420" s="53"/>
      <c r="D420" s="52"/>
      <c r="E420" s="53"/>
      <c r="F420" s="54"/>
      <c r="G420" s="13"/>
      <c r="H420" s="13"/>
      <c r="I420" s="14"/>
      <c r="J420" s="48">
        <f>IFERROR(IF(G420="Annual Fee",VLOOKUP('NON-GB'!F420,Data!J:L,3,FALSE),0),0)+IFERROR(IF(G420="Late Charge",IF(OR(F420="FS-4.1",F420="FS-4.2"),VLOOKUP(F420&amp;H420,M:O,3,FALSE),VLOOKUP(H420,N:O,2,FALSE)*VLOOKUP(F420,Data!J:L,3,FALSE))),0)+IFERROR(IF(OR(F420="FS-4.1",F420="FS-4.2"),IF(VLOOKUP(H420,Data!O:P,2,FALSE)&lt;'NON-GB'!D$5,"Lapse",0)),0)</f>
        <v>0</v>
      </c>
      <c r="L420" s="33"/>
    </row>
    <row r="421" spans="1:12" ht="20.100000000000001" customHeight="1" x14ac:dyDescent="0.25">
      <c r="A421" s="47">
        <v>413</v>
      </c>
      <c r="B421" s="53"/>
      <c r="C421" s="53"/>
      <c r="D421" s="52"/>
      <c r="E421" s="53"/>
      <c r="F421" s="54"/>
      <c r="G421" s="13"/>
      <c r="H421" s="13"/>
      <c r="I421" s="14"/>
      <c r="J421" s="48">
        <f>IFERROR(IF(G421="Annual Fee",VLOOKUP('NON-GB'!F421,Data!J:L,3,FALSE),0),0)+IFERROR(IF(G421="Late Charge",IF(OR(F421="FS-4.1",F421="FS-4.2"),VLOOKUP(F421&amp;H421,M:O,3,FALSE),VLOOKUP(H421,N:O,2,FALSE)*VLOOKUP(F421,Data!J:L,3,FALSE))),0)+IFERROR(IF(OR(F421="FS-4.1",F421="FS-4.2"),IF(VLOOKUP(H421,Data!O:P,2,FALSE)&lt;'NON-GB'!D$5,"Lapse",0)),0)</f>
        <v>0</v>
      </c>
      <c r="L421" s="33"/>
    </row>
    <row r="422" spans="1:12" ht="20.100000000000001" customHeight="1" x14ac:dyDescent="0.25">
      <c r="A422" s="47">
        <v>414</v>
      </c>
      <c r="B422" s="53"/>
      <c r="C422" s="53"/>
      <c r="D422" s="52"/>
      <c r="E422" s="53"/>
      <c r="F422" s="54"/>
      <c r="G422" s="13"/>
      <c r="H422" s="13"/>
      <c r="I422" s="14"/>
      <c r="J422" s="48">
        <f>IFERROR(IF(G422="Annual Fee",VLOOKUP('NON-GB'!F422,Data!J:L,3,FALSE),0),0)+IFERROR(IF(G422="Late Charge",IF(OR(F422="FS-4.1",F422="FS-4.2"),VLOOKUP(F422&amp;H422,M:O,3,FALSE),VLOOKUP(H422,N:O,2,FALSE)*VLOOKUP(F422,Data!J:L,3,FALSE))),0)+IFERROR(IF(OR(F422="FS-4.1",F422="FS-4.2"),IF(VLOOKUP(H422,Data!O:P,2,FALSE)&lt;'NON-GB'!D$5,"Lapse",0)),0)</f>
        <v>0</v>
      </c>
      <c r="L422" s="33"/>
    </row>
    <row r="423" spans="1:12" ht="20.100000000000001" customHeight="1" x14ac:dyDescent="0.25">
      <c r="A423" s="47">
        <v>415</v>
      </c>
      <c r="B423" s="53"/>
      <c r="C423" s="53"/>
      <c r="D423" s="52"/>
      <c r="E423" s="53"/>
      <c r="F423" s="54"/>
      <c r="G423" s="13"/>
      <c r="H423" s="13"/>
      <c r="I423" s="14"/>
      <c r="J423" s="48">
        <f>IFERROR(IF(G423="Annual Fee",VLOOKUP('NON-GB'!F423,Data!J:L,3,FALSE),0),0)+IFERROR(IF(G423="Late Charge",IF(OR(F423="FS-4.1",F423="FS-4.2"),VLOOKUP(F423&amp;H423,M:O,3,FALSE),VLOOKUP(H423,N:O,2,FALSE)*VLOOKUP(F423,Data!J:L,3,FALSE))),0)+IFERROR(IF(OR(F423="FS-4.1",F423="FS-4.2"),IF(VLOOKUP(H423,Data!O:P,2,FALSE)&lt;'NON-GB'!D$5,"Lapse",0)),0)</f>
        <v>0</v>
      </c>
      <c r="L423" s="33"/>
    </row>
    <row r="424" spans="1:12" ht="20.100000000000001" customHeight="1" x14ac:dyDescent="0.25">
      <c r="A424" s="47">
        <v>416</v>
      </c>
      <c r="B424" s="53"/>
      <c r="C424" s="53"/>
      <c r="D424" s="52"/>
      <c r="E424" s="53"/>
      <c r="F424" s="54"/>
      <c r="G424" s="13"/>
      <c r="H424" s="13"/>
      <c r="I424" s="14"/>
      <c r="J424" s="48">
        <f>IFERROR(IF(G424="Annual Fee",VLOOKUP('NON-GB'!F424,Data!J:L,3,FALSE),0),0)+IFERROR(IF(G424="Late Charge",IF(OR(F424="FS-4.1",F424="FS-4.2"),VLOOKUP(F424&amp;H424,M:O,3,FALSE),VLOOKUP(H424,N:O,2,FALSE)*VLOOKUP(F424,Data!J:L,3,FALSE))),0)+IFERROR(IF(OR(F424="FS-4.1",F424="FS-4.2"),IF(VLOOKUP(H424,Data!O:P,2,FALSE)&lt;'NON-GB'!D$5,"Lapse",0)),0)</f>
        <v>0</v>
      </c>
      <c r="L424" s="33"/>
    </row>
    <row r="425" spans="1:12" ht="20.100000000000001" customHeight="1" x14ac:dyDescent="0.25">
      <c r="A425" s="47">
        <v>417</v>
      </c>
      <c r="B425" s="53"/>
      <c r="C425" s="53"/>
      <c r="D425" s="52"/>
      <c r="E425" s="53"/>
      <c r="F425" s="54"/>
      <c r="G425" s="13"/>
      <c r="H425" s="13"/>
      <c r="I425" s="14"/>
      <c r="J425" s="48">
        <f>IFERROR(IF(G425="Annual Fee",VLOOKUP('NON-GB'!F425,Data!J:L,3,FALSE),0),0)+IFERROR(IF(G425="Late Charge",IF(OR(F425="FS-4.1",F425="FS-4.2"),VLOOKUP(F425&amp;H425,M:O,3,FALSE),VLOOKUP(H425,N:O,2,FALSE)*VLOOKUP(F425,Data!J:L,3,FALSE))),0)+IFERROR(IF(OR(F425="FS-4.1",F425="FS-4.2"),IF(VLOOKUP(H425,Data!O:P,2,FALSE)&lt;'NON-GB'!D$5,"Lapse",0)),0)</f>
        <v>0</v>
      </c>
      <c r="L425" s="33"/>
    </row>
    <row r="426" spans="1:12" ht="20.100000000000001" customHeight="1" x14ac:dyDescent="0.25">
      <c r="A426" s="47">
        <v>418</v>
      </c>
      <c r="B426" s="53"/>
      <c r="C426" s="53"/>
      <c r="D426" s="52"/>
      <c r="E426" s="53"/>
      <c r="F426" s="54"/>
      <c r="G426" s="13"/>
      <c r="H426" s="13"/>
      <c r="I426" s="14"/>
      <c r="J426" s="48">
        <f>IFERROR(IF(G426="Annual Fee",VLOOKUP('NON-GB'!F426,Data!J:L,3,FALSE),0),0)+IFERROR(IF(G426="Late Charge",IF(OR(F426="FS-4.1",F426="FS-4.2"),VLOOKUP(F426&amp;H426,M:O,3,FALSE),VLOOKUP(H426,N:O,2,FALSE)*VLOOKUP(F426,Data!J:L,3,FALSE))),0)+IFERROR(IF(OR(F426="FS-4.1",F426="FS-4.2"),IF(VLOOKUP(H426,Data!O:P,2,FALSE)&lt;'NON-GB'!D$5,"Lapse",0)),0)</f>
        <v>0</v>
      </c>
      <c r="L426" s="33"/>
    </row>
    <row r="427" spans="1:12" ht="20.100000000000001" customHeight="1" x14ac:dyDescent="0.25">
      <c r="A427" s="47">
        <v>419</v>
      </c>
      <c r="B427" s="53"/>
      <c r="C427" s="53"/>
      <c r="D427" s="52"/>
      <c r="E427" s="53"/>
      <c r="F427" s="54"/>
      <c r="G427" s="13"/>
      <c r="H427" s="13"/>
      <c r="I427" s="14"/>
      <c r="J427" s="48">
        <f>IFERROR(IF(G427="Annual Fee",VLOOKUP('NON-GB'!F427,Data!J:L,3,FALSE),0),0)+IFERROR(IF(G427="Late Charge",IF(OR(F427="FS-4.1",F427="FS-4.2"),VLOOKUP(F427&amp;H427,M:O,3,FALSE),VLOOKUP(H427,N:O,2,FALSE)*VLOOKUP(F427,Data!J:L,3,FALSE))),0)+IFERROR(IF(OR(F427="FS-4.1",F427="FS-4.2"),IF(VLOOKUP(H427,Data!O:P,2,FALSE)&lt;'NON-GB'!D$5,"Lapse",0)),0)</f>
        <v>0</v>
      </c>
      <c r="L427" s="33"/>
    </row>
    <row r="428" spans="1:12" ht="20.100000000000001" customHeight="1" x14ac:dyDescent="0.25">
      <c r="A428" s="47">
        <v>420</v>
      </c>
      <c r="B428" s="53"/>
      <c r="C428" s="53"/>
      <c r="D428" s="52"/>
      <c r="E428" s="53"/>
      <c r="F428" s="54"/>
      <c r="G428" s="13"/>
      <c r="H428" s="13"/>
      <c r="I428" s="14"/>
      <c r="J428" s="48">
        <f>IFERROR(IF(G428="Annual Fee",VLOOKUP('NON-GB'!F428,Data!J:L,3,FALSE),0),0)+IFERROR(IF(G428="Late Charge",IF(OR(F428="FS-4.1",F428="FS-4.2"),VLOOKUP(F428&amp;H428,M:O,3,FALSE),VLOOKUP(H428,N:O,2,FALSE)*VLOOKUP(F428,Data!J:L,3,FALSE))),0)+IFERROR(IF(OR(F428="FS-4.1",F428="FS-4.2"),IF(VLOOKUP(H428,Data!O:P,2,FALSE)&lt;'NON-GB'!D$5,"Lapse",0)),0)</f>
        <v>0</v>
      </c>
      <c r="L428" s="33"/>
    </row>
    <row r="429" spans="1:12" ht="20.100000000000001" customHeight="1" x14ac:dyDescent="0.25">
      <c r="A429" s="47">
        <v>421</v>
      </c>
      <c r="B429" s="53"/>
      <c r="C429" s="53"/>
      <c r="D429" s="52"/>
      <c r="E429" s="53"/>
      <c r="F429" s="54"/>
      <c r="G429" s="13"/>
      <c r="H429" s="13"/>
      <c r="I429" s="14"/>
      <c r="J429" s="48">
        <f>IFERROR(IF(G429="Annual Fee",VLOOKUP('NON-GB'!F429,Data!J:L,3,FALSE),0),0)+IFERROR(IF(G429="Late Charge",IF(OR(F429="FS-4.1",F429="FS-4.2"),VLOOKUP(F429&amp;H429,M:O,3,FALSE),VLOOKUP(H429,N:O,2,FALSE)*VLOOKUP(F429,Data!J:L,3,FALSE))),0)+IFERROR(IF(OR(F429="FS-4.1",F429="FS-4.2"),IF(VLOOKUP(H429,Data!O:P,2,FALSE)&lt;'NON-GB'!D$5,"Lapse",0)),0)</f>
        <v>0</v>
      </c>
      <c r="L429" s="33"/>
    </row>
    <row r="430" spans="1:12" ht="20.100000000000001" customHeight="1" x14ac:dyDescent="0.25">
      <c r="A430" s="47">
        <v>422</v>
      </c>
      <c r="B430" s="53"/>
      <c r="C430" s="53"/>
      <c r="D430" s="52"/>
      <c r="E430" s="53"/>
      <c r="F430" s="54"/>
      <c r="G430" s="13"/>
      <c r="H430" s="13"/>
      <c r="I430" s="14"/>
      <c r="J430" s="48">
        <f>IFERROR(IF(G430="Annual Fee",VLOOKUP('NON-GB'!F430,Data!J:L,3,FALSE),0),0)+IFERROR(IF(G430="Late Charge",IF(OR(F430="FS-4.1",F430="FS-4.2"),VLOOKUP(F430&amp;H430,M:O,3,FALSE),VLOOKUP(H430,N:O,2,FALSE)*VLOOKUP(F430,Data!J:L,3,FALSE))),0)+IFERROR(IF(OR(F430="FS-4.1",F430="FS-4.2"),IF(VLOOKUP(H430,Data!O:P,2,FALSE)&lt;'NON-GB'!D$5,"Lapse",0)),0)</f>
        <v>0</v>
      </c>
      <c r="L430" s="33"/>
    </row>
    <row r="431" spans="1:12" ht="20.100000000000001" customHeight="1" x14ac:dyDescent="0.25">
      <c r="A431" s="47">
        <v>423</v>
      </c>
      <c r="B431" s="53"/>
      <c r="C431" s="53"/>
      <c r="D431" s="52"/>
      <c r="E431" s="53"/>
      <c r="F431" s="54"/>
      <c r="G431" s="13"/>
      <c r="H431" s="13"/>
      <c r="I431" s="14"/>
      <c r="J431" s="48">
        <f>IFERROR(IF(G431="Annual Fee",VLOOKUP('NON-GB'!F431,Data!J:L,3,FALSE),0),0)+IFERROR(IF(G431="Late Charge",IF(OR(F431="FS-4.1",F431="FS-4.2"),VLOOKUP(F431&amp;H431,M:O,3,FALSE),VLOOKUP(H431,N:O,2,FALSE)*VLOOKUP(F431,Data!J:L,3,FALSE))),0)+IFERROR(IF(OR(F431="FS-4.1",F431="FS-4.2"),IF(VLOOKUP(H431,Data!O:P,2,FALSE)&lt;'NON-GB'!D$5,"Lapse",0)),0)</f>
        <v>0</v>
      </c>
      <c r="L431" s="33"/>
    </row>
    <row r="432" spans="1:12" ht="20.100000000000001" customHeight="1" x14ac:dyDescent="0.25">
      <c r="A432" s="47">
        <v>424</v>
      </c>
      <c r="B432" s="53"/>
      <c r="C432" s="53"/>
      <c r="D432" s="52"/>
      <c r="E432" s="53"/>
      <c r="F432" s="54"/>
      <c r="G432" s="13"/>
      <c r="H432" s="13"/>
      <c r="I432" s="14"/>
      <c r="J432" s="48">
        <f>IFERROR(IF(G432="Annual Fee",VLOOKUP('NON-GB'!F432,Data!J:L,3,FALSE),0),0)+IFERROR(IF(G432="Late Charge",IF(OR(F432="FS-4.1",F432="FS-4.2"),VLOOKUP(F432&amp;H432,M:O,3,FALSE),VLOOKUP(H432,N:O,2,FALSE)*VLOOKUP(F432,Data!J:L,3,FALSE))),0)+IFERROR(IF(OR(F432="FS-4.1",F432="FS-4.2"),IF(VLOOKUP(H432,Data!O:P,2,FALSE)&lt;'NON-GB'!D$5,"Lapse",0)),0)</f>
        <v>0</v>
      </c>
      <c r="L432" s="33"/>
    </row>
    <row r="433" spans="1:12" ht="20.100000000000001" customHeight="1" x14ac:dyDescent="0.25">
      <c r="A433" s="47">
        <v>425</v>
      </c>
      <c r="B433" s="53"/>
      <c r="C433" s="53"/>
      <c r="D433" s="52"/>
      <c r="E433" s="53"/>
      <c r="F433" s="54"/>
      <c r="G433" s="13"/>
      <c r="H433" s="13"/>
      <c r="I433" s="14"/>
      <c r="J433" s="48">
        <f>IFERROR(IF(G433="Annual Fee",VLOOKUP('NON-GB'!F433,Data!J:L,3,FALSE),0),0)+IFERROR(IF(G433="Late Charge",IF(OR(F433="FS-4.1",F433="FS-4.2"),VLOOKUP(F433&amp;H433,M:O,3,FALSE),VLOOKUP(H433,N:O,2,FALSE)*VLOOKUP(F433,Data!J:L,3,FALSE))),0)+IFERROR(IF(OR(F433="FS-4.1",F433="FS-4.2"),IF(VLOOKUP(H433,Data!O:P,2,FALSE)&lt;'NON-GB'!D$5,"Lapse",0)),0)</f>
        <v>0</v>
      </c>
      <c r="L433" s="33"/>
    </row>
    <row r="434" spans="1:12" ht="20.100000000000001" customHeight="1" x14ac:dyDescent="0.25">
      <c r="A434" s="47">
        <v>426</v>
      </c>
      <c r="B434" s="53"/>
      <c r="C434" s="53"/>
      <c r="D434" s="52"/>
      <c r="E434" s="53"/>
      <c r="F434" s="54"/>
      <c r="G434" s="13"/>
      <c r="H434" s="13"/>
      <c r="I434" s="14"/>
      <c r="J434" s="48">
        <f>IFERROR(IF(G434="Annual Fee",VLOOKUP('NON-GB'!F434,Data!J:L,3,FALSE),0),0)+IFERROR(IF(G434="Late Charge",IF(OR(F434="FS-4.1",F434="FS-4.2"),VLOOKUP(F434&amp;H434,M:O,3,FALSE),VLOOKUP(H434,N:O,2,FALSE)*VLOOKUP(F434,Data!J:L,3,FALSE))),0)+IFERROR(IF(OR(F434="FS-4.1",F434="FS-4.2"),IF(VLOOKUP(H434,Data!O:P,2,FALSE)&lt;'NON-GB'!D$5,"Lapse",0)),0)</f>
        <v>0</v>
      </c>
      <c r="L434" s="33"/>
    </row>
    <row r="435" spans="1:12" ht="20.100000000000001" customHeight="1" x14ac:dyDescent="0.25">
      <c r="A435" s="47">
        <v>427</v>
      </c>
      <c r="B435" s="53"/>
      <c r="C435" s="53"/>
      <c r="D435" s="52"/>
      <c r="E435" s="53"/>
      <c r="F435" s="54"/>
      <c r="G435" s="13"/>
      <c r="H435" s="13"/>
      <c r="I435" s="14"/>
      <c r="J435" s="48">
        <f>IFERROR(IF(G435="Annual Fee",VLOOKUP('NON-GB'!F435,Data!J:L,3,FALSE),0),0)+IFERROR(IF(G435="Late Charge",IF(OR(F435="FS-4.1",F435="FS-4.2"),VLOOKUP(F435&amp;H435,M:O,3,FALSE),VLOOKUP(H435,N:O,2,FALSE)*VLOOKUP(F435,Data!J:L,3,FALSE))),0)+IFERROR(IF(OR(F435="FS-4.1",F435="FS-4.2"),IF(VLOOKUP(H435,Data!O:P,2,FALSE)&lt;'NON-GB'!D$5,"Lapse",0)),0)</f>
        <v>0</v>
      </c>
      <c r="L435" s="33"/>
    </row>
    <row r="436" spans="1:12" ht="20.100000000000001" customHeight="1" x14ac:dyDescent="0.25">
      <c r="A436" s="47">
        <v>428</v>
      </c>
      <c r="B436" s="53"/>
      <c r="C436" s="53"/>
      <c r="D436" s="52"/>
      <c r="E436" s="53"/>
      <c r="F436" s="54"/>
      <c r="G436" s="13"/>
      <c r="H436" s="13"/>
      <c r="I436" s="14"/>
      <c r="J436" s="48">
        <f>IFERROR(IF(G436="Annual Fee",VLOOKUP('NON-GB'!F436,Data!J:L,3,FALSE),0),0)+IFERROR(IF(G436="Late Charge",IF(OR(F436="FS-4.1",F436="FS-4.2"),VLOOKUP(F436&amp;H436,M:O,3,FALSE),VLOOKUP(H436,N:O,2,FALSE)*VLOOKUP(F436,Data!J:L,3,FALSE))),0)+IFERROR(IF(OR(F436="FS-4.1",F436="FS-4.2"),IF(VLOOKUP(H436,Data!O:P,2,FALSE)&lt;'NON-GB'!D$5,"Lapse",0)),0)</f>
        <v>0</v>
      </c>
      <c r="L436" s="33"/>
    </row>
    <row r="437" spans="1:12" ht="20.100000000000001" customHeight="1" x14ac:dyDescent="0.25">
      <c r="A437" s="47">
        <v>429</v>
      </c>
      <c r="B437" s="53"/>
      <c r="C437" s="53"/>
      <c r="D437" s="52"/>
      <c r="E437" s="53"/>
      <c r="F437" s="54"/>
      <c r="G437" s="13"/>
      <c r="H437" s="13"/>
      <c r="I437" s="14"/>
      <c r="J437" s="48">
        <f>IFERROR(IF(G437="Annual Fee",VLOOKUP('NON-GB'!F437,Data!J:L,3,FALSE),0),0)+IFERROR(IF(G437="Late Charge",IF(OR(F437="FS-4.1",F437="FS-4.2"),VLOOKUP(F437&amp;H437,M:O,3,FALSE),VLOOKUP(H437,N:O,2,FALSE)*VLOOKUP(F437,Data!J:L,3,FALSE))),0)+IFERROR(IF(OR(F437="FS-4.1",F437="FS-4.2"),IF(VLOOKUP(H437,Data!O:P,2,FALSE)&lt;'NON-GB'!D$5,"Lapse",0)),0)</f>
        <v>0</v>
      </c>
      <c r="L437" s="33"/>
    </row>
    <row r="438" spans="1:12" ht="20.100000000000001" customHeight="1" x14ac:dyDescent="0.25">
      <c r="A438" s="47">
        <v>430</v>
      </c>
      <c r="B438" s="53"/>
      <c r="C438" s="53"/>
      <c r="D438" s="52"/>
      <c r="E438" s="53"/>
      <c r="F438" s="54"/>
      <c r="G438" s="13"/>
      <c r="H438" s="13"/>
      <c r="I438" s="14"/>
      <c r="J438" s="48">
        <f>IFERROR(IF(G438="Annual Fee",VLOOKUP('NON-GB'!F438,Data!J:L,3,FALSE),0),0)+IFERROR(IF(G438="Late Charge",IF(OR(F438="FS-4.1",F438="FS-4.2"),VLOOKUP(F438&amp;H438,M:O,3,FALSE),VLOOKUP(H438,N:O,2,FALSE)*VLOOKUP(F438,Data!J:L,3,FALSE))),0)+IFERROR(IF(OR(F438="FS-4.1",F438="FS-4.2"),IF(VLOOKUP(H438,Data!O:P,2,FALSE)&lt;'NON-GB'!D$5,"Lapse",0)),0)</f>
        <v>0</v>
      </c>
      <c r="L438" s="33"/>
    </row>
    <row r="439" spans="1:12" ht="20.100000000000001" customHeight="1" x14ac:dyDescent="0.25">
      <c r="A439" s="47">
        <v>431</v>
      </c>
      <c r="B439" s="53"/>
      <c r="C439" s="53"/>
      <c r="D439" s="52"/>
      <c r="E439" s="53"/>
      <c r="F439" s="54"/>
      <c r="G439" s="13"/>
      <c r="H439" s="13"/>
      <c r="I439" s="14"/>
      <c r="J439" s="48">
        <f>IFERROR(IF(G439="Annual Fee",VLOOKUP('NON-GB'!F439,Data!J:L,3,FALSE),0),0)+IFERROR(IF(G439="Late Charge",IF(OR(F439="FS-4.1",F439="FS-4.2"),VLOOKUP(F439&amp;H439,M:O,3,FALSE),VLOOKUP(H439,N:O,2,FALSE)*VLOOKUP(F439,Data!J:L,3,FALSE))),0)+IFERROR(IF(OR(F439="FS-4.1",F439="FS-4.2"),IF(VLOOKUP(H439,Data!O:P,2,FALSE)&lt;'NON-GB'!D$5,"Lapse",0)),0)</f>
        <v>0</v>
      </c>
      <c r="L439" s="33"/>
    </row>
    <row r="440" spans="1:12" ht="20.100000000000001" customHeight="1" x14ac:dyDescent="0.25">
      <c r="A440" s="47">
        <v>432</v>
      </c>
      <c r="B440" s="53"/>
      <c r="C440" s="53"/>
      <c r="D440" s="52"/>
      <c r="E440" s="53"/>
      <c r="F440" s="54"/>
      <c r="G440" s="13"/>
      <c r="H440" s="13"/>
      <c r="I440" s="14"/>
      <c r="J440" s="48">
        <f>IFERROR(IF(G440="Annual Fee",VLOOKUP('NON-GB'!F440,Data!J:L,3,FALSE),0),0)+IFERROR(IF(G440="Late Charge",IF(OR(F440="FS-4.1",F440="FS-4.2"),VLOOKUP(F440&amp;H440,M:O,3,FALSE),VLOOKUP(H440,N:O,2,FALSE)*VLOOKUP(F440,Data!J:L,3,FALSE))),0)+IFERROR(IF(OR(F440="FS-4.1",F440="FS-4.2"),IF(VLOOKUP(H440,Data!O:P,2,FALSE)&lt;'NON-GB'!D$5,"Lapse",0)),0)</f>
        <v>0</v>
      </c>
      <c r="L440" s="33"/>
    </row>
    <row r="441" spans="1:12" ht="20.100000000000001" customHeight="1" x14ac:dyDescent="0.25">
      <c r="A441" s="47">
        <v>433</v>
      </c>
      <c r="B441" s="53"/>
      <c r="C441" s="53"/>
      <c r="D441" s="52"/>
      <c r="E441" s="53"/>
      <c r="F441" s="54"/>
      <c r="G441" s="13"/>
      <c r="H441" s="13"/>
      <c r="I441" s="14"/>
      <c r="J441" s="48">
        <f>IFERROR(IF(G441="Annual Fee",VLOOKUP('NON-GB'!F441,Data!J:L,3,FALSE),0),0)+IFERROR(IF(G441="Late Charge",IF(OR(F441="FS-4.1",F441="FS-4.2"),VLOOKUP(F441&amp;H441,M:O,3,FALSE),VLOOKUP(H441,N:O,2,FALSE)*VLOOKUP(F441,Data!J:L,3,FALSE))),0)+IFERROR(IF(OR(F441="FS-4.1",F441="FS-4.2"),IF(VLOOKUP(H441,Data!O:P,2,FALSE)&lt;'NON-GB'!D$5,"Lapse",0)),0)</f>
        <v>0</v>
      </c>
      <c r="L441" s="33"/>
    </row>
    <row r="442" spans="1:12" ht="20.100000000000001" customHeight="1" x14ac:dyDescent="0.25">
      <c r="A442" s="47">
        <v>434</v>
      </c>
      <c r="B442" s="53"/>
      <c r="C442" s="53"/>
      <c r="D442" s="52"/>
      <c r="E442" s="53"/>
      <c r="F442" s="54"/>
      <c r="G442" s="13"/>
      <c r="H442" s="13"/>
      <c r="I442" s="14"/>
      <c r="J442" s="48">
        <f>IFERROR(IF(G442="Annual Fee",VLOOKUP('NON-GB'!F442,Data!J:L,3,FALSE),0),0)+IFERROR(IF(G442="Late Charge",IF(OR(F442="FS-4.1",F442="FS-4.2"),VLOOKUP(F442&amp;H442,M:O,3,FALSE),VLOOKUP(H442,N:O,2,FALSE)*VLOOKUP(F442,Data!J:L,3,FALSE))),0)+IFERROR(IF(OR(F442="FS-4.1",F442="FS-4.2"),IF(VLOOKUP(H442,Data!O:P,2,FALSE)&lt;'NON-GB'!D$5,"Lapse",0)),0)</f>
        <v>0</v>
      </c>
      <c r="L442" s="33"/>
    </row>
    <row r="443" spans="1:12" ht="20.100000000000001" customHeight="1" x14ac:dyDescent="0.25">
      <c r="A443" s="47">
        <v>435</v>
      </c>
      <c r="B443" s="53"/>
      <c r="C443" s="53"/>
      <c r="D443" s="52"/>
      <c r="E443" s="53"/>
      <c r="F443" s="54"/>
      <c r="G443" s="13"/>
      <c r="H443" s="13"/>
      <c r="I443" s="14"/>
      <c r="J443" s="48">
        <f>IFERROR(IF(G443="Annual Fee",VLOOKUP('NON-GB'!F443,Data!J:L,3,FALSE),0),0)+IFERROR(IF(G443="Late Charge",IF(OR(F443="FS-4.1",F443="FS-4.2"),VLOOKUP(F443&amp;H443,M:O,3,FALSE),VLOOKUP(H443,N:O,2,FALSE)*VLOOKUP(F443,Data!J:L,3,FALSE))),0)+IFERROR(IF(OR(F443="FS-4.1",F443="FS-4.2"),IF(VLOOKUP(H443,Data!O:P,2,FALSE)&lt;'NON-GB'!D$5,"Lapse",0)),0)</f>
        <v>0</v>
      </c>
      <c r="L443" s="33"/>
    </row>
    <row r="444" spans="1:12" ht="20.100000000000001" customHeight="1" x14ac:dyDescent="0.25">
      <c r="A444" s="47">
        <v>436</v>
      </c>
      <c r="B444" s="53"/>
      <c r="C444" s="53"/>
      <c r="D444" s="52"/>
      <c r="E444" s="53"/>
      <c r="F444" s="54"/>
      <c r="G444" s="13"/>
      <c r="H444" s="13"/>
      <c r="I444" s="14"/>
      <c r="J444" s="48">
        <f>IFERROR(IF(G444="Annual Fee",VLOOKUP('NON-GB'!F444,Data!J:L,3,FALSE),0),0)+IFERROR(IF(G444="Late Charge",IF(OR(F444="FS-4.1",F444="FS-4.2"),VLOOKUP(F444&amp;H444,M:O,3,FALSE),VLOOKUP(H444,N:O,2,FALSE)*VLOOKUP(F444,Data!J:L,3,FALSE))),0)+IFERROR(IF(OR(F444="FS-4.1",F444="FS-4.2"),IF(VLOOKUP(H444,Data!O:P,2,FALSE)&lt;'NON-GB'!D$5,"Lapse",0)),0)</f>
        <v>0</v>
      </c>
      <c r="L444" s="33"/>
    </row>
    <row r="445" spans="1:12" ht="20.100000000000001" customHeight="1" x14ac:dyDescent="0.25">
      <c r="A445" s="47">
        <v>437</v>
      </c>
      <c r="B445" s="53"/>
      <c r="C445" s="53"/>
      <c r="D445" s="52"/>
      <c r="E445" s="53"/>
      <c r="F445" s="54"/>
      <c r="G445" s="13"/>
      <c r="H445" s="13"/>
      <c r="I445" s="14"/>
      <c r="J445" s="48">
        <f>IFERROR(IF(G445="Annual Fee",VLOOKUP('NON-GB'!F445,Data!J:L,3,FALSE),0),0)+IFERROR(IF(G445="Late Charge",IF(OR(F445="FS-4.1",F445="FS-4.2"),VLOOKUP(F445&amp;H445,M:O,3,FALSE),VLOOKUP(H445,N:O,2,FALSE)*VLOOKUP(F445,Data!J:L,3,FALSE))),0)+IFERROR(IF(OR(F445="FS-4.1",F445="FS-4.2"),IF(VLOOKUP(H445,Data!O:P,2,FALSE)&lt;'NON-GB'!D$5,"Lapse",0)),0)</f>
        <v>0</v>
      </c>
      <c r="L445" s="33"/>
    </row>
    <row r="446" spans="1:12" ht="20.100000000000001" customHeight="1" x14ac:dyDescent="0.25">
      <c r="A446" s="47">
        <v>438</v>
      </c>
      <c r="B446" s="53"/>
      <c r="C446" s="53"/>
      <c r="D446" s="52"/>
      <c r="E446" s="53"/>
      <c r="F446" s="54"/>
      <c r="G446" s="13"/>
      <c r="H446" s="13"/>
      <c r="I446" s="14"/>
      <c r="J446" s="48">
        <f>IFERROR(IF(G446="Annual Fee",VLOOKUP('NON-GB'!F446,Data!J:L,3,FALSE),0),0)+IFERROR(IF(G446="Late Charge",IF(OR(F446="FS-4.1",F446="FS-4.2"),VLOOKUP(F446&amp;H446,M:O,3,FALSE),VLOOKUP(H446,N:O,2,FALSE)*VLOOKUP(F446,Data!J:L,3,FALSE))),0)+IFERROR(IF(OR(F446="FS-4.1",F446="FS-4.2"),IF(VLOOKUP(H446,Data!O:P,2,FALSE)&lt;'NON-GB'!D$5,"Lapse",0)),0)</f>
        <v>0</v>
      </c>
      <c r="L446" s="33"/>
    </row>
    <row r="447" spans="1:12" ht="20.100000000000001" customHeight="1" x14ac:dyDescent="0.25">
      <c r="A447" s="47">
        <v>439</v>
      </c>
      <c r="B447" s="53"/>
      <c r="C447" s="53"/>
      <c r="D447" s="52"/>
      <c r="E447" s="53"/>
      <c r="F447" s="54"/>
      <c r="G447" s="13"/>
      <c r="H447" s="13"/>
      <c r="I447" s="14"/>
      <c r="J447" s="48">
        <f>IFERROR(IF(G447="Annual Fee",VLOOKUP('NON-GB'!F447,Data!J:L,3,FALSE),0),0)+IFERROR(IF(G447="Late Charge",IF(OR(F447="FS-4.1",F447="FS-4.2"),VLOOKUP(F447&amp;H447,M:O,3,FALSE),VLOOKUP(H447,N:O,2,FALSE)*VLOOKUP(F447,Data!J:L,3,FALSE))),0)+IFERROR(IF(OR(F447="FS-4.1",F447="FS-4.2"),IF(VLOOKUP(H447,Data!O:P,2,FALSE)&lt;'NON-GB'!D$5,"Lapse",0)),0)</f>
        <v>0</v>
      </c>
      <c r="L447" s="33"/>
    </row>
    <row r="448" spans="1:12" ht="20.100000000000001" customHeight="1" x14ac:dyDescent="0.25">
      <c r="A448" s="47">
        <v>440</v>
      </c>
      <c r="B448" s="53"/>
      <c r="C448" s="53"/>
      <c r="D448" s="52"/>
      <c r="E448" s="53"/>
      <c r="F448" s="54"/>
      <c r="G448" s="13"/>
      <c r="H448" s="13"/>
      <c r="I448" s="14"/>
      <c r="J448" s="48">
        <f>IFERROR(IF(G448="Annual Fee",VLOOKUP('NON-GB'!F448,Data!J:L,3,FALSE),0),0)+IFERROR(IF(G448="Late Charge",IF(OR(F448="FS-4.1",F448="FS-4.2"),VLOOKUP(F448&amp;H448,M:O,3,FALSE),VLOOKUP(H448,N:O,2,FALSE)*VLOOKUP(F448,Data!J:L,3,FALSE))),0)+IFERROR(IF(OR(F448="FS-4.1",F448="FS-4.2"),IF(VLOOKUP(H448,Data!O:P,2,FALSE)&lt;'NON-GB'!D$5,"Lapse",0)),0)</f>
        <v>0</v>
      </c>
      <c r="L448" s="33"/>
    </row>
    <row r="449" spans="1:12" ht="20.100000000000001" customHeight="1" x14ac:dyDescent="0.25">
      <c r="A449" s="47">
        <v>441</v>
      </c>
      <c r="B449" s="53"/>
      <c r="C449" s="53"/>
      <c r="D449" s="52"/>
      <c r="E449" s="53"/>
      <c r="F449" s="54"/>
      <c r="G449" s="13"/>
      <c r="H449" s="13"/>
      <c r="I449" s="14"/>
      <c r="J449" s="48">
        <f>IFERROR(IF(G449="Annual Fee",VLOOKUP('NON-GB'!F449,Data!J:L,3,FALSE),0),0)+IFERROR(IF(G449="Late Charge",IF(OR(F449="FS-4.1",F449="FS-4.2"),VLOOKUP(F449&amp;H449,M:O,3,FALSE),VLOOKUP(H449,N:O,2,FALSE)*VLOOKUP(F449,Data!J:L,3,FALSE))),0)+IFERROR(IF(OR(F449="FS-4.1",F449="FS-4.2"),IF(VLOOKUP(H449,Data!O:P,2,FALSE)&lt;'NON-GB'!D$5,"Lapse",0)),0)</f>
        <v>0</v>
      </c>
      <c r="L449" s="33"/>
    </row>
    <row r="450" spans="1:12" ht="20.100000000000001" customHeight="1" x14ac:dyDescent="0.25">
      <c r="A450" s="47">
        <v>442</v>
      </c>
      <c r="B450" s="53"/>
      <c r="C450" s="53"/>
      <c r="D450" s="52"/>
      <c r="E450" s="53"/>
      <c r="F450" s="54"/>
      <c r="G450" s="13"/>
      <c r="H450" s="13"/>
      <c r="I450" s="14"/>
      <c r="J450" s="48">
        <f>IFERROR(IF(G450="Annual Fee",VLOOKUP('NON-GB'!F450,Data!J:L,3,FALSE),0),0)+IFERROR(IF(G450="Late Charge",IF(OR(F450="FS-4.1",F450="FS-4.2"),VLOOKUP(F450&amp;H450,M:O,3,FALSE),VLOOKUP(H450,N:O,2,FALSE)*VLOOKUP(F450,Data!J:L,3,FALSE))),0)+IFERROR(IF(OR(F450="FS-4.1",F450="FS-4.2"),IF(VLOOKUP(H450,Data!O:P,2,FALSE)&lt;'NON-GB'!D$5,"Lapse",0)),0)</f>
        <v>0</v>
      </c>
      <c r="L450" s="33"/>
    </row>
    <row r="451" spans="1:12" ht="20.100000000000001" customHeight="1" x14ac:dyDescent="0.25">
      <c r="A451" s="47">
        <v>443</v>
      </c>
      <c r="B451" s="53"/>
      <c r="C451" s="53"/>
      <c r="D451" s="52"/>
      <c r="E451" s="53"/>
      <c r="F451" s="54"/>
      <c r="G451" s="13"/>
      <c r="H451" s="13"/>
      <c r="I451" s="14"/>
      <c r="J451" s="48">
        <f>IFERROR(IF(G451="Annual Fee",VLOOKUP('NON-GB'!F451,Data!J:L,3,FALSE),0),0)+IFERROR(IF(G451="Late Charge",IF(OR(F451="FS-4.1",F451="FS-4.2"),VLOOKUP(F451&amp;H451,M:O,3,FALSE),VLOOKUP(H451,N:O,2,FALSE)*VLOOKUP(F451,Data!J:L,3,FALSE))),0)+IFERROR(IF(OR(F451="FS-4.1",F451="FS-4.2"),IF(VLOOKUP(H451,Data!O:P,2,FALSE)&lt;'NON-GB'!D$5,"Lapse",0)),0)</f>
        <v>0</v>
      </c>
      <c r="L451" s="33"/>
    </row>
    <row r="452" spans="1:12" ht="20.100000000000001" customHeight="1" x14ac:dyDescent="0.25">
      <c r="A452" s="47">
        <v>444</v>
      </c>
      <c r="B452" s="53"/>
      <c r="C452" s="53"/>
      <c r="D452" s="52"/>
      <c r="E452" s="53"/>
      <c r="F452" s="54"/>
      <c r="G452" s="13"/>
      <c r="H452" s="13"/>
      <c r="I452" s="14"/>
      <c r="J452" s="48">
        <f>IFERROR(IF(G452="Annual Fee",VLOOKUP('NON-GB'!F452,Data!J:L,3,FALSE),0),0)+IFERROR(IF(G452="Late Charge",IF(OR(F452="FS-4.1",F452="FS-4.2"),VLOOKUP(F452&amp;H452,M:O,3,FALSE),VLOOKUP(H452,N:O,2,FALSE)*VLOOKUP(F452,Data!J:L,3,FALSE))),0)+IFERROR(IF(OR(F452="FS-4.1",F452="FS-4.2"),IF(VLOOKUP(H452,Data!O:P,2,FALSE)&lt;'NON-GB'!D$5,"Lapse",0)),0)</f>
        <v>0</v>
      </c>
      <c r="L452" s="33"/>
    </row>
    <row r="453" spans="1:12" ht="20.100000000000001" customHeight="1" x14ac:dyDescent="0.25">
      <c r="A453" s="47">
        <v>445</v>
      </c>
      <c r="B453" s="53"/>
      <c r="C453" s="53"/>
      <c r="D453" s="52"/>
      <c r="E453" s="53"/>
      <c r="F453" s="54"/>
      <c r="G453" s="13"/>
      <c r="H453" s="13"/>
      <c r="I453" s="14"/>
      <c r="J453" s="48">
        <f>IFERROR(IF(G453="Annual Fee",VLOOKUP('NON-GB'!F453,Data!J:L,3,FALSE),0),0)+IFERROR(IF(G453="Late Charge",IF(OR(F453="FS-4.1",F453="FS-4.2"),VLOOKUP(F453&amp;H453,M:O,3,FALSE),VLOOKUP(H453,N:O,2,FALSE)*VLOOKUP(F453,Data!J:L,3,FALSE))),0)+IFERROR(IF(OR(F453="FS-4.1",F453="FS-4.2"),IF(VLOOKUP(H453,Data!O:P,2,FALSE)&lt;'NON-GB'!D$5,"Lapse",0)),0)</f>
        <v>0</v>
      </c>
      <c r="L453" s="33"/>
    </row>
    <row r="454" spans="1:12" ht="20.100000000000001" customHeight="1" x14ac:dyDescent="0.25">
      <c r="A454" s="47">
        <v>446</v>
      </c>
      <c r="B454" s="53"/>
      <c r="C454" s="53"/>
      <c r="D454" s="52"/>
      <c r="E454" s="53"/>
      <c r="F454" s="54"/>
      <c r="G454" s="13"/>
      <c r="H454" s="13"/>
      <c r="I454" s="14"/>
      <c r="J454" s="48">
        <f>IFERROR(IF(G454="Annual Fee",VLOOKUP('NON-GB'!F454,Data!J:L,3,FALSE),0),0)+IFERROR(IF(G454="Late Charge",IF(OR(F454="FS-4.1",F454="FS-4.2"),VLOOKUP(F454&amp;H454,M:O,3,FALSE),VLOOKUP(H454,N:O,2,FALSE)*VLOOKUP(F454,Data!J:L,3,FALSE))),0)+IFERROR(IF(OR(F454="FS-4.1",F454="FS-4.2"),IF(VLOOKUP(H454,Data!O:P,2,FALSE)&lt;'NON-GB'!D$5,"Lapse",0)),0)</f>
        <v>0</v>
      </c>
      <c r="L454" s="33"/>
    </row>
    <row r="455" spans="1:12" ht="20.100000000000001" customHeight="1" x14ac:dyDescent="0.25">
      <c r="A455" s="47">
        <v>447</v>
      </c>
      <c r="B455" s="53"/>
      <c r="C455" s="53"/>
      <c r="D455" s="52"/>
      <c r="E455" s="53"/>
      <c r="F455" s="54"/>
      <c r="G455" s="13"/>
      <c r="H455" s="13"/>
      <c r="I455" s="14"/>
      <c r="J455" s="48">
        <f>IFERROR(IF(G455="Annual Fee",VLOOKUP('NON-GB'!F455,Data!J:L,3,FALSE),0),0)+IFERROR(IF(G455="Late Charge",IF(OR(F455="FS-4.1",F455="FS-4.2"),VLOOKUP(F455&amp;H455,M:O,3,FALSE),VLOOKUP(H455,N:O,2,FALSE)*VLOOKUP(F455,Data!J:L,3,FALSE))),0)+IFERROR(IF(OR(F455="FS-4.1",F455="FS-4.2"),IF(VLOOKUP(H455,Data!O:P,2,FALSE)&lt;'NON-GB'!D$5,"Lapse",0)),0)</f>
        <v>0</v>
      </c>
      <c r="L455" s="33"/>
    </row>
    <row r="456" spans="1:12" ht="20.100000000000001" customHeight="1" x14ac:dyDescent="0.25">
      <c r="A456" s="47">
        <v>448</v>
      </c>
      <c r="B456" s="53"/>
      <c r="C456" s="53"/>
      <c r="D456" s="52"/>
      <c r="E456" s="53"/>
      <c r="F456" s="54"/>
      <c r="G456" s="13"/>
      <c r="H456" s="13"/>
      <c r="I456" s="14"/>
      <c r="J456" s="48">
        <f>IFERROR(IF(G456="Annual Fee",VLOOKUP('NON-GB'!F456,Data!J:L,3,FALSE),0),0)+IFERROR(IF(G456="Late Charge",IF(OR(F456="FS-4.1",F456="FS-4.2"),VLOOKUP(F456&amp;H456,M:O,3,FALSE),VLOOKUP(H456,N:O,2,FALSE)*VLOOKUP(F456,Data!J:L,3,FALSE))),0)+IFERROR(IF(OR(F456="FS-4.1",F456="FS-4.2"),IF(VLOOKUP(H456,Data!O:P,2,FALSE)&lt;'NON-GB'!D$5,"Lapse",0)),0)</f>
        <v>0</v>
      </c>
      <c r="L456" s="33"/>
    </row>
    <row r="457" spans="1:12" ht="20.100000000000001" customHeight="1" x14ac:dyDescent="0.25">
      <c r="A457" s="47">
        <v>449</v>
      </c>
      <c r="B457" s="53"/>
      <c r="C457" s="53"/>
      <c r="D457" s="52"/>
      <c r="E457" s="53"/>
      <c r="F457" s="54"/>
      <c r="G457" s="13"/>
      <c r="H457" s="13"/>
      <c r="I457" s="14"/>
      <c r="J457" s="48">
        <f>IFERROR(IF(G457="Annual Fee",VLOOKUP('NON-GB'!F457,Data!J:L,3,FALSE),0),0)+IFERROR(IF(G457="Late Charge",IF(OR(F457="FS-4.1",F457="FS-4.2"),VLOOKUP(F457&amp;H457,M:O,3,FALSE),VLOOKUP(H457,N:O,2,FALSE)*VLOOKUP(F457,Data!J:L,3,FALSE))),0)+IFERROR(IF(OR(F457="FS-4.1",F457="FS-4.2"),IF(VLOOKUP(H457,Data!O:P,2,FALSE)&lt;'NON-GB'!D$5,"Lapse",0)),0)</f>
        <v>0</v>
      </c>
      <c r="L457" s="33"/>
    </row>
    <row r="458" spans="1:12" ht="20.100000000000001" customHeight="1" x14ac:dyDescent="0.25">
      <c r="A458" s="47">
        <v>450</v>
      </c>
      <c r="B458" s="53"/>
      <c r="C458" s="53"/>
      <c r="D458" s="52"/>
      <c r="E458" s="53"/>
      <c r="F458" s="54"/>
      <c r="G458" s="13"/>
      <c r="H458" s="13"/>
      <c r="I458" s="14"/>
      <c r="J458" s="48">
        <f>IFERROR(IF(G458="Annual Fee",VLOOKUP('NON-GB'!F458,Data!J:L,3,FALSE),0),0)+IFERROR(IF(G458="Late Charge",IF(OR(F458="FS-4.1",F458="FS-4.2"),VLOOKUP(F458&amp;H458,M:O,3,FALSE),VLOOKUP(H458,N:O,2,FALSE)*VLOOKUP(F458,Data!J:L,3,FALSE))),0)+IFERROR(IF(OR(F458="FS-4.1",F458="FS-4.2"),IF(VLOOKUP(H458,Data!O:P,2,FALSE)&lt;'NON-GB'!D$5,"Lapse",0)),0)</f>
        <v>0</v>
      </c>
      <c r="L458" s="33"/>
    </row>
    <row r="459" spans="1:12" ht="20.100000000000001" customHeight="1" x14ac:dyDescent="0.25">
      <c r="A459" s="47">
        <v>451</v>
      </c>
      <c r="B459" s="53"/>
      <c r="C459" s="53"/>
      <c r="D459" s="52"/>
      <c r="E459" s="53"/>
      <c r="F459" s="54"/>
      <c r="G459" s="13"/>
      <c r="H459" s="13"/>
      <c r="I459" s="14"/>
      <c r="J459" s="48">
        <f>IFERROR(IF(G459="Annual Fee",VLOOKUP('NON-GB'!F459,Data!J:L,3,FALSE),0),0)+IFERROR(IF(G459="Late Charge",IF(OR(F459="FS-4.1",F459="FS-4.2"),VLOOKUP(F459&amp;H459,M:O,3,FALSE),VLOOKUP(H459,N:O,2,FALSE)*VLOOKUP(F459,Data!J:L,3,FALSE))),0)+IFERROR(IF(OR(F459="FS-4.1",F459="FS-4.2"),IF(VLOOKUP(H459,Data!O:P,2,FALSE)&lt;'NON-GB'!D$5,"Lapse",0)),0)</f>
        <v>0</v>
      </c>
      <c r="L459" s="33"/>
    </row>
    <row r="460" spans="1:12" ht="20.100000000000001" customHeight="1" x14ac:dyDescent="0.25">
      <c r="A460" s="47">
        <v>452</v>
      </c>
      <c r="B460" s="53"/>
      <c r="C460" s="53"/>
      <c r="D460" s="52"/>
      <c r="E460" s="53"/>
      <c r="F460" s="54"/>
      <c r="G460" s="13"/>
      <c r="H460" s="13"/>
      <c r="I460" s="14"/>
      <c r="J460" s="48">
        <f>IFERROR(IF(G460="Annual Fee",VLOOKUP('NON-GB'!F460,Data!J:L,3,FALSE),0),0)+IFERROR(IF(G460="Late Charge",IF(OR(F460="FS-4.1",F460="FS-4.2"),VLOOKUP(F460&amp;H460,M:O,3,FALSE),VLOOKUP(H460,N:O,2,FALSE)*VLOOKUP(F460,Data!J:L,3,FALSE))),0)+IFERROR(IF(OR(F460="FS-4.1",F460="FS-4.2"),IF(VLOOKUP(H460,Data!O:P,2,FALSE)&lt;'NON-GB'!D$5,"Lapse",0)),0)</f>
        <v>0</v>
      </c>
      <c r="L460" s="33"/>
    </row>
    <row r="461" spans="1:12" ht="20.100000000000001" customHeight="1" x14ac:dyDescent="0.25">
      <c r="A461" s="47">
        <v>453</v>
      </c>
      <c r="B461" s="53"/>
      <c r="C461" s="53"/>
      <c r="D461" s="52"/>
      <c r="E461" s="53"/>
      <c r="F461" s="54"/>
      <c r="G461" s="13"/>
      <c r="H461" s="13"/>
      <c r="I461" s="14"/>
      <c r="J461" s="48">
        <f>IFERROR(IF(G461="Annual Fee",VLOOKUP('NON-GB'!F461,Data!J:L,3,FALSE),0),0)+IFERROR(IF(G461="Late Charge",IF(OR(F461="FS-4.1",F461="FS-4.2"),VLOOKUP(F461&amp;H461,M:O,3,FALSE),VLOOKUP(H461,N:O,2,FALSE)*VLOOKUP(F461,Data!J:L,3,FALSE))),0)+IFERROR(IF(OR(F461="FS-4.1",F461="FS-4.2"),IF(VLOOKUP(H461,Data!O:P,2,FALSE)&lt;'NON-GB'!D$5,"Lapse",0)),0)</f>
        <v>0</v>
      </c>
      <c r="L461" s="33"/>
    </row>
    <row r="462" spans="1:12" ht="20.100000000000001" customHeight="1" x14ac:dyDescent="0.25">
      <c r="A462" s="47">
        <v>454</v>
      </c>
      <c r="B462" s="53"/>
      <c r="C462" s="53"/>
      <c r="D462" s="52"/>
      <c r="E462" s="53"/>
      <c r="F462" s="54"/>
      <c r="G462" s="13"/>
      <c r="H462" s="13"/>
      <c r="I462" s="14"/>
      <c r="J462" s="48">
        <f>IFERROR(IF(G462="Annual Fee",VLOOKUP('NON-GB'!F462,Data!J:L,3,FALSE),0),0)+IFERROR(IF(G462="Late Charge",IF(OR(F462="FS-4.1",F462="FS-4.2"),VLOOKUP(F462&amp;H462,M:O,3,FALSE),VLOOKUP(H462,N:O,2,FALSE)*VLOOKUP(F462,Data!J:L,3,FALSE))),0)+IFERROR(IF(OR(F462="FS-4.1",F462="FS-4.2"),IF(VLOOKUP(H462,Data!O:P,2,FALSE)&lt;'NON-GB'!D$5,"Lapse",0)),0)</f>
        <v>0</v>
      </c>
      <c r="L462" s="33"/>
    </row>
    <row r="463" spans="1:12" ht="20.100000000000001" customHeight="1" x14ac:dyDescent="0.25">
      <c r="A463" s="47">
        <v>455</v>
      </c>
      <c r="B463" s="53"/>
      <c r="C463" s="53"/>
      <c r="D463" s="52"/>
      <c r="E463" s="53"/>
      <c r="F463" s="54"/>
      <c r="G463" s="13"/>
      <c r="H463" s="13"/>
      <c r="I463" s="14"/>
      <c r="J463" s="48">
        <f>IFERROR(IF(G463="Annual Fee",VLOOKUP('NON-GB'!F463,Data!J:L,3,FALSE),0),0)+IFERROR(IF(G463="Late Charge",IF(OR(F463="FS-4.1",F463="FS-4.2"),VLOOKUP(F463&amp;H463,M:O,3,FALSE),VLOOKUP(H463,N:O,2,FALSE)*VLOOKUP(F463,Data!J:L,3,FALSE))),0)+IFERROR(IF(OR(F463="FS-4.1",F463="FS-4.2"),IF(VLOOKUP(H463,Data!O:P,2,FALSE)&lt;'NON-GB'!D$5,"Lapse",0)),0)</f>
        <v>0</v>
      </c>
      <c r="L463" s="33"/>
    </row>
    <row r="464" spans="1:12" ht="20.100000000000001" customHeight="1" x14ac:dyDescent="0.25">
      <c r="A464" s="47">
        <v>456</v>
      </c>
      <c r="B464" s="53"/>
      <c r="C464" s="53"/>
      <c r="D464" s="52"/>
      <c r="E464" s="53"/>
      <c r="F464" s="54"/>
      <c r="G464" s="13"/>
      <c r="H464" s="13"/>
      <c r="I464" s="14"/>
      <c r="J464" s="48">
        <f>IFERROR(IF(G464="Annual Fee",VLOOKUP('NON-GB'!F464,Data!J:L,3,FALSE),0),0)+IFERROR(IF(G464="Late Charge",IF(OR(F464="FS-4.1",F464="FS-4.2"),VLOOKUP(F464&amp;H464,M:O,3,FALSE),VLOOKUP(H464,N:O,2,FALSE)*VLOOKUP(F464,Data!J:L,3,FALSE))),0)+IFERROR(IF(OR(F464="FS-4.1",F464="FS-4.2"),IF(VLOOKUP(H464,Data!O:P,2,FALSE)&lt;'NON-GB'!D$5,"Lapse",0)),0)</f>
        <v>0</v>
      </c>
      <c r="L464" s="33"/>
    </row>
    <row r="465" spans="1:12" ht="20.100000000000001" customHeight="1" x14ac:dyDescent="0.25">
      <c r="A465" s="47">
        <v>457</v>
      </c>
      <c r="B465" s="53"/>
      <c r="C465" s="53"/>
      <c r="D465" s="52"/>
      <c r="E465" s="53"/>
      <c r="F465" s="54"/>
      <c r="G465" s="13"/>
      <c r="H465" s="13"/>
      <c r="I465" s="14"/>
      <c r="J465" s="48">
        <f>IFERROR(IF(G465="Annual Fee",VLOOKUP('NON-GB'!F465,Data!J:L,3,FALSE),0),0)+IFERROR(IF(G465="Late Charge",IF(OR(F465="FS-4.1",F465="FS-4.2"),VLOOKUP(F465&amp;H465,M:O,3,FALSE),VLOOKUP(H465,N:O,2,FALSE)*VLOOKUP(F465,Data!J:L,3,FALSE))),0)+IFERROR(IF(OR(F465="FS-4.1",F465="FS-4.2"),IF(VLOOKUP(H465,Data!O:P,2,FALSE)&lt;'NON-GB'!D$5,"Lapse",0)),0)</f>
        <v>0</v>
      </c>
      <c r="L465" s="33"/>
    </row>
    <row r="466" spans="1:12" ht="20.100000000000001" customHeight="1" x14ac:dyDescent="0.25">
      <c r="A466" s="47">
        <v>458</v>
      </c>
      <c r="B466" s="53"/>
      <c r="C466" s="53"/>
      <c r="D466" s="52"/>
      <c r="E466" s="53"/>
      <c r="F466" s="54"/>
      <c r="G466" s="13"/>
      <c r="H466" s="13"/>
      <c r="I466" s="14"/>
      <c r="J466" s="48">
        <f>IFERROR(IF(G466="Annual Fee",VLOOKUP('NON-GB'!F466,Data!J:L,3,FALSE),0),0)+IFERROR(IF(G466="Late Charge",IF(OR(F466="FS-4.1",F466="FS-4.2"),VLOOKUP(F466&amp;H466,M:O,3,FALSE),VLOOKUP(H466,N:O,2,FALSE)*VLOOKUP(F466,Data!J:L,3,FALSE))),0)+IFERROR(IF(OR(F466="FS-4.1",F466="FS-4.2"),IF(VLOOKUP(H466,Data!O:P,2,FALSE)&lt;'NON-GB'!D$5,"Lapse",0)),0)</f>
        <v>0</v>
      </c>
      <c r="L466" s="33"/>
    </row>
    <row r="467" spans="1:12" ht="20.100000000000001" customHeight="1" x14ac:dyDescent="0.25">
      <c r="A467" s="47">
        <v>459</v>
      </c>
      <c r="B467" s="53"/>
      <c r="C467" s="53"/>
      <c r="D467" s="52"/>
      <c r="E467" s="53"/>
      <c r="F467" s="54"/>
      <c r="G467" s="13"/>
      <c r="H467" s="13"/>
      <c r="I467" s="14"/>
      <c r="J467" s="48">
        <f>IFERROR(IF(G467="Annual Fee",VLOOKUP('NON-GB'!F467,Data!J:L,3,FALSE),0),0)+IFERROR(IF(G467="Late Charge",IF(OR(F467="FS-4.1",F467="FS-4.2"),VLOOKUP(F467&amp;H467,M:O,3,FALSE),VLOOKUP(H467,N:O,2,FALSE)*VLOOKUP(F467,Data!J:L,3,FALSE))),0)+IFERROR(IF(OR(F467="FS-4.1",F467="FS-4.2"),IF(VLOOKUP(H467,Data!O:P,2,FALSE)&lt;'NON-GB'!D$5,"Lapse",0)),0)</f>
        <v>0</v>
      </c>
      <c r="L467" s="33"/>
    </row>
    <row r="468" spans="1:12" ht="20.100000000000001" customHeight="1" x14ac:dyDescent="0.25">
      <c r="A468" s="47">
        <v>460</v>
      </c>
      <c r="B468" s="53"/>
      <c r="C468" s="53"/>
      <c r="D468" s="52"/>
      <c r="E468" s="53"/>
      <c r="F468" s="54"/>
      <c r="G468" s="13"/>
      <c r="H468" s="13"/>
      <c r="I468" s="14"/>
      <c r="J468" s="48">
        <f>IFERROR(IF(G468="Annual Fee",VLOOKUP('NON-GB'!F468,Data!J:L,3,FALSE),0),0)+IFERROR(IF(G468="Late Charge",IF(OR(F468="FS-4.1",F468="FS-4.2"),VLOOKUP(F468&amp;H468,M:O,3,FALSE),VLOOKUP(H468,N:O,2,FALSE)*VLOOKUP(F468,Data!J:L,3,FALSE))),0)+IFERROR(IF(OR(F468="FS-4.1",F468="FS-4.2"),IF(VLOOKUP(H468,Data!O:P,2,FALSE)&lt;'NON-GB'!D$5,"Lapse",0)),0)</f>
        <v>0</v>
      </c>
      <c r="L468" s="33"/>
    </row>
    <row r="469" spans="1:12" ht="20.100000000000001" customHeight="1" x14ac:dyDescent="0.25">
      <c r="A469" s="47">
        <v>461</v>
      </c>
      <c r="B469" s="53"/>
      <c r="C469" s="53"/>
      <c r="D469" s="52"/>
      <c r="E469" s="53"/>
      <c r="F469" s="54"/>
      <c r="G469" s="13"/>
      <c r="H469" s="13"/>
      <c r="I469" s="14"/>
      <c r="J469" s="48">
        <f>IFERROR(IF(G469="Annual Fee",VLOOKUP('NON-GB'!F469,Data!J:L,3,FALSE),0),0)+IFERROR(IF(G469="Late Charge",IF(OR(F469="FS-4.1",F469="FS-4.2"),VLOOKUP(F469&amp;H469,M:O,3,FALSE),VLOOKUP(H469,N:O,2,FALSE)*VLOOKUP(F469,Data!J:L,3,FALSE))),0)+IFERROR(IF(OR(F469="FS-4.1",F469="FS-4.2"),IF(VLOOKUP(H469,Data!O:P,2,FALSE)&lt;'NON-GB'!D$5,"Lapse",0)),0)</f>
        <v>0</v>
      </c>
      <c r="L469" s="33"/>
    </row>
    <row r="470" spans="1:12" ht="20.100000000000001" customHeight="1" x14ac:dyDescent="0.25">
      <c r="A470" s="47">
        <v>462</v>
      </c>
      <c r="B470" s="53"/>
      <c r="C470" s="53"/>
      <c r="D470" s="52"/>
      <c r="E470" s="53"/>
      <c r="F470" s="54"/>
      <c r="G470" s="13"/>
      <c r="H470" s="13"/>
      <c r="I470" s="14"/>
      <c r="J470" s="48">
        <f>IFERROR(IF(G470="Annual Fee",VLOOKUP('NON-GB'!F470,Data!J:L,3,FALSE),0),0)+IFERROR(IF(G470="Late Charge",IF(OR(F470="FS-4.1",F470="FS-4.2"),VLOOKUP(F470&amp;H470,M:O,3,FALSE),VLOOKUP(H470,N:O,2,FALSE)*VLOOKUP(F470,Data!J:L,3,FALSE))),0)+IFERROR(IF(OR(F470="FS-4.1",F470="FS-4.2"),IF(VLOOKUP(H470,Data!O:P,2,FALSE)&lt;'NON-GB'!D$5,"Lapse",0)),0)</f>
        <v>0</v>
      </c>
      <c r="L470" s="33"/>
    </row>
    <row r="471" spans="1:12" ht="20.100000000000001" customHeight="1" x14ac:dyDescent="0.25">
      <c r="A471" s="47">
        <v>463</v>
      </c>
      <c r="B471" s="53"/>
      <c r="C471" s="53"/>
      <c r="D471" s="52"/>
      <c r="E471" s="53"/>
      <c r="F471" s="54"/>
      <c r="G471" s="13"/>
      <c r="H471" s="13"/>
      <c r="I471" s="14"/>
      <c r="J471" s="48">
        <f>IFERROR(IF(G471="Annual Fee",VLOOKUP('NON-GB'!F471,Data!J:L,3,FALSE),0),0)+IFERROR(IF(G471="Late Charge",IF(OR(F471="FS-4.1",F471="FS-4.2"),VLOOKUP(F471&amp;H471,M:O,3,FALSE),VLOOKUP(H471,N:O,2,FALSE)*VLOOKUP(F471,Data!J:L,3,FALSE))),0)+IFERROR(IF(OR(F471="FS-4.1",F471="FS-4.2"),IF(VLOOKUP(H471,Data!O:P,2,FALSE)&lt;'NON-GB'!D$5,"Lapse",0)),0)</f>
        <v>0</v>
      </c>
      <c r="L471" s="33"/>
    </row>
    <row r="472" spans="1:12" ht="20.100000000000001" customHeight="1" x14ac:dyDescent="0.25">
      <c r="A472" s="47">
        <v>464</v>
      </c>
      <c r="B472" s="53"/>
      <c r="C472" s="53"/>
      <c r="D472" s="52"/>
      <c r="E472" s="53"/>
      <c r="F472" s="54"/>
      <c r="G472" s="13"/>
      <c r="H472" s="13"/>
      <c r="I472" s="14"/>
      <c r="J472" s="48">
        <f>IFERROR(IF(G472="Annual Fee",VLOOKUP('NON-GB'!F472,Data!J:L,3,FALSE),0),0)+IFERROR(IF(G472="Late Charge",IF(OR(F472="FS-4.1",F472="FS-4.2"),VLOOKUP(F472&amp;H472,M:O,3,FALSE),VLOOKUP(H472,N:O,2,FALSE)*VLOOKUP(F472,Data!J:L,3,FALSE))),0)+IFERROR(IF(OR(F472="FS-4.1",F472="FS-4.2"),IF(VLOOKUP(H472,Data!O:P,2,FALSE)&lt;'NON-GB'!D$5,"Lapse",0)),0)</f>
        <v>0</v>
      </c>
      <c r="L472" s="33"/>
    </row>
    <row r="473" spans="1:12" ht="20.100000000000001" customHeight="1" x14ac:dyDescent="0.25">
      <c r="A473" s="47">
        <v>465</v>
      </c>
      <c r="B473" s="53"/>
      <c r="C473" s="53"/>
      <c r="D473" s="52"/>
      <c r="E473" s="53"/>
      <c r="F473" s="54"/>
      <c r="G473" s="13"/>
      <c r="H473" s="13"/>
      <c r="I473" s="14"/>
      <c r="J473" s="48">
        <f>IFERROR(IF(G473="Annual Fee",VLOOKUP('NON-GB'!F473,Data!J:L,3,FALSE),0),0)+IFERROR(IF(G473="Late Charge",IF(OR(F473="FS-4.1",F473="FS-4.2"),VLOOKUP(F473&amp;H473,M:O,3,FALSE),VLOOKUP(H473,N:O,2,FALSE)*VLOOKUP(F473,Data!J:L,3,FALSE))),0)+IFERROR(IF(OR(F473="FS-4.1",F473="FS-4.2"),IF(VLOOKUP(H473,Data!O:P,2,FALSE)&lt;'NON-GB'!D$5,"Lapse",0)),0)</f>
        <v>0</v>
      </c>
      <c r="L473" s="33"/>
    </row>
    <row r="474" spans="1:12" ht="20.100000000000001" customHeight="1" x14ac:dyDescent="0.25">
      <c r="A474" s="47">
        <v>466</v>
      </c>
      <c r="B474" s="53"/>
      <c r="C474" s="53"/>
      <c r="D474" s="52"/>
      <c r="E474" s="53"/>
      <c r="F474" s="54"/>
      <c r="G474" s="13"/>
      <c r="H474" s="13"/>
      <c r="I474" s="14"/>
      <c r="J474" s="48">
        <f>IFERROR(IF(G474="Annual Fee",VLOOKUP('NON-GB'!F474,Data!J:L,3,FALSE),0),0)+IFERROR(IF(G474="Late Charge",IF(OR(F474="FS-4.1",F474="FS-4.2"),VLOOKUP(F474&amp;H474,M:O,3,FALSE),VLOOKUP(H474,N:O,2,FALSE)*VLOOKUP(F474,Data!J:L,3,FALSE))),0)+IFERROR(IF(OR(F474="FS-4.1",F474="FS-4.2"),IF(VLOOKUP(H474,Data!O:P,2,FALSE)&lt;'NON-GB'!D$5,"Lapse",0)),0)</f>
        <v>0</v>
      </c>
      <c r="L474" s="33"/>
    </row>
    <row r="475" spans="1:12" ht="20.100000000000001" customHeight="1" x14ac:dyDescent="0.25">
      <c r="A475" s="47">
        <v>467</v>
      </c>
      <c r="B475" s="53"/>
      <c r="C475" s="53"/>
      <c r="D475" s="52"/>
      <c r="E475" s="53"/>
      <c r="F475" s="54"/>
      <c r="G475" s="13"/>
      <c r="H475" s="13"/>
      <c r="I475" s="14"/>
      <c r="J475" s="48">
        <f>IFERROR(IF(G475="Annual Fee",VLOOKUP('NON-GB'!F475,Data!J:L,3,FALSE),0),0)+IFERROR(IF(G475="Late Charge",IF(OR(F475="FS-4.1",F475="FS-4.2"),VLOOKUP(F475&amp;H475,M:O,3,FALSE),VLOOKUP(H475,N:O,2,FALSE)*VLOOKUP(F475,Data!J:L,3,FALSE))),0)+IFERROR(IF(OR(F475="FS-4.1",F475="FS-4.2"),IF(VLOOKUP(H475,Data!O:P,2,FALSE)&lt;'NON-GB'!D$5,"Lapse",0)),0)</f>
        <v>0</v>
      </c>
      <c r="L475" s="33"/>
    </row>
    <row r="476" spans="1:12" ht="20.100000000000001" customHeight="1" x14ac:dyDescent="0.25">
      <c r="A476" s="47">
        <v>468</v>
      </c>
      <c r="B476" s="53"/>
      <c r="C476" s="53"/>
      <c r="D476" s="52"/>
      <c r="E476" s="53"/>
      <c r="F476" s="54"/>
      <c r="G476" s="13"/>
      <c r="H476" s="13"/>
      <c r="I476" s="14"/>
      <c r="J476" s="48">
        <f>IFERROR(IF(G476="Annual Fee",VLOOKUP('NON-GB'!F476,Data!J:L,3,FALSE),0),0)+IFERROR(IF(G476="Late Charge",IF(OR(F476="FS-4.1",F476="FS-4.2"),VLOOKUP(F476&amp;H476,M:O,3,FALSE),VLOOKUP(H476,N:O,2,FALSE)*VLOOKUP(F476,Data!J:L,3,FALSE))),0)+IFERROR(IF(OR(F476="FS-4.1",F476="FS-4.2"),IF(VLOOKUP(H476,Data!O:P,2,FALSE)&lt;'NON-GB'!D$5,"Lapse",0)),0)</f>
        <v>0</v>
      </c>
      <c r="L476" s="33"/>
    </row>
    <row r="477" spans="1:12" ht="20.100000000000001" customHeight="1" x14ac:dyDescent="0.25">
      <c r="A477" s="47">
        <v>469</v>
      </c>
      <c r="B477" s="53"/>
      <c r="C477" s="53"/>
      <c r="D477" s="52"/>
      <c r="E477" s="53"/>
      <c r="F477" s="54"/>
      <c r="G477" s="13"/>
      <c r="H477" s="13"/>
      <c r="I477" s="14"/>
      <c r="J477" s="48">
        <f>IFERROR(IF(G477="Annual Fee",VLOOKUP('NON-GB'!F477,Data!J:L,3,FALSE),0),0)+IFERROR(IF(G477="Late Charge",IF(OR(F477="FS-4.1",F477="FS-4.2"),VLOOKUP(F477&amp;H477,M:O,3,FALSE),VLOOKUP(H477,N:O,2,FALSE)*VLOOKUP(F477,Data!J:L,3,FALSE))),0)+IFERROR(IF(OR(F477="FS-4.1",F477="FS-4.2"),IF(VLOOKUP(H477,Data!O:P,2,FALSE)&lt;'NON-GB'!D$5,"Lapse",0)),0)</f>
        <v>0</v>
      </c>
      <c r="L477" s="33"/>
    </row>
    <row r="478" spans="1:12" ht="20.100000000000001" customHeight="1" x14ac:dyDescent="0.25">
      <c r="A478" s="47">
        <v>470</v>
      </c>
      <c r="B478" s="53"/>
      <c r="C478" s="53"/>
      <c r="D478" s="52"/>
      <c r="E478" s="53"/>
      <c r="F478" s="54"/>
      <c r="G478" s="13"/>
      <c r="H478" s="13"/>
      <c r="I478" s="14"/>
      <c r="J478" s="48">
        <f>IFERROR(IF(G478="Annual Fee",VLOOKUP('NON-GB'!F478,Data!J:L,3,FALSE),0),0)+IFERROR(IF(G478="Late Charge",IF(OR(F478="FS-4.1",F478="FS-4.2"),VLOOKUP(F478&amp;H478,M:O,3,FALSE),VLOOKUP(H478,N:O,2,FALSE)*VLOOKUP(F478,Data!J:L,3,FALSE))),0)+IFERROR(IF(OR(F478="FS-4.1",F478="FS-4.2"),IF(VLOOKUP(H478,Data!O:P,2,FALSE)&lt;'NON-GB'!D$5,"Lapse",0)),0)</f>
        <v>0</v>
      </c>
      <c r="L478" s="33"/>
    </row>
    <row r="479" spans="1:12" ht="20.100000000000001" customHeight="1" x14ac:dyDescent="0.25">
      <c r="A479" s="47">
        <v>471</v>
      </c>
      <c r="B479" s="53"/>
      <c r="C479" s="53"/>
      <c r="D479" s="52"/>
      <c r="E479" s="53"/>
      <c r="F479" s="54"/>
      <c r="G479" s="13"/>
      <c r="H479" s="13"/>
      <c r="I479" s="14"/>
      <c r="J479" s="48">
        <f>IFERROR(IF(G479="Annual Fee",VLOOKUP('NON-GB'!F479,Data!J:L,3,FALSE),0),0)+IFERROR(IF(G479="Late Charge",IF(OR(F479="FS-4.1",F479="FS-4.2"),VLOOKUP(F479&amp;H479,M:O,3,FALSE),VLOOKUP(H479,N:O,2,FALSE)*VLOOKUP(F479,Data!J:L,3,FALSE))),0)+IFERROR(IF(OR(F479="FS-4.1",F479="FS-4.2"),IF(VLOOKUP(H479,Data!O:P,2,FALSE)&lt;'NON-GB'!D$5,"Lapse",0)),0)</f>
        <v>0</v>
      </c>
      <c r="L479" s="33"/>
    </row>
    <row r="480" spans="1:12" ht="20.100000000000001" customHeight="1" x14ac:dyDescent="0.25">
      <c r="A480" s="47">
        <v>472</v>
      </c>
      <c r="B480" s="53"/>
      <c r="C480" s="53"/>
      <c r="D480" s="52"/>
      <c r="E480" s="53"/>
      <c r="F480" s="54"/>
      <c r="G480" s="13"/>
      <c r="H480" s="13"/>
      <c r="I480" s="14"/>
      <c r="J480" s="48">
        <f>IFERROR(IF(G480="Annual Fee",VLOOKUP('NON-GB'!F480,Data!J:L,3,FALSE),0),0)+IFERROR(IF(G480="Late Charge",IF(OR(F480="FS-4.1",F480="FS-4.2"),VLOOKUP(F480&amp;H480,M:O,3,FALSE),VLOOKUP(H480,N:O,2,FALSE)*VLOOKUP(F480,Data!J:L,3,FALSE))),0)+IFERROR(IF(OR(F480="FS-4.1",F480="FS-4.2"),IF(VLOOKUP(H480,Data!O:P,2,FALSE)&lt;'NON-GB'!D$5,"Lapse",0)),0)</f>
        <v>0</v>
      </c>
      <c r="L480" s="33"/>
    </row>
    <row r="481" spans="1:12" ht="20.100000000000001" customHeight="1" x14ac:dyDescent="0.25">
      <c r="A481" s="47">
        <v>473</v>
      </c>
      <c r="B481" s="53"/>
      <c r="C481" s="53"/>
      <c r="D481" s="52"/>
      <c r="E481" s="53"/>
      <c r="F481" s="54"/>
      <c r="G481" s="13"/>
      <c r="H481" s="13"/>
      <c r="I481" s="14"/>
      <c r="J481" s="48">
        <f>IFERROR(IF(G481="Annual Fee",VLOOKUP('NON-GB'!F481,Data!J:L,3,FALSE),0),0)+IFERROR(IF(G481="Late Charge",IF(OR(F481="FS-4.1",F481="FS-4.2"),VLOOKUP(F481&amp;H481,M:O,3,FALSE),VLOOKUP(H481,N:O,2,FALSE)*VLOOKUP(F481,Data!J:L,3,FALSE))),0)+IFERROR(IF(OR(F481="FS-4.1",F481="FS-4.2"),IF(VLOOKUP(H481,Data!O:P,2,FALSE)&lt;'NON-GB'!D$5,"Lapse",0)),0)</f>
        <v>0</v>
      </c>
      <c r="L481" s="33"/>
    </row>
    <row r="482" spans="1:12" ht="20.100000000000001" customHeight="1" x14ac:dyDescent="0.25">
      <c r="A482" s="47">
        <v>474</v>
      </c>
      <c r="B482" s="53"/>
      <c r="C482" s="53"/>
      <c r="D482" s="52"/>
      <c r="E482" s="53"/>
      <c r="F482" s="54"/>
      <c r="G482" s="13"/>
      <c r="H482" s="13"/>
      <c r="I482" s="14"/>
      <c r="J482" s="48">
        <f>IFERROR(IF(G482="Annual Fee",VLOOKUP('NON-GB'!F482,Data!J:L,3,FALSE),0),0)+IFERROR(IF(G482="Late Charge",IF(OR(F482="FS-4.1",F482="FS-4.2"),VLOOKUP(F482&amp;H482,M:O,3,FALSE),VLOOKUP(H482,N:O,2,FALSE)*VLOOKUP(F482,Data!J:L,3,FALSE))),0)+IFERROR(IF(OR(F482="FS-4.1",F482="FS-4.2"),IF(VLOOKUP(H482,Data!O:P,2,FALSE)&lt;'NON-GB'!D$5,"Lapse",0)),0)</f>
        <v>0</v>
      </c>
      <c r="L482" s="33"/>
    </row>
    <row r="483" spans="1:12" ht="20.100000000000001" customHeight="1" x14ac:dyDescent="0.25">
      <c r="A483" s="47">
        <v>475</v>
      </c>
      <c r="B483" s="53"/>
      <c r="C483" s="53"/>
      <c r="D483" s="52"/>
      <c r="E483" s="53"/>
      <c r="F483" s="54"/>
      <c r="G483" s="13"/>
      <c r="H483" s="13"/>
      <c r="I483" s="14"/>
      <c r="J483" s="48">
        <f>IFERROR(IF(G483="Annual Fee",VLOOKUP('NON-GB'!F483,Data!J:L,3,FALSE),0),0)+IFERROR(IF(G483="Late Charge",IF(OR(F483="FS-4.1",F483="FS-4.2"),VLOOKUP(F483&amp;H483,M:O,3,FALSE),VLOOKUP(H483,N:O,2,FALSE)*VLOOKUP(F483,Data!J:L,3,FALSE))),0)+IFERROR(IF(OR(F483="FS-4.1",F483="FS-4.2"),IF(VLOOKUP(H483,Data!O:P,2,FALSE)&lt;'NON-GB'!D$5,"Lapse",0)),0)</f>
        <v>0</v>
      </c>
      <c r="L483" s="33"/>
    </row>
    <row r="484" spans="1:12" ht="20.100000000000001" customHeight="1" x14ac:dyDescent="0.25">
      <c r="A484" s="47">
        <v>476</v>
      </c>
      <c r="B484" s="53"/>
      <c r="C484" s="53"/>
      <c r="D484" s="52"/>
      <c r="E484" s="53"/>
      <c r="F484" s="54"/>
      <c r="G484" s="13"/>
      <c r="H484" s="13"/>
      <c r="I484" s="14"/>
      <c r="J484" s="48">
        <f>IFERROR(IF(G484="Annual Fee",VLOOKUP('NON-GB'!F484,Data!J:L,3,FALSE),0),0)+IFERROR(IF(G484="Late Charge",IF(OR(F484="FS-4.1",F484="FS-4.2"),VLOOKUP(F484&amp;H484,M:O,3,FALSE),VLOOKUP(H484,N:O,2,FALSE)*VLOOKUP(F484,Data!J:L,3,FALSE))),0)+IFERROR(IF(OR(F484="FS-4.1",F484="FS-4.2"),IF(VLOOKUP(H484,Data!O:P,2,FALSE)&lt;'NON-GB'!D$5,"Lapse",0)),0)</f>
        <v>0</v>
      </c>
      <c r="L484" s="33"/>
    </row>
    <row r="485" spans="1:12" ht="20.100000000000001" customHeight="1" x14ac:dyDescent="0.25">
      <c r="A485" s="47">
        <v>477</v>
      </c>
      <c r="B485" s="53"/>
      <c r="C485" s="53"/>
      <c r="D485" s="52"/>
      <c r="E485" s="53"/>
      <c r="F485" s="54"/>
      <c r="G485" s="13"/>
      <c r="H485" s="13"/>
      <c r="I485" s="14"/>
      <c r="J485" s="48">
        <f>IFERROR(IF(G485="Annual Fee",VLOOKUP('NON-GB'!F485,Data!J:L,3,FALSE),0),0)+IFERROR(IF(G485="Late Charge",IF(OR(F485="FS-4.1",F485="FS-4.2"),VLOOKUP(F485&amp;H485,M:O,3,FALSE),VLOOKUP(H485,N:O,2,FALSE)*VLOOKUP(F485,Data!J:L,3,FALSE))),0)+IFERROR(IF(OR(F485="FS-4.1",F485="FS-4.2"),IF(VLOOKUP(H485,Data!O:P,2,FALSE)&lt;'NON-GB'!D$5,"Lapse",0)),0)</f>
        <v>0</v>
      </c>
      <c r="L485" s="33"/>
    </row>
    <row r="486" spans="1:12" ht="20.100000000000001" customHeight="1" x14ac:dyDescent="0.25">
      <c r="A486" s="47">
        <v>478</v>
      </c>
      <c r="B486" s="53"/>
      <c r="C486" s="53"/>
      <c r="D486" s="52"/>
      <c r="E486" s="53"/>
      <c r="F486" s="54"/>
      <c r="G486" s="13"/>
      <c r="H486" s="13"/>
      <c r="I486" s="14"/>
      <c r="J486" s="48">
        <f>IFERROR(IF(G486="Annual Fee",VLOOKUP('NON-GB'!F486,Data!J:L,3,FALSE),0),0)+IFERROR(IF(G486="Late Charge",IF(OR(F486="FS-4.1",F486="FS-4.2"),VLOOKUP(F486&amp;H486,M:O,3,FALSE),VLOOKUP(H486,N:O,2,FALSE)*VLOOKUP(F486,Data!J:L,3,FALSE))),0)+IFERROR(IF(OR(F486="FS-4.1",F486="FS-4.2"),IF(VLOOKUP(H486,Data!O:P,2,FALSE)&lt;'NON-GB'!D$5,"Lapse",0)),0)</f>
        <v>0</v>
      </c>
      <c r="L486" s="33"/>
    </row>
    <row r="487" spans="1:12" ht="20.100000000000001" customHeight="1" x14ac:dyDescent="0.25">
      <c r="A487" s="47">
        <v>479</v>
      </c>
      <c r="B487" s="53"/>
      <c r="C487" s="53"/>
      <c r="D487" s="52"/>
      <c r="E487" s="53"/>
      <c r="F487" s="54"/>
      <c r="G487" s="13"/>
      <c r="H487" s="13"/>
      <c r="I487" s="14"/>
      <c r="J487" s="48">
        <f>IFERROR(IF(G487="Annual Fee",VLOOKUP('NON-GB'!F487,Data!J:L,3,FALSE),0),0)+IFERROR(IF(G487="Late Charge",IF(OR(F487="FS-4.1",F487="FS-4.2"),VLOOKUP(F487&amp;H487,M:O,3,FALSE),VLOOKUP(H487,N:O,2,FALSE)*VLOOKUP(F487,Data!J:L,3,FALSE))),0)+IFERROR(IF(OR(F487="FS-4.1",F487="FS-4.2"),IF(VLOOKUP(H487,Data!O:P,2,FALSE)&lt;'NON-GB'!D$5,"Lapse",0)),0)</f>
        <v>0</v>
      </c>
      <c r="L487" s="33"/>
    </row>
    <row r="488" spans="1:12" ht="20.100000000000001" customHeight="1" x14ac:dyDescent="0.25">
      <c r="A488" s="47">
        <v>480</v>
      </c>
      <c r="B488" s="53"/>
      <c r="C488" s="53"/>
      <c r="D488" s="52"/>
      <c r="E488" s="53"/>
      <c r="F488" s="54"/>
      <c r="G488" s="13"/>
      <c r="H488" s="13"/>
      <c r="I488" s="14"/>
      <c r="J488" s="48">
        <f>IFERROR(IF(G488="Annual Fee",VLOOKUP('NON-GB'!F488,Data!J:L,3,FALSE),0),0)+IFERROR(IF(G488="Late Charge",IF(OR(F488="FS-4.1",F488="FS-4.2"),VLOOKUP(F488&amp;H488,M:O,3,FALSE),VLOOKUP(H488,N:O,2,FALSE)*VLOOKUP(F488,Data!J:L,3,FALSE))),0)+IFERROR(IF(OR(F488="FS-4.1",F488="FS-4.2"),IF(VLOOKUP(H488,Data!O:P,2,FALSE)&lt;'NON-GB'!D$5,"Lapse",0)),0)</f>
        <v>0</v>
      </c>
      <c r="L488" s="33"/>
    </row>
    <row r="489" spans="1:12" ht="20.100000000000001" customHeight="1" x14ac:dyDescent="0.25">
      <c r="A489" s="47">
        <v>481</v>
      </c>
      <c r="B489" s="53"/>
      <c r="C489" s="53"/>
      <c r="D489" s="52"/>
      <c r="E489" s="53"/>
      <c r="F489" s="54"/>
      <c r="G489" s="13"/>
      <c r="H489" s="13"/>
      <c r="I489" s="14"/>
      <c r="J489" s="48">
        <f>IFERROR(IF(G489="Annual Fee",VLOOKUP('NON-GB'!F489,Data!J:L,3,FALSE),0),0)+IFERROR(IF(G489="Late Charge",IF(OR(F489="FS-4.1",F489="FS-4.2"),VLOOKUP(F489&amp;H489,M:O,3,FALSE),VLOOKUP(H489,N:O,2,FALSE)*VLOOKUP(F489,Data!J:L,3,FALSE))),0)+IFERROR(IF(OR(F489="FS-4.1",F489="FS-4.2"),IF(VLOOKUP(H489,Data!O:P,2,FALSE)&lt;'NON-GB'!D$5,"Lapse",0)),0)</f>
        <v>0</v>
      </c>
      <c r="L489" s="33"/>
    </row>
    <row r="490" spans="1:12" ht="20.100000000000001" customHeight="1" x14ac:dyDescent="0.25">
      <c r="A490" s="47">
        <v>482</v>
      </c>
      <c r="B490" s="53"/>
      <c r="C490" s="53"/>
      <c r="D490" s="52"/>
      <c r="E490" s="53"/>
      <c r="F490" s="54"/>
      <c r="G490" s="13"/>
      <c r="H490" s="13"/>
      <c r="I490" s="14"/>
      <c r="J490" s="48">
        <f>IFERROR(IF(G490="Annual Fee",VLOOKUP('NON-GB'!F490,Data!J:L,3,FALSE),0),0)+IFERROR(IF(G490="Late Charge",IF(OR(F490="FS-4.1",F490="FS-4.2"),VLOOKUP(F490&amp;H490,M:O,3,FALSE),VLOOKUP(H490,N:O,2,FALSE)*VLOOKUP(F490,Data!J:L,3,FALSE))),0)+IFERROR(IF(OR(F490="FS-4.1",F490="FS-4.2"),IF(VLOOKUP(H490,Data!O:P,2,FALSE)&lt;'NON-GB'!D$5,"Lapse",0)),0)</f>
        <v>0</v>
      </c>
      <c r="L490" s="33"/>
    </row>
    <row r="491" spans="1:12" ht="20.100000000000001" customHeight="1" x14ac:dyDescent="0.25">
      <c r="A491" s="47">
        <v>483</v>
      </c>
      <c r="B491" s="53"/>
      <c r="C491" s="53"/>
      <c r="D491" s="52"/>
      <c r="E491" s="53"/>
      <c r="F491" s="54"/>
      <c r="G491" s="13"/>
      <c r="H491" s="13"/>
      <c r="I491" s="14"/>
      <c r="J491" s="48">
        <f>IFERROR(IF(G491="Annual Fee",VLOOKUP('NON-GB'!F491,Data!J:L,3,FALSE),0),0)+IFERROR(IF(G491="Late Charge",IF(OR(F491="FS-4.1",F491="FS-4.2"),VLOOKUP(F491&amp;H491,M:O,3,FALSE),VLOOKUP(H491,N:O,2,FALSE)*VLOOKUP(F491,Data!J:L,3,FALSE))),0)+IFERROR(IF(OR(F491="FS-4.1",F491="FS-4.2"),IF(VLOOKUP(H491,Data!O:P,2,FALSE)&lt;'NON-GB'!D$5,"Lapse",0)),0)</f>
        <v>0</v>
      </c>
      <c r="L491" s="33"/>
    </row>
    <row r="492" spans="1:12" ht="20.100000000000001" customHeight="1" x14ac:dyDescent="0.25">
      <c r="A492" s="47">
        <v>484</v>
      </c>
      <c r="B492" s="53"/>
      <c r="C492" s="53"/>
      <c r="D492" s="52"/>
      <c r="E492" s="53"/>
      <c r="F492" s="54"/>
      <c r="G492" s="13"/>
      <c r="H492" s="13"/>
      <c r="I492" s="14"/>
      <c r="J492" s="48">
        <f>IFERROR(IF(G492="Annual Fee",VLOOKUP('NON-GB'!F492,Data!J:L,3,FALSE),0),0)+IFERROR(IF(G492="Late Charge",IF(OR(F492="FS-4.1",F492="FS-4.2"),VLOOKUP(F492&amp;H492,M:O,3,FALSE),VLOOKUP(H492,N:O,2,FALSE)*VLOOKUP(F492,Data!J:L,3,FALSE))),0)+IFERROR(IF(OR(F492="FS-4.1",F492="FS-4.2"),IF(VLOOKUP(H492,Data!O:P,2,FALSE)&lt;'NON-GB'!D$5,"Lapse",0)),0)</f>
        <v>0</v>
      </c>
      <c r="L492" s="33"/>
    </row>
    <row r="493" spans="1:12" ht="20.100000000000001" customHeight="1" x14ac:dyDescent="0.25">
      <c r="A493" s="47">
        <v>485</v>
      </c>
      <c r="B493" s="53"/>
      <c r="C493" s="53"/>
      <c r="D493" s="52"/>
      <c r="E493" s="53"/>
      <c r="F493" s="54"/>
      <c r="G493" s="13"/>
      <c r="H493" s="13"/>
      <c r="I493" s="14"/>
      <c r="J493" s="48">
        <f>IFERROR(IF(G493="Annual Fee",VLOOKUP('NON-GB'!F493,Data!J:L,3,FALSE),0),0)+IFERROR(IF(G493="Late Charge",IF(OR(F493="FS-4.1",F493="FS-4.2"),VLOOKUP(F493&amp;H493,M:O,3,FALSE),VLOOKUP(H493,N:O,2,FALSE)*VLOOKUP(F493,Data!J:L,3,FALSE))),0)+IFERROR(IF(OR(F493="FS-4.1",F493="FS-4.2"),IF(VLOOKUP(H493,Data!O:P,2,FALSE)&lt;'NON-GB'!D$5,"Lapse",0)),0)</f>
        <v>0</v>
      </c>
      <c r="L493" s="33"/>
    </row>
    <row r="494" spans="1:12" ht="20.100000000000001" customHeight="1" x14ac:dyDescent="0.25">
      <c r="A494" s="47">
        <v>486</v>
      </c>
      <c r="B494" s="53"/>
      <c r="C494" s="53"/>
      <c r="D494" s="52"/>
      <c r="E494" s="53"/>
      <c r="F494" s="54"/>
      <c r="G494" s="13"/>
      <c r="H494" s="13"/>
      <c r="I494" s="14"/>
      <c r="J494" s="48">
        <f>IFERROR(IF(G494="Annual Fee",VLOOKUP('NON-GB'!F494,Data!J:L,3,FALSE),0),0)+IFERROR(IF(G494="Late Charge",IF(OR(F494="FS-4.1",F494="FS-4.2"),VLOOKUP(F494&amp;H494,M:O,3,FALSE),VLOOKUP(H494,N:O,2,FALSE)*VLOOKUP(F494,Data!J:L,3,FALSE))),0)+IFERROR(IF(OR(F494="FS-4.1",F494="FS-4.2"),IF(VLOOKUP(H494,Data!O:P,2,FALSE)&lt;'NON-GB'!D$5,"Lapse",0)),0)</f>
        <v>0</v>
      </c>
      <c r="L494" s="33"/>
    </row>
    <row r="495" spans="1:12" ht="20.100000000000001" customHeight="1" x14ac:dyDescent="0.25">
      <c r="A495" s="47">
        <v>487</v>
      </c>
      <c r="B495" s="53"/>
      <c r="C495" s="53"/>
      <c r="D495" s="52"/>
      <c r="E495" s="53"/>
      <c r="F495" s="54"/>
      <c r="G495" s="13"/>
      <c r="H495" s="13"/>
      <c r="I495" s="14"/>
      <c r="J495" s="48">
        <f>IFERROR(IF(G495="Annual Fee",VLOOKUP('NON-GB'!F495,Data!J:L,3,FALSE),0),0)+IFERROR(IF(G495="Late Charge",IF(OR(F495="FS-4.1",F495="FS-4.2"),VLOOKUP(F495&amp;H495,M:O,3,FALSE),VLOOKUP(H495,N:O,2,FALSE)*VLOOKUP(F495,Data!J:L,3,FALSE))),0)+IFERROR(IF(OR(F495="FS-4.1",F495="FS-4.2"),IF(VLOOKUP(H495,Data!O:P,2,FALSE)&lt;'NON-GB'!D$5,"Lapse",0)),0)</f>
        <v>0</v>
      </c>
      <c r="L495" s="33"/>
    </row>
    <row r="496" spans="1:12" ht="20.100000000000001" customHeight="1" x14ac:dyDescent="0.25">
      <c r="A496" s="47">
        <v>488</v>
      </c>
      <c r="B496" s="53"/>
      <c r="C496" s="53"/>
      <c r="D496" s="52"/>
      <c r="E496" s="53"/>
      <c r="F496" s="54"/>
      <c r="G496" s="13"/>
      <c r="H496" s="13"/>
      <c r="I496" s="14"/>
      <c r="J496" s="48">
        <f>IFERROR(IF(G496="Annual Fee",VLOOKUP('NON-GB'!F496,Data!J:L,3,FALSE),0),0)+IFERROR(IF(G496="Late Charge",IF(OR(F496="FS-4.1",F496="FS-4.2"),VLOOKUP(F496&amp;H496,M:O,3,FALSE),VLOOKUP(H496,N:O,2,FALSE)*VLOOKUP(F496,Data!J:L,3,FALSE))),0)+IFERROR(IF(OR(F496="FS-4.1",F496="FS-4.2"),IF(VLOOKUP(H496,Data!O:P,2,FALSE)&lt;'NON-GB'!D$5,"Lapse",0)),0)</f>
        <v>0</v>
      </c>
      <c r="L496" s="33"/>
    </row>
    <row r="497" spans="1:12" ht="20.100000000000001" customHeight="1" x14ac:dyDescent="0.25">
      <c r="A497" s="47">
        <v>489</v>
      </c>
      <c r="B497" s="53"/>
      <c r="C497" s="53"/>
      <c r="D497" s="52"/>
      <c r="E497" s="53"/>
      <c r="F497" s="54"/>
      <c r="G497" s="13"/>
      <c r="H497" s="13"/>
      <c r="I497" s="14"/>
      <c r="J497" s="48">
        <f>IFERROR(IF(G497="Annual Fee",VLOOKUP('NON-GB'!F497,Data!J:L,3,FALSE),0),0)+IFERROR(IF(G497="Late Charge",IF(OR(F497="FS-4.1",F497="FS-4.2"),VLOOKUP(F497&amp;H497,M:O,3,FALSE),VLOOKUP(H497,N:O,2,FALSE)*VLOOKUP(F497,Data!J:L,3,FALSE))),0)+IFERROR(IF(OR(F497="FS-4.1",F497="FS-4.2"),IF(VLOOKUP(H497,Data!O:P,2,FALSE)&lt;'NON-GB'!D$5,"Lapse",0)),0)</f>
        <v>0</v>
      </c>
      <c r="L497" s="33"/>
    </row>
    <row r="498" spans="1:12" ht="20.100000000000001" customHeight="1" x14ac:dyDescent="0.25">
      <c r="A498" s="47">
        <v>490</v>
      </c>
      <c r="B498" s="53"/>
      <c r="C498" s="53"/>
      <c r="D498" s="52"/>
      <c r="E498" s="53"/>
      <c r="F498" s="54"/>
      <c r="G498" s="13"/>
      <c r="H498" s="13"/>
      <c r="I498" s="14"/>
      <c r="J498" s="48">
        <f>IFERROR(IF(G498="Annual Fee",VLOOKUP('NON-GB'!F498,Data!J:L,3,FALSE),0),0)+IFERROR(IF(G498="Late Charge",IF(OR(F498="FS-4.1",F498="FS-4.2"),VLOOKUP(F498&amp;H498,M:O,3,FALSE),VLOOKUP(H498,N:O,2,FALSE)*VLOOKUP(F498,Data!J:L,3,FALSE))),0)+IFERROR(IF(OR(F498="FS-4.1",F498="FS-4.2"),IF(VLOOKUP(H498,Data!O:P,2,FALSE)&lt;'NON-GB'!D$5,"Lapse",0)),0)</f>
        <v>0</v>
      </c>
      <c r="L498" s="33"/>
    </row>
    <row r="499" spans="1:12" ht="20.100000000000001" customHeight="1" x14ac:dyDescent="0.25">
      <c r="A499" s="47">
        <v>491</v>
      </c>
      <c r="B499" s="53"/>
      <c r="C499" s="53"/>
      <c r="D499" s="52"/>
      <c r="E499" s="53"/>
      <c r="F499" s="54"/>
      <c r="G499" s="13"/>
      <c r="H499" s="13"/>
      <c r="I499" s="14"/>
      <c r="J499" s="48">
        <f>IFERROR(IF(G499="Annual Fee",VLOOKUP('NON-GB'!F499,Data!J:L,3,FALSE),0),0)+IFERROR(IF(G499="Late Charge",IF(OR(F499="FS-4.1",F499="FS-4.2"),VLOOKUP(F499&amp;H499,M:O,3,FALSE),VLOOKUP(H499,N:O,2,FALSE)*VLOOKUP(F499,Data!J:L,3,FALSE))),0)+IFERROR(IF(OR(F499="FS-4.1",F499="FS-4.2"),IF(VLOOKUP(H499,Data!O:P,2,FALSE)&lt;'NON-GB'!D$5,"Lapse",0)),0)</f>
        <v>0</v>
      </c>
      <c r="L499" s="33"/>
    </row>
    <row r="500" spans="1:12" ht="20.100000000000001" customHeight="1" x14ac:dyDescent="0.25">
      <c r="A500" s="47">
        <v>492</v>
      </c>
      <c r="B500" s="53"/>
      <c r="C500" s="53"/>
      <c r="D500" s="52"/>
      <c r="E500" s="53"/>
      <c r="F500" s="54"/>
      <c r="G500" s="13"/>
      <c r="H500" s="13"/>
      <c r="I500" s="14"/>
      <c r="J500" s="48">
        <f>IFERROR(IF(G500="Annual Fee",VLOOKUP('NON-GB'!F500,Data!J:L,3,FALSE),0),0)+IFERROR(IF(G500="Late Charge",IF(OR(F500="FS-4.1",F500="FS-4.2"),VLOOKUP(F500&amp;H500,M:O,3,FALSE),VLOOKUP(H500,N:O,2,FALSE)*VLOOKUP(F500,Data!J:L,3,FALSE))),0)+IFERROR(IF(OR(F500="FS-4.1",F500="FS-4.2"),IF(VLOOKUP(H500,Data!O:P,2,FALSE)&lt;'NON-GB'!D$5,"Lapse",0)),0)</f>
        <v>0</v>
      </c>
      <c r="L500" s="33"/>
    </row>
    <row r="501" spans="1:12" ht="20.100000000000001" customHeight="1" x14ac:dyDescent="0.25">
      <c r="A501" s="47">
        <v>493</v>
      </c>
      <c r="B501" s="53"/>
      <c r="C501" s="53"/>
      <c r="D501" s="52"/>
      <c r="E501" s="53"/>
      <c r="F501" s="54"/>
      <c r="G501" s="13"/>
      <c r="H501" s="13"/>
      <c r="I501" s="14"/>
      <c r="J501" s="48">
        <f>IFERROR(IF(G501="Annual Fee",VLOOKUP('NON-GB'!F501,Data!J:L,3,FALSE),0),0)+IFERROR(IF(G501="Late Charge",IF(OR(F501="FS-4.1",F501="FS-4.2"),VLOOKUP(F501&amp;H501,M:O,3,FALSE),VLOOKUP(H501,N:O,2,FALSE)*VLOOKUP(F501,Data!J:L,3,FALSE))),0)+IFERROR(IF(OR(F501="FS-4.1",F501="FS-4.2"),IF(VLOOKUP(H501,Data!O:P,2,FALSE)&lt;'NON-GB'!D$5,"Lapse",0)),0)</f>
        <v>0</v>
      </c>
      <c r="L501" s="33"/>
    </row>
    <row r="502" spans="1:12" ht="20.100000000000001" customHeight="1" x14ac:dyDescent="0.25">
      <c r="A502" s="47">
        <v>494</v>
      </c>
      <c r="B502" s="53"/>
      <c r="C502" s="53"/>
      <c r="D502" s="52"/>
      <c r="E502" s="53"/>
      <c r="F502" s="54"/>
      <c r="G502" s="13"/>
      <c r="H502" s="13"/>
      <c r="I502" s="14"/>
      <c r="J502" s="48">
        <f>IFERROR(IF(G502="Annual Fee",VLOOKUP('NON-GB'!F502,Data!J:L,3,FALSE),0),0)+IFERROR(IF(G502="Late Charge",IF(OR(F502="FS-4.1",F502="FS-4.2"),VLOOKUP(F502&amp;H502,M:O,3,FALSE),VLOOKUP(H502,N:O,2,FALSE)*VLOOKUP(F502,Data!J:L,3,FALSE))),0)+IFERROR(IF(OR(F502="FS-4.1",F502="FS-4.2"),IF(VLOOKUP(H502,Data!O:P,2,FALSE)&lt;'NON-GB'!D$5,"Lapse",0)),0)</f>
        <v>0</v>
      </c>
      <c r="L502" s="33"/>
    </row>
    <row r="503" spans="1:12" ht="20.100000000000001" customHeight="1" x14ac:dyDescent="0.25">
      <c r="A503" s="47">
        <v>495</v>
      </c>
      <c r="B503" s="53"/>
      <c r="C503" s="53"/>
      <c r="D503" s="52"/>
      <c r="E503" s="53"/>
      <c r="F503" s="54"/>
      <c r="G503" s="13"/>
      <c r="H503" s="13"/>
      <c r="I503" s="14"/>
      <c r="J503" s="48">
        <f>IFERROR(IF(G503="Annual Fee",VLOOKUP('NON-GB'!F503,Data!J:L,3,FALSE),0),0)+IFERROR(IF(G503="Late Charge",IF(OR(F503="FS-4.1",F503="FS-4.2"),VLOOKUP(F503&amp;H503,M:O,3,FALSE),VLOOKUP(H503,N:O,2,FALSE)*VLOOKUP(F503,Data!J:L,3,FALSE))),0)+IFERROR(IF(OR(F503="FS-4.1",F503="FS-4.2"),IF(VLOOKUP(H503,Data!O:P,2,FALSE)&lt;'NON-GB'!D$5,"Lapse",0)),0)</f>
        <v>0</v>
      </c>
      <c r="L503" s="33"/>
    </row>
    <row r="504" spans="1:12" ht="20.100000000000001" customHeight="1" x14ac:dyDescent="0.25">
      <c r="A504" s="47">
        <v>496</v>
      </c>
      <c r="B504" s="53"/>
      <c r="C504" s="53"/>
      <c r="D504" s="52"/>
      <c r="E504" s="53"/>
      <c r="F504" s="54"/>
      <c r="G504" s="13"/>
      <c r="H504" s="13"/>
      <c r="I504" s="14"/>
      <c r="J504" s="48">
        <f>IFERROR(IF(G504="Annual Fee",VLOOKUP('NON-GB'!F504,Data!J:L,3,FALSE),0),0)+IFERROR(IF(G504="Late Charge",IF(OR(F504="FS-4.1",F504="FS-4.2"),VLOOKUP(F504&amp;H504,M:O,3,FALSE),VLOOKUP(H504,N:O,2,FALSE)*VLOOKUP(F504,Data!J:L,3,FALSE))),0)+IFERROR(IF(OR(F504="FS-4.1",F504="FS-4.2"),IF(VLOOKUP(H504,Data!O:P,2,FALSE)&lt;'NON-GB'!D$5,"Lapse",0)),0)</f>
        <v>0</v>
      </c>
      <c r="L504" s="33"/>
    </row>
    <row r="505" spans="1:12" ht="20.100000000000001" customHeight="1" x14ac:dyDescent="0.25">
      <c r="A505" s="47">
        <v>497</v>
      </c>
      <c r="B505" s="53"/>
      <c r="C505" s="53"/>
      <c r="D505" s="52"/>
      <c r="E505" s="53"/>
      <c r="F505" s="54"/>
      <c r="G505" s="13"/>
      <c r="H505" s="13"/>
      <c r="I505" s="14"/>
      <c r="J505" s="48">
        <f>IFERROR(IF(G505="Annual Fee",VLOOKUP('NON-GB'!F505,Data!J:L,3,FALSE),0),0)+IFERROR(IF(G505="Late Charge",IF(OR(F505="FS-4.1",F505="FS-4.2"),VLOOKUP(F505&amp;H505,M:O,3,FALSE),VLOOKUP(H505,N:O,2,FALSE)*VLOOKUP(F505,Data!J:L,3,FALSE))),0)+IFERROR(IF(OR(F505="FS-4.1",F505="FS-4.2"),IF(VLOOKUP(H505,Data!O:P,2,FALSE)&lt;'NON-GB'!D$5,"Lapse",0)),0)</f>
        <v>0</v>
      </c>
      <c r="L505" s="33"/>
    </row>
    <row r="506" spans="1:12" ht="20.100000000000001" customHeight="1" x14ac:dyDescent="0.25">
      <c r="A506" s="47">
        <v>498</v>
      </c>
      <c r="B506" s="53"/>
      <c r="C506" s="53"/>
      <c r="D506" s="52"/>
      <c r="E506" s="53"/>
      <c r="F506" s="54"/>
      <c r="G506" s="13"/>
      <c r="H506" s="13"/>
      <c r="I506" s="14"/>
      <c r="J506" s="48">
        <f>IFERROR(IF(G506="Annual Fee",VLOOKUP('NON-GB'!F506,Data!J:L,3,FALSE),0),0)+IFERROR(IF(G506="Late Charge",IF(OR(F506="FS-4.1",F506="FS-4.2"),VLOOKUP(F506&amp;H506,M:O,3,FALSE),VLOOKUP(H506,N:O,2,FALSE)*VLOOKUP(F506,Data!J:L,3,FALSE))),0)+IFERROR(IF(OR(F506="FS-4.1",F506="FS-4.2"),IF(VLOOKUP(H506,Data!O:P,2,FALSE)&lt;'NON-GB'!D$5,"Lapse",0)),0)</f>
        <v>0</v>
      </c>
      <c r="L506" s="33"/>
    </row>
    <row r="507" spans="1:12" ht="20.100000000000001" customHeight="1" x14ac:dyDescent="0.25">
      <c r="A507" s="47">
        <v>499</v>
      </c>
      <c r="B507" s="53"/>
      <c r="C507" s="53"/>
      <c r="D507" s="52"/>
      <c r="E507" s="53"/>
      <c r="F507" s="54"/>
      <c r="G507" s="13"/>
      <c r="H507" s="13"/>
      <c r="I507" s="14"/>
      <c r="J507" s="48">
        <f>IFERROR(IF(G507="Annual Fee",VLOOKUP('NON-GB'!F507,Data!J:L,3,FALSE),0),0)+IFERROR(IF(G507="Late Charge",IF(OR(F507="FS-4.1",F507="FS-4.2"),VLOOKUP(F507&amp;H507,M:O,3,FALSE),VLOOKUP(H507,N:O,2,FALSE)*VLOOKUP(F507,Data!J:L,3,FALSE))),0)+IFERROR(IF(OR(F507="FS-4.1",F507="FS-4.2"),IF(VLOOKUP(H507,Data!O:P,2,FALSE)&lt;'NON-GB'!D$5,"Lapse",0)),0)</f>
        <v>0</v>
      </c>
      <c r="L507" s="33"/>
    </row>
    <row r="508" spans="1:12" ht="20.100000000000001" customHeight="1" x14ac:dyDescent="0.25">
      <c r="A508" s="47">
        <v>500</v>
      </c>
      <c r="B508" s="53"/>
      <c r="C508" s="53"/>
      <c r="D508" s="52"/>
      <c r="E508" s="53"/>
      <c r="F508" s="54"/>
      <c r="G508" s="13"/>
      <c r="H508" s="13"/>
      <c r="I508" s="14"/>
      <c r="J508" s="48">
        <f>IFERROR(IF(G508="Annual Fee",VLOOKUP('NON-GB'!F508,Data!J:L,3,FALSE),0),0)+IFERROR(IF(G508="Late Charge",IF(OR(F508="FS-4.1",F508="FS-4.2"),VLOOKUP(F508&amp;H508,M:O,3,FALSE),VLOOKUP(H508,N:O,2,FALSE)*VLOOKUP(F508,Data!J:L,3,FALSE))),0)+IFERROR(IF(OR(F508="FS-4.1",F508="FS-4.2"),IF(VLOOKUP(H508,Data!O:P,2,FALSE)&lt;'NON-GB'!D$5,"Lapse",0)),0)</f>
        <v>0</v>
      </c>
      <c r="L508" s="33"/>
    </row>
    <row r="509" spans="1:12" ht="20.100000000000001" customHeight="1" x14ac:dyDescent="0.25">
      <c r="A509" s="47">
        <v>501</v>
      </c>
      <c r="B509" s="53"/>
      <c r="C509" s="53"/>
      <c r="D509" s="52"/>
      <c r="E509" s="53"/>
      <c r="F509" s="54"/>
      <c r="G509" s="13"/>
      <c r="H509" s="13"/>
      <c r="I509" s="14"/>
      <c r="J509" s="48">
        <f>IFERROR(IF(G509="Annual Fee",VLOOKUP('NON-GB'!F509,Data!J:L,3,FALSE),0),0)+IFERROR(IF(G509="Late Charge",IF(OR(F509="FS-4.1",F509="FS-4.2"),VLOOKUP(F509&amp;H509,M:O,3,FALSE),VLOOKUP(H509,N:O,2,FALSE)*VLOOKUP(F509,Data!J:L,3,FALSE))),0)+IFERROR(IF(OR(F509="FS-4.1",F509="FS-4.2"),IF(VLOOKUP(H509,Data!O:P,2,FALSE)&lt;'NON-GB'!D$5,"Lapse",0)),0)</f>
        <v>0</v>
      </c>
      <c r="L509" s="33"/>
    </row>
    <row r="510" spans="1:12" ht="20.100000000000001" customHeight="1" x14ac:dyDescent="0.25">
      <c r="A510" s="47">
        <v>502</v>
      </c>
      <c r="B510" s="53"/>
      <c r="C510" s="53"/>
      <c r="D510" s="52"/>
      <c r="E510" s="53"/>
      <c r="F510" s="54"/>
      <c r="G510" s="13"/>
      <c r="H510" s="13"/>
      <c r="I510" s="14"/>
      <c r="J510" s="48">
        <f>IFERROR(IF(G510="Annual Fee",VLOOKUP('NON-GB'!F510,Data!J:L,3,FALSE),0),0)+IFERROR(IF(G510="Late Charge",IF(OR(F510="FS-4.1",F510="FS-4.2"),VLOOKUP(F510&amp;H510,M:O,3,FALSE),VLOOKUP(H510,N:O,2,FALSE)*VLOOKUP(F510,Data!J:L,3,FALSE))),0)+IFERROR(IF(OR(F510="FS-4.1",F510="FS-4.2"),IF(VLOOKUP(H510,Data!O:P,2,FALSE)&lt;'NON-GB'!D$5,"Lapse",0)),0)</f>
        <v>0</v>
      </c>
      <c r="L510" s="33"/>
    </row>
    <row r="511" spans="1:12" ht="20.100000000000001" customHeight="1" x14ac:dyDescent="0.25">
      <c r="A511" s="47">
        <v>503</v>
      </c>
      <c r="B511" s="53"/>
      <c r="C511" s="53"/>
      <c r="D511" s="52"/>
      <c r="E511" s="53"/>
      <c r="F511" s="54"/>
      <c r="G511" s="13"/>
      <c r="H511" s="13"/>
      <c r="I511" s="14"/>
      <c r="J511" s="48">
        <f>IFERROR(IF(G511="Annual Fee",VLOOKUP('NON-GB'!F511,Data!J:L,3,FALSE),0),0)+IFERROR(IF(G511="Late Charge",IF(OR(F511="FS-4.1",F511="FS-4.2"),VLOOKUP(F511&amp;H511,M:O,3,FALSE),VLOOKUP(H511,N:O,2,FALSE)*VLOOKUP(F511,Data!J:L,3,FALSE))),0)+IFERROR(IF(OR(F511="FS-4.1",F511="FS-4.2"),IF(VLOOKUP(H511,Data!O:P,2,FALSE)&lt;'NON-GB'!D$5,"Lapse",0)),0)</f>
        <v>0</v>
      </c>
      <c r="L511" s="33"/>
    </row>
    <row r="512" spans="1:12" ht="20.100000000000001" customHeight="1" x14ac:dyDescent="0.25">
      <c r="A512" s="47">
        <v>504</v>
      </c>
      <c r="B512" s="53"/>
      <c r="C512" s="53"/>
      <c r="D512" s="52"/>
      <c r="E512" s="53"/>
      <c r="F512" s="54"/>
      <c r="G512" s="13"/>
      <c r="H512" s="13"/>
      <c r="I512" s="14"/>
      <c r="J512" s="48">
        <f>IFERROR(IF(G512="Annual Fee",VLOOKUP('NON-GB'!F512,Data!J:L,3,FALSE),0),0)+IFERROR(IF(G512="Late Charge",IF(OR(F512="FS-4.1",F512="FS-4.2"),VLOOKUP(F512&amp;H512,M:O,3,FALSE),VLOOKUP(H512,N:O,2,FALSE)*VLOOKUP(F512,Data!J:L,3,FALSE))),0)+IFERROR(IF(OR(F512="FS-4.1",F512="FS-4.2"),IF(VLOOKUP(H512,Data!O:P,2,FALSE)&lt;'NON-GB'!D$5,"Lapse",0)),0)</f>
        <v>0</v>
      </c>
      <c r="L512" s="33"/>
    </row>
    <row r="513" spans="1:12" ht="20.100000000000001" customHeight="1" x14ac:dyDescent="0.25">
      <c r="A513" s="47">
        <v>505</v>
      </c>
      <c r="B513" s="53"/>
      <c r="C513" s="53"/>
      <c r="D513" s="52"/>
      <c r="E513" s="53"/>
      <c r="F513" s="54"/>
      <c r="G513" s="13"/>
      <c r="H513" s="13"/>
      <c r="I513" s="14"/>
      <c r="J513" s="48">
        <f>IFERROR(IF(G513="Annual Fee",VLOOKUP('NON-GB'!F513,Data!J:L,3,FALSE),0),0)+IFERROR(IF(G513="Late Charge",IF(OR(F513="FS-4.1",F513="FS-4.2"),VLOOKUP(F513&amp;H513,M:O,3,FALSE),VLOOKUP(H513,N:O,2,FALSE)*VLOOKUP(F513,Data!J:L,3,FALSE))),0)+IFERROR(IF(OR(F513="FS-4.1",F513="FS-4.2"),IF(VLOOKUP(H513,Data!O:P,2,FALSE)&lt;'NON-GB'!D$5,"Lapse",0)),0)</f>
        <v>0</v>
      </c>
      <c r="L513" s="33"/>
    </row>
    <row r="514" spans="1:12" ht="20.100000000000001" customHeight="1" x14ac:dyDescent="0.25">
      <c r="A514" s="47">
        <v>506</v>
      </c>
      <c r="B514" s="53"/>
      <c r="C514" s="53"/>
      <c r="D514" s="52"/>
      <c r="E514" s="53"/>
      <c r="F514" s="54"/>
      <c r="G514" s="13"/>
      <c r="H514" s="13"/>
      <c r="I514" s="14"/>
      <c r="J514" s="48">
        <f>IFERROR(IF(G514="Annual Fee",VLOOKUP('NON-GB'!F514,Data!J:L,3,FALSE),0),0)+IFERROR(IF(G514="Late Charge",IF(OR(F514="FS-4.1",F514="FS-4.2"),VLOOKUP(F514&amp;H514,M:O,3,FALSE),VLOOKUP(H514,N:O,2,FALSE)*VLOOKUP(F514,Data!J:L,3,FALSE))),0)+IFERROR(IF(OR(F514="FS-4.1",F514="FS-4.2"),IF(VLOOKUP(H514,Data!O:P,2,FALSE)&lt;'NON-GB'!D$5,"Lapse",0)),0)</f>
        <v>0</v>
      </c>
      <c r="L514" s="33"/>
    </row>
    <row r="515" spans="1:12" ht="20.100000000000001" customHeight="1" x14ac:dyDescent="0.25">
      <c r="A515" s="47">
        <v>507</v>
      </c>
      <c r="B515" s="53"/>
      <c r="C515" s="53"/>
      <c r="D515" s="52"/>
      <c r="E515" s="53"/>
      <c r="F515" s="54"/>
      <c r="G515" s="13"/>
      <c r="H515" s="13"/>
      <c r="I515" s="14"/>
      <c r="J515" s="48">
        <f>IFERROR(IF(G515="Annual Fee",VLOOKUP('NON-GB'!F515,Data!J:L,3,FALSE),0),0)+IFERROR(IF(G515="Late Charge",IF(OR(F515="FS-4.1",F515="FS-4.2"),VLOOKUP(F515&amp;H515,M:O,3,FALSE),VLOOKUP(H515,N:O,2,FALSE)*VLOOKUP(F515,Data!J:L,3,FALSE))),0)+IFERROR(IF(OR(F515="FS-4.1",F515="FS-4.2"),IF(VLOOKUP(H515,Data!O:P,2,FALSE)&lt;'NON-GB'!D$5,"Lapse",0)),0)</f>
        <v>0</v>
      </c>
      <c r="L515" s="33"/>
    </row>
    <row r="516" spans="1:12" ht="20.100000000000001" customHeight="1" x14ac:dyDescent="0.25">
      <c r="A516" s="47">
        <v>508</v>
      </c>
      <c r="B516" s="53"/>
      <c r="C516" s="53"/>
      <c r="D516" s="52"/>
      <c r="E516" s="53"/>
      <c r="F516" s="54"/>
      <c r="G516" s="13"/>
      <c r="H516" s="13"/>
      <c r="I516" s="14"/>
      <c r="J516" s="48">
        <f>IFERROR(IF(G516="Annual Fee",VLOOKUP('NON-GB'!F516,Data!J:L,3,FALSE),0),0)+IFERROR(IF(G516="Late Charge",IF(OR(F516="FS-4.1",F516="FS-4.2"),VLOOKUP(F516&amp;H516,M:O,3,FALSE),VLOOKUP(H516,N:O,2,FALSE)*VLOOKUP(F516,Data!J:L,3,FALSE))),0)+IFERROR(IF(OR(F516="FS-4.1",F516="FS-4.2"),IF(VLOOKUP(H516,Data!O:P,2,FALSE)&lt;'NON-GB'!D$5,"Lapse",0)),0)</f>
        <v>0</v>
      </c>
      <c r="L516" s="33"/>
    </row>
    <row r="517" spans="1:12" ht="20.100000000000001" customHeight="1" x14ac:dyDescent="0.25">
      <c r="A517" s="47">
        <v>509</v>
      </c>
      <c r="B517" s="53"/>
      <c r="C517" s="53"/>
      <c r="D517" s="52"/>
      <c r="E517" s="53"/>
      <c r="F517" s="54"/>
      <c r="G517" s="13"/>
      <c r="H517" s="13"/>
      <c r="I517" s="14"/>
      <c r="J517" s="48">
        <f>IFERROR(IF(G517="Annual Fee",VLOOKUP('NON-GB'!F517,Data!J:L,3,FALSE),0),0)+IFERROR(IF(G517="Late Charge",IF(OR(F517="FS-4.1",F517="FS-4.2"),VLOOKUP(F517&amp;H517,M:O,3,FALSE),VLOOKUP(H517,N:O,2,FALSE)*VLOOKUP(F517,Data!J:L,3,FALSE))),0)+IFERROR(IF(OR(F517="FS-4.1",F517="FS-4.2"),IF(VLOOKUP(H517,Data!O:P,2,FALSE)&lt;'NON-GB'!D$5,"Lapse",0)),0)</f>
        <v>0</v>
      </c>
      <c r="L517" s="33"/>
    </row>
    <row r="518" spans="1:12" ht="20.100000000000001" customHeight="1" x14ac:dyDescent="0.25">
      <c r="A518" s="47">
        <v>510</v>
      </c>
      <c r="B518" s="53"/>
      <c r="C518" s="53"/>
      <c r="D518" s="52"/>
      <c r="E518" s="53"/>
      <c r="F518" s="54"/>
      <c r="G518" s="13"/>
      <c r="H518" s="13"/>
      <c r="I518" s="14"/>
      <c r="J518" s="48">
        <f>IFERROR(IF(G518="Annual Fee",VLOOKUP('NON-GB'!F518,Data!J:L,3,FALSE),0),0)+IFERROR(IF(G518="Late Charge",IF(OR(F518="FS-4.1",F518="FS-4.2"),VLOOKUP(F518&amp;H518,M:O,3,FALSE),VLOOKUP(H518,N:O,2,FALSE)*VLOOKUP(F518,Data!J:L,3,FALSE))),0)+IFERROR(IF(OR(F518="FS-4.1",F518="FS-4.2"),IF(VLOOKUP(H518,Data!O:P,2,FALSE)&lt;'NON-GB'!D$5,"Lapse",0)),0)</f>
        <v>0</v>
      </c>
      <c r="L518" s="33"/>
    </row>
    <row r="519" spans="1:12" ht="20.100000000000001" customHeight="1" x14ac:dyDescent="0.25">
      <c r="A519" s="47">
        <v>511</v>
      </c>
      <c r="B519" s="53"/>
      <c r="C519" s="53"/>
      <c r="D519" s="52"/>
      <c r="E519" s="53"/>
      <c r="F519" s="54"/>
      <c r="G519" s="13"/>
      <c r="H519" s="13"/>
      <c r="I519" s="14"/>
      <c r="J519" s="48">
        <f>IFERROR(IF(G519="Annual Fee",VLOOKUP('NON-GB'!F519,Data!J:L,3,FALSE),0),0)+IFERROR(IF(G519="Late Charge",IF(OR(F519="FS-4.1",F519="FS-4.2"),VLOOKUP(F519&amp;H519,M:O,3,FALSE),VLOOKUP(H519,N:O,2,FALSE)*VLOOKUP(F519,Data!J:L,3,FALSE))),0)+IFERROR(IF(OR(F519="FS-4.1",F519="FS-4.2"),IF(VLOOKUP(H519,Data!O:P,2,FALSE)&lt;'NON-GB'!D$5,"Lapse",0)),0)</f>
        <v>0</v>
      </c>
      <c r="L519" s="33"/>
    </row>
    <row r="520" spans="1:12" ht="20.100000000000001" customHeight="1" x14ac:dyDescent="0.25">
      <c r="A520" s="47">
        <v>512</v>
      </c>
      <c r="B520" s="53"/>
      <c r="C520" s="53"/>
      <c r="D520" s="52"/>
      <c r="E520" s="53"/>
      <c r="F520" s="54"/>
      <c r="G520" s="13"/>
      <c r="H520" s="13"/>
      <c r="I520" s="14"/>
      <c r="J520" s="48">
        <f>IFERROR(IF(G520="Annual Fee",VLOOKUP('NON-GB'!F520,Data!J:L,3,FALSE),0),0)+IFERROR(IF(G520="Late Charge",IF(OR(F520="FS-4.1",F520="FS-4.2"),VLOOKUP(F520&amp;H520,M:O,3,FALSE),VLOOKUP(H520,N:O,2,FALSE)*VLOOKUP(F520,Data!J:L,3,FALSE))),0)+IFERROR(IF(OR(F520="FS-4.1",F520="FS-4.2"),IF(VLOOKUP(H520,Data!O:P,2,FALSE)&lt;'NON-GB'!D$5,"Lapse",0)),0)</f>
        <v>0</v>
      </c>
      <c r="L520" s="33"/>
    </row>
    <row r="521" spans="1:12" ht="20.100000000000001" customHeight="1" x14ac:dyDescent="0.25">
      <c r="A521" s="47">
        <v>513</v>
      </c>
      <c r="B521" s="53"/>
      <c r="C521" s="53"/>
      <c r="D521" s="52"/>
      <c r="E521" s="53"/>
      <c r="F521" s="54"/>
      <c r="G521" s="13"/>
      <c r="H521" s="13"/>
      <c r="I521" s="14"/>
      <c r="J521" s="48">
        <f>IFERROR(IF(G521="Annual Fee",VLOOKUP('NON-GB'!F521,Data!J:L,3,FALSE),0),0)+IFERROR(IF(G521="Late Charge",IF(OR(F521="FS-4.1",F521="FS-4.2"),VLOOKUP(F521&amp;H521,M:O,3,FALSE),VLOOKUP(H521,N:O,2,FALSE)*VLOOKUP(F521,Data!J:L,3,FALSE))),0)+IFERROR(IF(OR(F521="FS-4.1",F521="FS-4.2"),IF(VLOOKUP(H521,Data!O:P,2,FALSE)&lt;'NON-GB'!D$5,"Lapse",0)),0)</f>
        <v>0</v>
      </c>
      <c r="L521" s="33"/>
    </row>
    <row r="522" spans="1:12" ht="20.100000000000001" customHeight="1" x14ac:dyDescent="0.25">
      <c r="A522" s="47">
        <v>514</v>
      </c>
      <c r="B522" s="53"/>
      <c r="C522" s="53"/>
      <c r="D522" s="52"/>
      <c r="E522" s="53"/>
      <c r="F522" s="54"/>
      <c r="G522" s="13"/>
      <c r="H522" s="13"/>
      <c r="I522" s="14"/>
      <c r="J522" s="48">
        <f>IFERROR(IF(G522="Annual Fee",VLOOKUP('NON-GB'!F522,Data!J:L,3,FALSE),0),0)+IFERROR(IF(G522="Late Charge",IF(OR(F522="FS-4.1",F522="FS-4.2"),VLOOKUP(F522&amp;H522,M:O,3,FALSE),VLOOKUP(H522,N:O,2,FALSE)*VLOOKUP(F522,Data!J:L,3,FALSE))),0)+IFERROR(IF(OR(F522="FS-4.1",F522="FS-4.2"),IF(VLOOKUP(H522,Data!O:P,2,FALSE)&lt;'NON-GB'!D$5,"Lapse",0)),0)</f>
        <v>0</v>
      </c>
      <c r="L522" s="33"/>
    </row>
    <row r="523" spans="1:12" ht="20.100000000000001" customHeight="1" x14ac:dyDescent="0.25">
      <c r="A523" s="47">
        <v>515</v>
      </c>
      <c r="B523" s="53"/>
      <c r="C523" s="53"/>
      <c r="D523" s="52"/>
      <c r="E523" s="53"/>
      <c r="F523" s="54"/>
      <c r="G523" s="13"/>
      <c r="H523" s="13"/>
      <c r="I523" s="14"/>
      <c r="J523" s="48">
        <f>IFERROR(IF(G523="Annual Fee",VLOOKUP('NON-GB'!F523,Data!J:L,3,FALSE),0),0)+IFERROR(IF(G523="Late Charge",IF(OR(F523="FS-4.1",F523="FS-4.2"),VLOOKUP(F523&amp;H523,M:O,3,FALSE),VLOOKUP(H523,N:O,2,FALSE)*VLOOKUP(F523,Data!J:L,3,FALSE))),0)+IFERROR(IF(OR(F523="FS-4.1",F523="FS-4.2"),IF(VLOOKUP(H523,Data!O:P,2,FALSE)&lt;'NON-GB'!D$5,"Lapse",0)),0)</f>
        <v>0</v>
      </c>
      <c r="L523" s="33"/>
    </row>
    <row r="524" spans="1:12" ht="20.100000000000001" customHeight="1" x14ac:dyDescent="0.25">
      <c r="A524" s="47">
        <v>516</v>
      </c>
      <c r="B524" s="53"/>
      <c r="C524" s="53"/>
      <c r="D524" s="52"/>
      <c r="E524" s="53"/>
      <c r="F524" s="54"/>
      <c r="G524" s="13"/>
      <c r="H524" s="13"/>
      <c r="I524" s="14"/>
      <c r="J524" s="48">
        <f>IFERROR(IF(G524="Annual Fee",VLOOKUP('NON-GB'!F524,Data!J:L,3,FALSE),0),0)+IFERROR(IF(G524="Late Charge",IF(OR(F524="FS-4.1",F524="FS-4.2"),VLOOKUP(F524&amp;H524,M:O,3,FALSE),VLOOKUP(H524,N:O,2,FALSE)*VLOOKUP(F524,Data!J:L,3,FALSE))),0)+IFERROR(IF(OR(F524="FS-4.1",F524="FS-4.2"),IF(VLOOKUP(H524,Data!O:P,2,FALSE)&lt;'NON-GB'!D$5,"Lapse",0)),0)</f>
        <v>0</v>
      </c>
      <c r="L524" s="33"/>
    </row>
    <row r="525" spans="1:12" ht="20.100000000000001" customHeight="1" x14ac:dyDescent="0.25">
      <c r="A525" s="47">
        <v>517</v>
      </c>
      <c r="B525" s="53"/>
      <c r="C525" s="53"/>
      <c r="D525" s="52"/>
      <c r="E525" s="53"/>
      <c r="F525" s="54"/>
      <c r="G525" s="13"/>
      <c r="H525" s="13"/>
      <c r="I525" s="14"/>
      <c r="J525" s="48">
        <f>IFERROR(IF(G525="Annual Fee",VLOOKUP('NON-GB'!F525,Data!J:L,3,FALSE),0),0)+IFERROR(IF(G525="Late Charge",IF(OR(F525="FS-4.1",F525="FS-4.2"),VLOOKUP(F525&amp;H525,M:O,3,FALSE),VLOOKUP(H525,N:O,2,FALSE)*VLOOKUP(F525,Data!J:L,3,FALSE))),0)+IFERROR(IF(OR(F525="FS-4.1",F525="FS-4.2"),IF(VLOOKUP(H525,Data!O:P,2,FALSE)&lt;'NON-GB'!D$5,"Lapse",0)),0)</f>
        <v>0</v>
      </c>
      <c r="L525" s="33"/>
    </row>
    <row r="526" spans="1:12" ht="20.100000000000001" customHeight="1" x14ac:dyDescent="0.25">
      <c r="A526" s="47">
        <v>518</v>
      </c>
      <c r="B526" s="53"/>
      <c r="C526" s="53"/>
      <c r="D526" s="52"/>
      <c r="E526" s="53"/>
      <c r="F526" s="54"/>
      <c r="G526" s="13"/>
      <c r="H526" s="13"/>
      <c r="I526" s="14"/>
      <c r="J526" s="48">
        <f>IFERROR(IF(G526="Annual Fee",VLOOKUP('NON-GB'!F526,Data!J:L,3,FALSE),0),0)+IFERROR(IF(G526="Late Charge",IF(OR(F526="FS-4.1",F526="FS-4.2"),VLOOKUP(F526&amp;H526,M:O,3,FALSE),VLOOKUP(H526,N:O,2,FALSE)*VLOOKUP(F526,Data!J:L,3,FALSE))),0)+IFERROR(IF(OR(F526="FS-4.1",F526="FS-4.2"),IF(VLOOKUP(H526,Data!O:P,2,FALSE)&lt;'NON-GB'!D$5,"Lapse",0)),0)</f>
        <v>0</v>
      </c>
      <c r="L526" s="33"/>
    </row>
    <row r="527" spans="1:12" ht="20.100000000000001" customHeight="1" x14ac:dyDescent="0.25">
      <c r="A527" s="47">
        <v>519</v>
      </c>
      <c r="B527" s="53"/>
      <c r="C527" s="53"/>
      <c r="D527" s="52"/>
      <c r="E527" s="53"/>
      <c r="F527" s="54"/>
      <c r="G527" s="13"/>
      <c r="H527" s="13"/>
      <c r="I527" s="14"/>
      <c r="J527" s="48">
        <f>IFERROR(IF(G527="Annual Fee",VLOOKUP('NON-GB'!F527,Data!J:L,3,FALSE),0),0)+IFERROR(IF(G527="Late Charge",IF(OR(F527="FS-4.1",F527="FS-4.2"),VLOOKUP(F527&amp;H527,M:O,3,FALSE),VLOOKUP(H527,N:O,2,FALSE)*VLOOKUP(F527,Data!J:L,3,FALSE))),0)+IFERROR(IF(OR(F527="FS-4.1",F527="FS-4.2"),IF(VLOOKUP(H527,Data!O:P,2,FALSE)&lt;'NON-GB'!D$5,"Lapse",0)),0)</f>
        <v>0</v>
      </c>
      <c r="L527" s="33"/>
    </row>
    <row r="528" spans="1:12" ht="20.100000000000001" customHeight="1" x14ac:dyDescent="0.25">
      <c r="A528" s="47">
        <v>520</v>
      </c>
      <c r="B528" s="53"/>
      <c r="C528" s="53"/>
      <c r="D528" s="52"/>
      <c r="E528" s="53"/>
      <c r="F528" s="54"/>
      <c r="G528" s="13"/>
      <c r="H528" s="13"/>
      <c r="I528" s="14"/>
      <c r="J528" s="48">
        <f>IFERROR(IF(G528="Annual Fee",VLOOKUP('NON-GB'!F528,Data!J:L,3,FALSE),0),0)+IFERROR(IF(G528="Late Charge",IF(OR(F528="FS-4.1",F528="FS-4.2"),VLOOKUP(F528&amp;H528,M:O,3,FALSE),VLOOKUP(H528,N:O,2,FALSE)*VLOOKUP(F528,Data!J:L,3,FALSE))),0)+IFERROR(IF(OR(F528="FS-4.1",F528="FS-4.2"),IF(VLOOKUP(H528,Data!O:P,2,FALSE)&lt;'NON-GB'!D$5,"Lapse",0)),0)</f>
        <v>0</v>
      </c>
      <c r="L528" s="33"/>
    </row>
    <row r="529" spans="1:12" ht="20.100000000000001" customHeight="1" x14ac:dyDescent="0.25">
      <c r="A529" s="47">
        <v>521</v>
      </c>
      <c r="B529" s="53"/>
      <c r="C529" s="53"/>
      <c r="D529" s="52"/>
      <c r="E529" s="53"/>
      <c r="F529" s="54"/>
      <c r="G529" s="13"/>
      <c r="H529" s="13"/>
      <c r="I529" s="14"/>
      <c r="J529" s="48">
        <f>IFERROR(IF(G529="Annual Fee",VLOOKUP('NON-GB'!F529,Data!J:L,3,FALSE),0),0)+IFERROR(IF(G529="Late Charge",IF(OR(F529="FS-4.1",F529="FS-4.2"),VLOOKUP(F529&amp;H529,M:O,3,FALSE),VLOOKUP(H529,N:O,2,FALSE)*VLOOKUP(F529,Data!J:L,3,FALSE))),0)+IFERROR(IF(OR(F529="FS-4.1",F529="FS-4.2"),IF(VLOOKUP(H529,Data!O:P,2,FALSE)&lt;'NON-GB'!D$5,"Lapse",0)),0)</f>
        <v>0</v>
      </c>
      <c r="L529" s="33"/>
    </row>
    <row r="530" spans="1:12" ht="20.100000000000001" customHeight="1" x14ac:dyDescent="0.25">
      <c r="A530" s="47">
        <v>522</v>
      </c>
      <c r="B530" s="53"/>
      <c r="C530" s="53"/>
      <c r="D530" s="52"/>
      <c r="E530" s="53"/>
      <c r="F530" s="54"/>
      <c r="G530" s="13"/>
      <c r="H530" s="13"/>
      <c r="I530" s="14"/>
      <c r="J530" s="48">
        <f>IFERROR(IF(G530="Annual Fee",VLOOKUP('NON-GB'!F530,Data!J:L,3,FALSE),0),0)+IFERROR(IF(G530="Late Charge",IF(OR(F530="FS-4.1",F530="FS-4.2"),VLOOKUP(F530&amp;H530,M:O,3,FALSE),VLOOKUP(H530,N:O,2,FALSE)*VLOOKUP(F530,Data!J:L,3,FALSE))),0)+IFERROR(IF(OR(F530="FS-4.1",F530="FS-4.2"),IF(VLOOKUP(H530,Data!O:P,2,FALSE)&lt;'NON-GB'!D$5,"Lapse",0)),0)</f>
        <v>0</v>
      </c>
      <c r="L530" s="33"/>
    </row>
    <row r="531" spans="1:12" ht="20.100000000000001" customHeight="1" x14ac:dyDescent="0.25">
      <c r="A531" s="47">
        <v>523</v>
      </c>
      <c r="B531" s="53"/>
      <c r="C531" s="53"/>
      <c r="D531" s="52"/>
      <c r="E531" s="53"/>
      <c r="F531" s="54"/>
      <c r="G531" s="13"/>
      <c r="H531" s="13"/>
      <c r="I531" s="14"/>
      <c r="J531" s="48">
        <f>IFERROR(IF(G531="Annual Fee",VLOOKUP('NON-GB'!F531,Data!J:L,3,FALSE),0),0)+IFERROR(IF(G531="Late Charge",IF(OR(F531="FS-4.1",F531="FS-4.2"),VLOOKUP(F531&amp;H531,M:O,3,FALSE),VLOOKUP(H531,N:O,2,FALSE)*VLOOKUP(F531,Data!J:L,3,FALSE))),0)+IFERROR(IF(OR(F531="FS-4.1",F531="FS-4.2"),IF(VLOOKUP(H531,Data!O:P,2,FALSE)&lt;'NON-GB'!D$5,"Lapse",0)),0)</f>
        <v>0</v>
      </c>
      <c r="L531" s="33"/>
    </row>
    <row r="532" spans="1:12" ht="20.100000000000001" customHeight="1" x14ac:dyDescent="0.25">
      <c r="A532" s="47">
        <v>524</v>
      </c>
      <c r="B532" s="53"/>
      <c r="C532" s="53"/>
      <c r="D532" s="52"/>
      <c r="E532" s="53"/>
      <c r="F532" s="54"/>
      <c r="G532" s="13"/>
      <c r="H532" s="13"/>
      <c r="I532" s="14"/>
      <c r="J532" s="48">
        <f>IFERROR(IF(G532="Annual Fee",VLOOKUP('NON-GB'!F532,Data!J:L,3,FALSE),0),0)+IFERROR(IF(G532="Late Charge",IF(OR(F532="FS-4.1",F532="FS-4.2"),VLOOKUP(F532&amp;H532,M:O,3,FALSE),VLOOKUP(H532,N:O,2,FALSE)*VLOOKUP(F532,Data!J:L,3,FALSE))),0)+IFERROR(IF(OR(F532="FS-4.1",F532="FS-4.2"),IF(VLOOKUP(H532,Data!O:P,2,FALSE)&lt;'NON-GB'!D$5,"Lapse",0)),0)</f>
        <v>0</v>
      </c>
      <c r="L532" s="33"/>
    </row>
    <row r="533" spans="1:12" ht="20.100000000000001" customHeight="1" x14ac:dyDescent="0.25">
      <c r="A533" s="47">
        <v>525</v>
      </c>
      <c r="B533" s="53"/>
      <c r="C533" s="53"/>
      <c r="D533" s="52"/>
      <c r="E533" s="53"/>
      <c r="F533" s="54"/>
      <c r="G533" s="13"/>
      <c r="H533" s="13"/>
      <c r="I533" s="14"/>
      <c r="J533" s="48">
        <f>IFERROR(IF(G533="Annual Fee",VLOOKUP('NON-GB'!F533,Data!J:L,3,FALSE),0),0)+IFERROR(IF(G533="Late Charge",IF(OR(F533="FS-4.1",F533="FS-4.2"),VLOOKUP(F533&amp;H533,M:O,3,FALSE),VLOOKUP(H533,N:O,2,FALSE)*VLOOKUP(F533,Data!J:L,3,FALSE))),0)+IFERROR(IF(OR(F533="FS-4.1",F533="FS-4.2"),IF(VLOOKUP(H533,Data!O:P,2,FALSE)&lt;'NON-GB'!D$5,"Lapse",0)),0)</f>
        <v>0</v>
      </c>
      <c r="L533" s="33"/>
    </row>
    <row r="534" spans="1:12" ht="20.100000000000001" customHeight="1" x14ac:dyDescent="0.25">
      <c r="A534" s="47">
        <v>526</v>
      </c>
      <c r="B534" s="53"/>
      <c r="C534" s="53"/>
      <c r="D534" s="52"/>
      <c r="E534" s="53"/>
      <c r="F534" s="54"/>
      <c r="G534" s="13"/>
      <c r="H534" s="13"/>
      <c r="I534" s="14"/>
      <c r="J534" s="48">
        <f>IFERROR(IF(G534="Annual Fee",VLOOKUP('NON-GB'!F534,Data!J:L,3,FALSE),0),0)+IFERROR(IF(G534="Late Charge",IF(OR(F534="FS-4.1",F534="FS-4.2"),VLOOKUP(F534&amp;H534,M:O,3,FALSE),VLOOKUP(H534,N:O,2,FALSE)*VLOOKUP(F534,Data!J:L,3,FALSE))),0)+IFERROR(IF(OR(F534="FS-4.1",F534="FS-4.2"),IF(VLOOKUP(H534,Data!O:P,2,FALSE)&lt;'NON-GB'!D$5,"Lapse",0)),0)</f>
        <v>0</v>
      </c>
      <c r="L534" s="33"/>
    </row>
    <row r="535" spans="1:12" ht="20.100000000000001" customHeight="1" x14ac:dyDescent="0.25">
      <c r="A535" s="47">
        <v>527</v>
      </c>
      <c r="B535" s="53"/>
      <c r="C535" s="53"/>
      <c r="D535" s="52"/>
      <c r="E535" s="53"/>
      <c r="F535" s="54"/>
      <c r="G535" s="13"/>
      <c r="H535" s="13"/>
      <c r="I535" s="14"/>
      <c r="J535" s="48">
        <f>IFERROR(IF(G535="Annual Fee",VLOOKUP('NON-GB'!F535,Data!J:L,3,FALSE),0),0)+IFERROR(IF(G535="Late Charge",IF(OR(F535="FS-4.1",F535="FS-4.2"),VLOOKUP(F535&amp;H535,M:O,3,FALSE),VLOOKUP(H535,N:O,2,FALSE)*VLOOKUP(F535,Data!J:L,3,FALSE))),0)+IFERROR(IF(OR(F535="FS-4.1",F535="FS-4.2"),IF(VLOOKUP(H535,Data!O:P,2,FALSE)&lt;'NON-GB'!D$5,"Lapse",0)),0)</f>
        <v>0</v>
      </c>
      <c r="L535" s="33"/>
    </row>
    <row r="536" spans="1:12" ht="20.100000000000001" customHeight="1" x14ac:dyDescent="0.25">
      <c r="A536" s="47">
        <v>528</v>
      </c>
      <c r="B536" s="53"/>
      <c r="C536" s="53"/>
      <c r="D536" s="52"/>
      <c r="E536" s="53"/>
      <c r="F536" s="54"/>
      <c r="G536" s="13"/>
      <c r="H536" s="13"/>
      <c r="I536" s="14"/>
      <c r="J536" s="48">
        <f>IFERROR(IF(G536="Annual Fee",VLOOKUP('NON-GB'!F536,Data!J:L,3,FALSE),0),0)+IFERROR(IF(G536="Late Charge",IF(OR(F536="FS-4.1",F536="FS-4.2"),VLOOKUP(F536&amp;H536,M:O,3,FALSE),VLOOKUP(H536,N:O,2,FALSE)*VLOOKUP(F536,Data!J:L,3,FALSE))),0)+IFERROR(IF(OR(F536="FS-4.1",F536="FS-4.2"),IF(VLOOKUP(H536,Data!O:P,2,FALSE)&lt;'NON-GB'!D$5,"Lapse",0)),0)</f>
        <v>0</v>
      </c>
      <c r="L536" s="33"/>
    </row>
    <row r="537" spans="1:12" ht="20.100000000000001" customHeight="1" x14ac:dyDescent="0.25">
      <c r="A537" s="47">
        <v>529</v>
      </c>
      <c r="B537" s="53"/>
      <c r="C537" s="53"/>
      <c r="D537" s="52"/>
      <c r="E537" s="53"/>
      <c r="F537" s="54"/>
      <c r="G537" s="13"/>
      <c r="H537" s="13"/>
      <c r="I537" s="14"/>
      <c r="J537" s="48">
        <f>IFERROR(IF(G537="Annual Fee",VLOOKUP('NON-GB'!F537,Data!J:L,3,FALSE),0),0)+IFERROR(IF(G537="Late Charge",IF(OR(F537="FS-4.1",F537="FS-4.2"),VLOOKUP(F537&amp;H537,M:O,3,FALSE),VLOOKUP(H537,N:O,2,FALSE)*VLOOKUP(F537,Data!J:L,3,FALSE))),0)+IFERROR(IF(OR(F537="FS-4.1",F537="FS-4.2"),IF(VLOOKUP(H537,Data!O:P,2,FALSE)&lt;'NON-GB'!D$5,"Lapse",0)),0)</f>
        <v>0</v>
      </c>
      <c r="L537" s="33"/>
    </row>
    <row r="538" spans="1:12" ht="20.100000000000001" customHeight="1" x14ac:dyDescent="0.25">
      <c r="A538" s="47">
        <v>530</v>
      </c>
      <c r="B538" s="53"/>
      <c r="C538" s="53"/>
      <c r="D538" s="52"/>
      <c r="E538" s="53"/>
      <c r="F538" s="54"/>
      <c r="G538" s="13"/>
      <c r="H538" s="13"/>
      <c r="I538" s="14"/>
      <c r="J538" s="48">
        <f>IFERROR(IF(G538="Annual Fee",VLOOKUP('NON-GB'!F538,Data!J:L,3,FALSE),0),0)+IFERROR(IF(G538="Late Charge",IF(OR(F538="FS-4.1",F538="FS-4.2"),VLOOKUP(F538&amp;H538,M:O,3,FALSE),VLOOKUP(H538,N:O,2,FALSE)*VLOOKUP(F538,Data!J:L,3,FALSE))),0)+IFERROR(IF(OR(F538="FS-4.1",F538="FS-4.2"),IF(VLOOKUP(H538,Data!O:P,2,FALSE)&lt;'NON-GB'!D$5,"Lapse",0)),0)</f>
        <v>0</v>
      </c>
      <c r="L538" s="33"/>
    </row>
    <row r="539" spans="1:12" ht="20.100000000000001" customHeight="1" x14ac:dyDescent="0.25">
      <c r="A539" s="47">
        <v>531</v>
      </c>
      <c r="B539" s="53"/>
      <c r="C539" s="53"/>
      <c r="D539" s="52"/>
      <c r="E539" s="53"/>
      <c r="F539" s="54"/>
      <c r="G539" s="13"/>
      <c r="H539" s="13"/>
      <c r="I539" s="14"/>
      <c r="J539" s="48">
        <f>IFERROR(IF(G539="Annual Fee",VLOOKUP('NON-GB'!F539,Data!J:L,3,FALSE),0),0)+IFERROR(IF(G539="Late Charge",IF(OR(F539="FS-4.1",F539="FS-4.2"),VLOOKUP(F539&amp;H539,M:O,3,FALSE),VLOOKUP(H539,N:O,2,FALSE)*VLOOKUP(F539,Data!J:L,3,FALSE))),0)+IFERROR(IF(OR(F539="FS-4.1",F539="FS-4.2"),IF(VLOOKUP(H539,Data!O:P,2,FALSE)&lt;'NON-GB'!D$5,"Lapse",0)),0)</f>
        <v>0</v>
      </c>
      <c r="L539" s="33"/>
    </row>
    <row r="540" spans="1:12" ht="20.100000000000001" customHeight="1" x14ac:dyDescent="0.25">
      <c r="A540" s="47">
        <v>532</v>
      </c>
      <c r="B540" s="53"/>
      <c r="C540" s="53"/>
      <c r="D540" s="52"/>
      <c r="E540" s="53"/>
      <c r="F540" s="54"/>
      <c r="G540" s="13"/>
      <c r="H540" s="13"/>
      <c r="I540" s="14"/>
      <c r="J540" s="48">
        <f>IFERROR(IF(G540="Annual Fee",VLOOKUP('NON-GB'!F540,Data!J:L,3,FALSE),0),0)+IFERROR(IF(G540="Late Charge",IF(OR(F540="FS-4.1",F540="FS-4.2"),VLOOKUP(F540&amp;H540,M:O,3,FALSE),VLOOKUP(H540,N:O,2,FALSE)*VLOOKUP(F540,Data!J:L,3,FALSE))),0)+IFERROR(IF(OR(F540="FS-4.1",F540="FS-4.2"),IF(VLOOKUP(H540,Data!O:P,2,FALSE)&lt;'NON-GB'!D$5,"Lapse",0)),0)</f>
        <v>0</v>
      </c>
      <c r="L540" s="33"/>
    </row>
    <row r="541" spans="1:12" ht="20.100000000000001" customHeight="1" x14ac:dyDescent="0.25">
      <c r="A541" s="47">
        <v>533</v>
      </c>
      <c r="B541" s="53"/>
      <c r="C541" s="53"/>
      <c r="D541" s="52"/>
      <c r="E541" s="53"/>
      <c r="F541" s="54"/>
      <c r="G541" s="13"/>
      <c r="H541" s="13"/>
      <c r="I541" s="14"/>
      <c r="J541" s="48">
        <f>IFERROR(IF(G541="Annual Fee",VLOOKUP('NON-GB'!F541,Data!J:L,3,FALSE),0),0)+IFERROR(IF(G541="Late Charge",IF(OR(F541="FS-4.1",F541="FS-4.2"),VLOOKUP(F541&amp;H541,M:O,3,FALSE),VLOOKUP(H541,N:O,2,FALSE)*VLOOKUP(F541,Data!J:L,3,FALSE))),0)+IFERROR(IF(OR(F541="FS-4.1",F541="FS-4.2"),IF(VLOOKUP(H541,Data!O:P,2,FALSE)&lt;'NON-GB'!D$5,"Lapse",0)),0)</f>
        <v>0</v>
      </c>
      <c r="L541" s="33"/>
    </row>
    <row r="542" spans="1:12" ht="20.100000000000001" customHeight="1" x14ac:dyDescent="0.25">
      <c r="A542" s="47">
        <v>534</v>
      </c>
      <c r="B542" s="53"/>
      <c r="C542" s="53"/>
      <c r="D542" s="52"/>
      <c r="E542" s="53"/>
      <c r="F542" s="54"/>
      <c r="G542" s="13"/>
      <c r="H542" s="13"/>
      <c r="I542" s="14"/>
      <c r="J542" s="48">
        <f>IFERROR(IF(G542="Annual Fee",VLOOKUP('NON-GB'!F542,Data!J:L,3,FALSE),0),0)+IFERROR(IF(G542="Late Charge",IF(OR(F542="FS-4.1",F542="FS-4.2"),VLOOKUP(F542&amp;H542,M:O,3,FALSE),VLOOKUP(H542,N:O,2,FALSE)*VLOOKUP(F542,Data!J:L,3,FALSE))),0)+IFERROR(IF(OR(F542="FS-4.1",F542="FS-4.2"),IF(VLOOKUP(H542,Data!O:P,2,FALSE)&lt;'NON-GB'!D$5,"Lapse",0)),0)</f>
        <v>0</v>
      </c>
      <c r="L542" s="33"/>
    </row>
    <row r="543" spans="1:12" ht="20.100000000000001" customHeight="1" x14ac:dyDescent="0.25">
      <c r="A543" s="47">
        <v>535</v>
      </c>
      <c r="B543" s="53"/>
      <c r="C543" s="53"/>
      <c r="D543" s="52"/>
      <c r="E543" s="53"/>
      <c r="F543" s="54"/>
      <c r="G543" s="13"/>
      <c r="H543" s="13"/>
      <c r="I543" s="14"/>
      <c r="J543" s="48">
        <f>IFERROR(IF(G543="Annual Fee",VLOOKUP('NON-GB'!F543,Data!J:L,3,FALSE),0),0)+IFERROR(IF(G543="Late Charge",IF(OR(F543="FS-4.1",F543="FS-4.2"),VLOOKUP(F543&amp;H543,M:O,3,FALSE),VLOOKUP(H543,N:O,2,FALSE)*VLOOKUP(F543,Data!J:L,3,FALSE))),0)+IFERROR(IF(OR(F543="FS-4.1",F543="FS-4.2"),IF(VLOOKUP(H543,Data!O:P,2,FALSE)&lt;'NON-GB'!D$5,"Lapse",0)),0)</f>
        <v>0</v>
      </c>
      <c r="L543" s="33"/>
    </row>
    <row r="544" spans="1:12" ht="20.100000000000001" customHeight="1" x14ac:dyDescent="0.25">
      <c r="A544" s="47">
        <v>536</v>
      </c>
      <c r="B544" s="53"/>
      <c r="C544" s="53"/>
      <c r="D544" s="52"/>
      <c r="E544" s="53"/>
      <c r="F544" s="54"/>
      <c r="G544" s="13"/>
      <c r="H544" s="13"/>
      <c r="I544" s="14"/>
      <c r="J544" s="48">
        <f>IFERROR(IF(G544="Annual Fee",VLOOKUP('NON-GB'!F544,Data!J:L,3,FALSE),0),0)+IFERROR(IF(G544="Late Charge",IF(OR(F544="FS-4.1",F544="FS-4.2"),VLOOKUP(F544&amp;H544,M:O,3,FALSE),VLOOKUP(H544,N:O,2,FALSE)*VLOOKUP(F544,Data!J:L,3,FALSE))),0)+IFERROR(IF(OR(F544="FS-4.1",F544="FS-4.2"),IF(VLOOKUP(H544,Data!O:P,2,FALSE)&lt;'NON-GB'!D$5,"Lapse",0)),0)</f>
        <v>0</v>
      </c>
      <c r="L544" s="33"/>
    </row>
    <row r="545" spans="1:12" ht="20.100000000000001" customHeight="1" x14ac:dyDescent="0.25">
      <c r="A545" s="47">
        <v>537</v>
      </c>
      <c r="B545" s="53"/>
      <c r="C545" s="53"/>
      <c r="D545" s="52"/>
      <c r="E545" s="53"/>
      <c r="F545" s="54"/>
      <c r="G545" s="13"/>
      <c r="H545" s="13"/>
      <c r="I545" s="14"/>
      <c r="J545" s="48">
        <f>IFERROR(IF(G545="Annual Fee",VLOOKUP('NON-GB'!F545,Data!J:L,3,FALSE),0),0)+IFERROR(IF(G545="Late Charge",IF(OR(F545="FS-4.1",F545="FS-4.2"),VLOOKUP(F545&amp;H545,M:O,3,FALSE),VLOOKUP(H545,N:O,2,FALSE)*VLOOKUP(F545,Data!J:L,3,FALSE))),0)+IFERROR(IF(OR(F545="FS-4.1",F545="FS-4.2"),IF(VLOOKUP(H545,Data!O:P,2,FALSE)&lt;'NON-GB'!D$5,"Lapse",0)),0)</f>
        <v>0</v>
      </c>
      <c r="L545" s="33"/>
    </row>
    <row r="546" spans="1:12" ht="20.100000000000001" customHeight="1" x14ac:dyDescent="0.25">
      <c r="A546" s="47">
        <v>538</v>
      </c>
      <c r="B546" s="53"/>
      <c r="C546" s="53"/>
      <c r="D546" s="52"/>
      <c r="E546" s="53"/>
      <c r="F546" s="54"/>
      <c r="G546" s="13"/>
      <c r="H546" s="13"/>
      <c r="I546" s="14"/>
      <c r="J546" s="48">
        <f>IFERROR(IF(G546="Annual Fee",VLOOKUP('NON-GB'!F546,Data!J:L,3,FALSE),0),0)+IFERROR(IF(G546="Late Charge",IF(OR(F546="FS-4.1",F546="FS-4.2"),VLOOKUP(F546&amp;H546,M:O,3,FALSE),VLOOKUP(H546,N:O,2,FALSE)*VLOOKUP(F546,Data!J:L,3,FALSE))),0)+IFERROR(IF(OR(F546="FS-4.1",F546="FS-4.2"),IF(VLOOKUP(H546,Data!O:P,2,FALSE)&lt;'NON-GB'!D$5,"Lapse",0)),0)</f>
        <v>0</v>
      </c>
      <c r="L546" s="33"/>
    </row>
    <row r="547" spans="1:12" ht="20.100000000000001" customHeight="1" x14ac:dyDescent="0.25">
      <c r="A547" s="47">
        <v>539</v>
      </c>
      <c r="B547" s="53"/>
      <c r="C547" s="53"/>
      <c r="D547" s="52"/>
      <c r="E547" s="53"/>
      <c r="F547" s="54"/>
      <c r="G547" s="13"/>
      <c r="H547" s="13"/>
      <c r="I547" s="14"/>
      <c r="J547" s="48">
        <f>IFERROR(IF(G547="Annual Fee",VLOOKUP('NON-GB'!F547,Data!J:L,3,FALSE),0),0)+IFERROR(IF(G547="Late Charge",IF(OR(F547="FS-4.1",F547="FS-4.2"),VLOOKUP(F547&amp;H547,M:O,3,FALSE),VLOOKUP(H547,N:O,2,FALSE)*VLOOKUP(F547,Data!J:L,3,FALSE))),0)+IFERROR(IF(OR(F547="FS-4.1",F547="FS-4.2"),IF(VLOOKUP(H547,Data!O:P,2,FALSE)&lt;'NON-GB'!D$5,"Lapse",0)),0)</f>
        <v>0</v>
      </c>
      <c r="L547" s="33"/>
    </row>
    <row r="548" spans="1:12" ht="20.100000000000001" customHeight="1" x14ac:dyDescent="0.25">
      <c r="A548" s="47">
        <v>540</v>
      </c>
      <c r="B548" s="53"/>
      <c r="C548" s="53"/>
      <c r="D548" s="52"/>
      <c r="E548" s="53"/>
      <c r="F548" s="54"/>
      <c r="G548" s="13"/>
      <c r="H548" s="13"/>
      <c r="I548" s="14"/>
      <c r="J548" s="48">
        <f>IFERROR(IF(G548="Annual Fee",VLOOKUP('NON-GB'!F548,Data!J:L,3,FALSE),0),0)+IFERROR(IF(G548="Late Charge",IF(OR(F548="FS-4.1",F548="FS-4.2"),VLOOKUP(F548&amp;H548,M:O,3,FALSE),VLOOKUP(H548,N:O,2,FALSE)*VLOOKUP(F548,Data!J:L,3,FALSE))),0)+IFERROR(IF(OR(F548="FS-4.1",F548="FS-4.2"),IF(VLOOKUP(H548,Data!O:P,2,FALSE)&lt;'NON-GB'!D$5,"Lapse",0)),0)</f>
        <v>0</v>
      </c>
      <c r="L548" s="33"/>
    </row>
    <row r="549" spans="1:12" ht="20.100000000000001" customHeight="1" x14ac:dyDescent="0.25">
      <c r="A549" s="47">
        <v>541</v>
      </c>
      <c r="B549" s="53"/>
      <c r="C549" s="53"/>
      <c r="D549" s="52"/>
      <c r="E549" s="53"/>
      <c r="F549" s="54"/>
      <c r="G549" s="13"/>
      <c r="H549" s="13"/>
      <c r="I549" s="14"/>
      <c r="J549" s="48">
        <f>IFERROR(IF(G549="Annual Fee",VLOOKUP('NON-GB'!F549,Data!J:L,3,FALSE),0),0)+IFERROR(IF(G549="Late Charge",IF(OR(F549="FS-4.1",F549="FS-4.2"),VLOOKUP(F549&amp;H549,M:O,3,FALSE),VLOOKUP(H549,N:O,2,FALSE)*VLOOKUP(F549,Data!J:L,3,FALSE))),0)+IFERROR(IF(OR(F549="FS-4.1",F549="FS-4.2"),IF(VLOOKUP(H549,Data!O:P,2,FALSE)&lt;'NON-GB'!D$5,"Lapse",0)),0)</f>
        <v>0</v>
      </c>
      <c r="L549" s="33"/>
    </row>
    <row r="550" spans="1:12" ht="20.100000000000001" customHeight="1" x14ac:dyDescent="0.25">
      <c r="A550" s="47">
        <v>542</v>
      </c>
      <c r="B550" s="53"/>
      <c r="C550" s="53"/>
      <c r="D550" s="52"/>
      <c r="E550" s="53"/>
      <c r="F550" s="54"/>
      <c r="G550" s="13"/>
      <c r="H550" s="13"/>
      <c r="I550" s="14"/>
      <c r="J550" s="48">
        <f>IFERROR(IF(G550="Annual Fee",VLOOKUP('NON-GB'!F550,Data!J:L,3,FALSE),0),0)+IFERROR(IF(G550="Late Charge",IF(OR(F550="FS-4.1",F550="FS-4.2"),VLOOKUP(F550&amp;H550,M:O,3,FALSE),VLOOKUP(H550,N:O,2,FALSE)*VLOOKUP(F550,Data!J:L,3,FALSE))),0)+IFERROR(IF(OR(F550="FS-4.1",F550="FS-4.2"),IF(VLOOKUP(H550,Data!O:P,2,FALSE)&lt;'NON-GB'!D$5,"Lapse",0)),0)</f>
        <v>0</v>
      </c>
      <c r="L550" s="33"/>
    </row>
    <row r="551" spans="1:12" ht="20.100000000000001" customHeight="1" x14ac:dyDescent="0.25">
      <c r="A551" s="47">
        <v>543</v>
      </c>
      <c r="B551" s="53"/>
      <c r="C551" s="53"/>
      <c r="D551" s="52"/>
      <c r="E551" s="53"/>
      <c r="F551" s="54"/>
      <c r="G551" s="13"/>
      <c r="H551" s="13"/>
      <c r="I551" s="14"/>
      <c r="J551" s="48">
        <f>IFERROR(IF(G551="Annual Fee",VLOOKUP('NON-GB'!F551,Data!J:L,3,FALSE),0),0)+IFERROR(IF(G551="Late Charge",IF(OR(F551="FS-4.1",F551="FS-4.2"),VLOOKUP(F551&amp;H551,M:O,3,FALSE),VLOOKUP(H551,N:O,2,FALSE)*VLOOKUP(F551,Data!J:L,3,FALSE))),0)+IFERROR(IF(OR(F551="FS-4.1",F551="FS-4.2"),IF(VLOOKUP(H551,Data!O:P,2,FALSE)&lt;'NON-GB'!D$5,"Lapse",0)),0)</f>
        <v>0</v>
      </c>
      <c r="L551" s="33"/>
    </row>
    <row r="552" spans="1:12" ht="20.100000000000001" customHeight="1" x14ac:dyDescent="0.25">
      <c r="A552" s="47">
        <v>544</v>
      </c>
      <c r="B552" s="53"/>
      <c r="C552" s="53"/>
      <c r="D552" s="52"/>
      <c r="E552" s="53"/>
      <c r="F552" s="54"/>
      <c r="G552" s="13"/>
      <c r="H552" s="13"/>
      <c r="I552" s="14"/>
      <c r="J552" s="48">
        <f>IFERROR(IF(G552="Annual Fee",VLOOKUP('NON-GB'!F552,Data!J:L,3,FALSE),0),0)+IFERROR(IF(G552="Late Charge",IF(OR(F552="FS-4.1",F552="FS-4.2"),VLOOKUP(F552&amp;H552,M:O,3,FALSE),VLOOKUP(H552,N:O,2,FALSE)*VLOOKUP(F552,Data!J:L,3,FALSE))),0)+IFERROR(IF(OR(F552="FS-4.1",F552="FS-4.2"),IF(VLOOKUP(H552,Data!O:P,2,FALSE)&lt;'NON-GB'!D$5,"Lapse",0)),0)</f>
        <v>0</v>
      </c>
      <c r="L552" s="33"/>
    </row>
    <row r="553" spans="1:12" ht="20.100000000000001" customHeight="1" x14ac:dyDescent="0.25">
      <c r="A553" s="47">
        <v>545</v>
      </c>
      <c r="B553" s="53"/>
      <c r="C553" s="53"/>
      <c r="D553" s="52"/>
      <c r="E553" s="53"/>
      <c r="F553" s="54"/>
      <c r="G553" s="13"/>
      <c r="H553" s="13"/>
      <c r="I553" s="14"/>
      <c r="J553" s="48">
        <f>IFERROR(IF(G553="Annual Fee",VLOOKUP('NON-GB'!F553,Data!J:L,3,FALSE),0),0)+IFERROR(IF(G553="Late Charge",IF(OR(F553="FS-4.1",F553="FS-4.2"),VLOOKUP(F553&amp;H553,M:O,3,FALSE),VLOOKUP(H553,N:O,2,FALSE)*VLOOKUP(F553,Data!J:L,3,FALSE))),0)+IFERROR(IF(OR(F553="FS-4.1",F553="FS-4.2"),IF(VLOOKUP(H553,Data!O:P,2,FALSE)&lt;'NON-GB'!D$5,"Lapse",0)),0)</f>
        <v>0</v>
      </c>
      <c r="L553" s="33"/>
    </row>
    <row r="554" spans="1:12" ht="20.100000000000001" customHeight="1" x14ac:dyDescent="0.25">
      <c r="A554" s="47">
        <v>546</v>
      </c>
      <c r="B554" s="53"/>
      <c r="C554" s="53"/>
      <c r="D554" s="52"/>
      <c r="E554" s="53"/>
      <c r="F554" s="54"/>
      <c r="G554" s="13"/>
      <c r="H554" s="13"/>
      <c r="I554" s="14"/>
      <c r="J554" s="48">
        <f>IFERROR(IF(G554="Annual Fee",VLOOKUP('NON-GB'!F554,Data!J:L,3,FALSE),0),0)+IFERROR(IF(G554="Late Charge",IF(OR(F554="FS-4.1",F554="FS-4.2"),VLOOKUP(F554&amp;H554,M:O,3,FALSE),VLOOKUP(H554,N:O,2,FALSE)*VLOOKUP(F554,Data!J:L,3,FALSE))),0)+IFERROR(IF(OR(F554="FS-4.1",F554="FS-4.2"),IF(VLOOKUP(H554,Data!O:P,2,FALSE)&lt;'NON-GB'!D$5,"Lapse",0)),0)</f>
        <v>0</v>
      </c>
      <c r="L554" s="33"/>
    </row>
    <row r="555" spans="1:12" ht="20.100000000000001" customHeight="1" x14ac:dyDescent="0.25">
      <c r="A555" s="47">
        <v>547</v>
      </c>
      <c r="B555" s="53"/>
      <c r="C555" s="53"/>
      <c r="D555" s="52"/>
      <c r="E555" s="53"/>
      <c r="F555" s="54"/>
      <c r="G555" s="13"/>
      <c r="H555" s="13"/>
      <c r="I555" s="14"/>
      <c r="J555" s="48">
        <f>IFERROR(IF(G555="Annual Fee",VLOOKUP('NON-GB'!F555,Data!J:L,3,FALSE),0),0)+IFERROR(IF(G555="Late Charge",IF(OR(F555="FS-4.1",F555="FS-4.2"),VLOOKUP(F555&amp;H555,M:O,3,FALSE),VLOOKUP(H555,N:O,2,FALSE)*VLOOKUP(F555,Data!J:L,3,FALSE))),0)+IFERROR(IF(OR(F555="FS-4.1",F555="FS-4.2"),IF(VLOOKUP(H555,Data!O:P,2,FALSE)&lt;'NON-GB'!D$5,"Lapse",0)),0)</f>
        <v>0</v>
      </c>
      <c r="L555" s="33"/>
    </row>
    <row r="556" spans="1:12" ht="20.100000000000001" customHeight="1" x14ac:dyDescent="0.25">
      <c r="A556" s="47">
        <v>548</v>
      </c>
      <c r="B556" s="53"/>
      <c r="C556" s="53"/>
      <c r="D556" s="52"/>
      <c r="E556" s="53"/>
      <c r="F556" s="54"/>
      <c r="G556" s="13"/>
      <c r="H556" s="13"/>
      <c r="I556" s="14"/>
      <c r="J556" s="48">
        <f>IFERROR(IF(G556="Annual Fee",VLOOKUP('NON-GB'!F556,Data!J:L,3,FALSE),0),0)+IFERROR(IF(G556="Late Charge",IF(OR(F556="FS-4.1",F556="FS-4.2"),VLOOKUP(F556&amp;H556,M:O,3,FALSE),VLOOKUP(H556,N:O,2,FALSE)*VLOOKUP(F556,Data!J:L,3,FALSE))),0)+IFERROR(IF(OR(F556="FS-4.1",F556="FS-4.2"),IF(VLOOKUP(H556,Data!O:P,2,FALSE)&lt;'NON-GB'!D$5,"Lapse",0)),0)</f>
        <v>0</v>
      </c>
      <c r="L556" s="33"/>
    </row>
    <row r="557" spans="1:12" ht="20.100000000000001" customHeight="1" x14ac:dyDescent="0.25">
      <c r="A557" s="47">
        <v>549</v>
      </c>
      <c r="B557" s="53"/>
      <c r="C557" s="53"/>
      <c r="D557" s="52"/>
      <c r="E557" s="53"/>
      <c r="F557" s="54"/>
      <c r="G557" s="13"/>
      <c r="H557" s="13"/>
      <c r="I557" s="14"/>
      <c r="J557" s="48">
        <f>IFERROR(IF(G557="Annual Fee",VLOOKUP('NON-GB'!F557,Data!J:L,3,FALSE),0),0)+IFERROR(IF(G557="Late Charge",IF(OR(F557="FS-4.1",F557="FS-4.2"),VLOOKUP(F557&amp;H557,M:O,3,FALSE),VLOOKUP(H557,N:O,2,FALSE)*VLOOKUP(F557,Data!J:L,3,FALSE))),0)+IFERROR(IF(OR(F557="FS-4.1",F557="FS-4.2"),IF(VLOOKUP(H557,Data!O:P,2,FALSE)&lt;'NON-GB'!D$5,"Lapse",0)),0)</f>
        <v>0</v>
      </c>
      <c r="L557" s="33"/>
    </row>
    <row r="558" spans="1:12" ht="20.100000000000001" customHeight="1" x14ac:dyDescent="0.25">
      <c r="A558" s="47">
        <v>550</v>
      </c>
      <c r="B558" s="53"/>
      <c r="C558" s="53"/>
      <c r="D558" s="52"/>
      <c r="E558" s="53"/>
      <c r="F558" s="54"/>
      <c r="G558" s="13"/>
      <c r="H558" s="13"/>
      <c r="I558" s="14"/>
      <c r="J558" s="48">
        <f>IFERROR(IF(G558="Annual Fee",VLOOKUP('NON-GB'!F558,Data!J:L,3,FALSE),0),0)+IFERROR(IF(G558="Late Charge",IF(OR(F558="FS-4.1",F558="FS-4.2"),VLOOKUP(F558&amp;H558,M:O,3,FALSE),VLOOKUP(H558,N:O,2,FALSE)*VLOOKUP(F558,Data!J:L,3,FALSE))),0)+IFERROR(IF(OR(F558="FS-4.1",F558="FS-4.2"),IF(VLOOKUP(H558,Data!O:P,2,FALSE)&lt;'NON-GB'!D$5,"Lapse",0)),0)</f>
        <v>0</v>
      </c>
      <c r="L558" s="33"/>
    </row>
    <row r="559" spans="1:12" ht="20.100000000000001" customHeight="1" x14ac:dyDescent="0.25">
      <c r="A559" s="47">
        <v>551</v>
      </c>
      <c r="B559" s="53"/>
      <c r="C559" s="53"/>
      <c r="D559" s="52"/>
      <c r="E559" s="53"/>
      <c r="F559" s="54"/>
      <c r="G559" s="13"/>
      <c r="H559" s="13"/>
      <c r="I559" s="14"/>
      <c r="J559" s="48">
        <f>IFERROR(IF(G559="Annual Fee",VLOOKUP('NON-GB'!F559,Data!J:L,3,FALSE),0),0)+IFERROR(IF(G559="Late Charge",IF(OR(F559="FS-4.1",F559="FS-4.2"),VLOOKUP(F559&amp;H559,M:O,3,FALSE),VLOOKUP(H559,N:O,2,FALSE)*VLOOKUP(F559,Data!J:L,3,FALSE))),0)+IFERROR(IF(OR(F559="FS-4.1",F559="FS-4.2"),IF(VLOOKUP(H559,Data!O:P,2,FALSE)&lt;'NON-GB'!D$5,"Lapse",0)),0)</f>
        <v>0</v>
      </c>
      <c r="L559" s="33"/>
    </row>
    <row r="560" spans="1:12" ht="20.100000000000001" customHeight="1" x14ac:dyDescent="0.25">
      <c r="A560" s="47">
        <v>552</v>
      </c>
      <c r="B560" s="53"/>
      <c r="C560" s="53"/>
      <c r="D560" s="52"/>
      <c r="E560" s="53"/>
      <c r="F560" s="54"/>
      <c r="G560" s="13"/>
      <c r="H560" s="13"/>
      <c r="I560" s="14"/>
      <c r="J560" s="48">
        <f>IFERROR(IF(G560="Annual Fee",VLOOKUP('NON-GB'!F560,Data!J:L,3,FALSE),0),0)+IFERROR(IF(G560="Late Charge",IF(OR(F560="FS-4.1",F560="FS-4.2"),VLOOKUP(F560&amp;H560,M:O,3,FALSE),VLOOKUP(H560,N:O,2,FALSE)*VLOOKUP(F560,Data!J:L,3,FALSE))),0)+IFERROR(IF(OR(F560="FS-4.1",F560="FS-4.2"),IF(VLOOKUP(H560,Data!O:P,2,FALSE)&lt;'NON-GB'!D$5,"Lapse",0)),0)</f>
        <v>0</v>
      </c>
      <c r="L560" s="33"/>
    </row>
    <row r="561" spans="1:12" ht="20.100000000000001" customHeight="1" x14ac:dyDescent="0.25">
      <c r="A561" s="47">
        <v>553</v>
      </c>
      <c r="B561" s="53"/>
      <c r="C561" s="53"/>
      <c r="D561" s="52"/>
      <c r="E561" s="53"/>
      <c r="F561" s="54"/>
      <c r="G561" s="13"/>
      <c r="H561" s="13"/>
      <c r="I561" s="14"/>
      <c r="J561" s="48">
        <f>IFERROR(IF(G561="Annual Fee",VLOOKUP('NON-GB'!F561,Data!J:L,3,FALSE),0),0)+IFERROR(IF(G561="Late Charge",IF(OR(F561="FS-4.1",F561="FS-4.2"),VLOOKUP(F561&amp;H561,M:O,3,FALSE),VLOOKUP(H561,N:O,2,FALSE)*VLOOKUP(F561,Data!J:L,3,FALSE))),0)+IFERROR(IF(OR(F561="FS-4.1",F561="FS-4.2"),IF(VLOOKUP(H561,Data!O:P,2,FALSE)&lt;'NON-GB'!D$5,"Lapse",0)),0)</f>
        <v>0</v>
      </c>
      <c r="L561" s="33"/>
    </row>
    <row r="562" spans="1:12" ht="20.100000000000001" customHeight="1" x14ac:dyDescent="0.25">
      <c r="A562" s="47">
        <v>554</v>
      </c>
      <c r="B562" s="53"/>
      <c r="C562" s="53"/>
      <c r="D562" s="52"/>
      <c r="E562" s="53"/>
      <c r="F562" s="54"/>
      <c r="G562" s="13"/>
      <c r="H562" s="13"/>
      <c r="I562" s="14"/>
      <c r="J562" s="48">
        <f>IFERROR(IF(G562="Annual Fee",VLOOKUP('NON-GB'!F562,Data!J:L,3,FALSE),0),0)+IFERROR(IF(G562="Late Charge",IF(OR(F562="FS-4.1",F562="FS-4.2"),VLOOKUP(F562&amp;H562,M:O,3,FALSE),VLOOKUP(H562,N:O,2,FALSE)*VLOOKUP(F562,Data!J:L,3,FALSE))),0)+IFERROR(IF(OR(F562="FS-4.1",F562="FS-4.2"),IF(VLOOKUP(H562,Data!O:P,2,FALSE)&lt;'NON-GB'!D$5,"Lapse",0)),0)</f>
        <v>0</v>
      </c>
      <c r="L562" s="33"/>
    </row>
    <row r="563" spans="1:12" ht="20.100000000000001" customHeight="1" x14ac:dyDescent="0.25">
      <c r="A563" s="47">
        <v>555</v>
      </c>
      <c r="B563" s="53"/>
      <c r="C563" s="53"/>
      <c r="D563" s="52"/>
      <c r="E563" s="53"/>
      <c r="F563" s="54"/>
      <c r="G563" s="13"/>
      <c r="H563" s="13"/>
      <c r="I563" s="14"/>
      <c r="J563" s="48">
        <f>IFERROR(IF(G563="Annual Fee",VLOOKUP('NON-GB'!F563,Data!J:L,3,FALSE),0),0)+IFERROR(IF(G563="Late Charge",IF(OR(F563="FS-4.1",F563="FS-4.2"),VLOOKUP(F563&amp;H563,M:O,3,FALSE),VLOOKUP(H563,N:O,2,FALSE)*VLOOKUP(F563,Data!J:L,3,FALSE))),0)+IFERROR(IF(OR(F563="FS-4.1",F563="FS-4.2"),IF(VLOOKUP(H563,Data!O:P,2,FALSE)&lt;'NON-GB'!D$5,"Lapse",0)),0)</f>
        <v>0</v>
      </c>
      <c r="L563" s="33"/>
    </row>
    <row r="564" spans="1:12" ht="20.100000000000001" customHeight="1" x14ac:dyDescent="0.25">
      <c r="A564" s="47">
        <v>556</v>
      </c>
      <c r="B564" s="53"/>
      <c r="C564" s="53"/>
      <c r="D564" s="52"/>
      <c r="E564" s="53"/>
      <c r="F564" s="54"/>
      <c r="G564" s="13"/>
      <c r="H564" s="13"/>
      <c r="I564" s="14"/>
      <c r="J564" s="48">
        <f>IFERROR(IF(G564="Annual Fee",VLOOKUP('NON-GB'!F564,Data!J:L,3,FALSE),0),0)+IFERROR(IF(G564="Late Charge",IF(OR(F564="FS-4.1",F564="FS-4.2"),VLOOKUP(F564&amp;H564,M:O,3,FALSE),VLOOKUP(H564,N:O,2,FALSE)*VLOOKUP(F564,Data!J:L,3,FALSE))),0)+IFERROR(IF(OR(F564="FS-4.1",F564="FS-4.2"),IF(VLOOKUP(H564,Data!O:P,2,FALSE)&lt;'NON-GB'!D$5,"Lapse",0)),0)</f>
        <v>0</v>
      </c>
      <c r="L564" s="33"/>
    </row>
    <row r="565" spans="1:12" ht="20.100000000000001" customHeight="1" x14ac:dyDescent="0.25">
      <c r="A565" s="47">
        <v>557</v>
      </c>
      <c r="B565" s="53"/>
      <c r="C565" s="53"/>
      <c r="D565" s="52"/>
      <c r="E565" s="53"/>
      <c r="F565" s="54"/>
      <c r="G565" s="13"/>
      <c r="H565" s="13"/>
      <c r="I565" s="14"/>
      <c r="J565" s="48">
        <f>IFERROR(IF(G565="Annual Fee",VLOOKUP('NON-GB'!F565,Data!J:L,3,FALSE),0),0)+IFERROR(IF(G565="Late Charge",IF(OR(F565="FS-4.1",F565="FS-4.2"),VLOOKUP(F565&amp;H565,M:O,3,FALSE),VLOOKUP(H565,N:O,2,FALSE)*VLOOKUP(F565,Data!J:L,3,FALSE))),0)+IFERROR(IF(OR(F565="FS-4.1",F565="FS-4.2"),IF(VLOOKUP(H565,Data!O:P,2,FALSE)&lt;'NON-GB'!D$5,"Lapse",0)),0)</f>
        <v>0</v>
      </c>
      <c r="L565" s="33"/>
    </row>
    <row r="566" spans="1:12" ht="20.100000000000001" customHeight="1" x14ac:dyDescent="0.25">
      <c r="A566" s="47">
        <v>558</v>
      </c>
      <c r="B566" s="53"/>
      <c r="C566" s="53"/>
      <c r="D566" s="52"/>
      <c r="E566" s="53"/>
      <c r="F566" s="54"/>
      <c r="G566" s="13"/>
      <c r="H566" s="13"/>
      <c r="I566" s="14"/>
      <c r="J566" s="48">
        <f>IFERROR(IF(G566="Annual Fee",VLOOKUP('NON-GB'!F566,Data!J:L,3,FALSE),0),0)+IFERROR(IF(G566="Late Charge",IF(OR(F566="FS-4.1",F566="FS-4.2"),VLOOKUP(F566&amp;H566,M:O,3,FALSE),VLOOKUP(H566,N:O,2,FALSE)*VLOOKUP(F566,Data!J:L,3,FALSE))),0)+IFERROR(IF(OR(F566="FS-4.1",F566="FS-4.2"),IF(VLOOKUP(H566,Data!O:P,2,FALSE)&lt;'NON-GB'!D$5,"Lapse",0)),0)</f>
        <v>0</v>
      </c>
      <c r="L566" s="33"/>
    </row>
    <row r="567" spans="1:12" ht="20.100000000000001" customHeight="1" x14ac:dyDescent="0.25">
      <c r="A567" s="47">
        <v>559</v>
      </c>
      <c r="B567" s="53"/>
      <c r="C567" s="53"/>
      <c r="D567" s="52"/>
      <c r="E567" s="53"/>
      <c r="F567" s="54"/>
      <c r="G567" s="13"/>
      <c r="H567" s="13"/>
      <c r="I567" s="14"/>
      <c r="J567" s="48">
        <f>IFERROR(IF(G567="Annual Fee",VLOOKUP('NON-GB'!F567,Data!J:L,3,FALSE),0),0)+IFERROR(IF(G567="Late Charge",IF(OR(F567="FS-4.1",F567="FS-4.2"),VLOOKUP(F567&amp;H567,M:O,3,FALSE),VLOOKUP(H567,N:O,2,FALSE)*VLOOKUP(F567,Data!J:L,3,FALSE))),0)+IFERROR(IF(OR(F567="FS-4.1",F567="FS-4.2"),IF(VLOOKUP(H567,Data!O:P,2,FALSE)&lt;'NON-GB'!D$5,"Lapse",0)),0)</f>
        <v>0</v>
      </c>
      <c r="L567" s="33"/>
    </row>
    <row r="568" spans="1:12" ht="20.100000000000001" customHeight="1" x14ac:dyDescent="0.25">
      <c r="A568" s="47">
        <v>560</v>
      </c>
      <c r="B568" s="53"/>
      <c r="C568" s="53"/>
      <c r="D568" s="52"/>
      <c r="E568" s="53"/>
      <c r="F568" s="54"/>
      <c r="G568" s="13"/>
      <c r="H568" s="13"/>
      <c r="I568" s="14"/>
      <c r="J568" s="48">
        <f>IFERROR(IF(G568="Annual Fee",VLOOKUP('NON-GB'!F568,Data!J:L,3,FALSE),0),0)+IFERROR(IF(G568="Late Charge",IF(OR(F568="FS-4.1",F568="FS-4.2"),VLOOKUP(F568&amp;H568,M:O,3,FALSE),VLOOKUP(H568,N:O,2,FALSE)*VLOOKUP(F568,Data!J:L,3,FALSE))),0)+IFERROR(IF(OR(F568="FS-4.1",F568="FS-4.2"),IF(VLOOKUP(H568,Data!O:P,2,FALSE)&lt;'NON-GB'!D$5,"Lapse",0)),0)</f>
        <v>0</v>
      </c>
      <c r="L568" s="33"/>
    </row>
    <row r="569" spans="1:12" ht="20.100000000000001" customHeight="1" x14ac:dyDescent="0.25">
      <c r="A569" s="47">
        <v>561</v>
      </c>
      <c r="B569" s="53"/>
      <c r="C569" s="53"/>
      <c r="D569" s="52"/>
      <c r="E569" s="53"/>
      <c r="F569" s="54"/>
      <c r="G569" s="13"/>
      <c r="H569" s="13"/>
      <c r="I569" s="14"/>
      <c r="J569" s="48">
        <f>IFERROR(IF(G569="Annual Fee",VLOOKUP('NON-GB'!F569,Data!J:L,3,FALSE),0),0)+IFERROR(IF(G569="Late Charge",IF(OR(F569="FS-4.1",F569="FS-4.2"),VLOOKUP(F569&amp;H569,M:O,3,FALSE),VLOOKUP(H569,N:O,2,FALSE)*VLOOKUP(F569,Data!J:L,3,FALSE))),0)+IFERROR(IF(OR(F569="FS-4.1",F569="FS-4.2"),IF(VLOOKUP(H569,Data!O:P,2,FALSE)&lt;'NON-GB'!D$5,"Lapse",0)),0)</f>
        <v>0</v>
      </c>
      <c r="L569" s="33"/>
    </row>
    <row r="570" spans="1:12" ht="20.100000000000001" customHeight="1" x14ac:dyDescent="0.25">
      <c r="A570" s="47">
        <v>562</v>
      </c>
      <c r="B570" s="53"/>
      <c r="C570" s="53"/>
      <c r="D570" s="52"/>
      <c r="E570" s="53"/>
      <c r="F570" s="54"/>
      <c r="G570" s="13"/>
      <c r="H570" s="13"/>
      <c r="I570" s="14"/>
      <c r="J570" s="48">
        <f>IFERROR(IF(G570="Annual Fee",VLOOKUP('NON-GB'!F570,Data!J:L,3,FALSE),0),0)+IFERROR(IF(G570="Late Charge",IF(OR(F570="FS-4.1",F570="FS-4.2"),VLOOKUP(F570&amp;H570,M:O,3,FALSE),VLOOKUP(H570,N:O,2,FALSE)*VLOOKUP(F570,Data!J:L,3,FALSE))),0)+IFERROR(IF(OR(F570="FS-4.1",F570="FS-4.2"),IF(VLOOKUP(H570,Data!O:P,2,FALSE)&lt;'NON-GB'!D$5,"Lapse",0)),0)</f>
        <v>0</v>
      </c>
      <c r="L570" s="33"/>
    </row>
    <row r="571" spans="1:12" ht="20.100000000000001" customHeight="1" x14ac:dyDescent="0.25">
      <c r="A571" s="47">
        <v>563</v>
      </c>
      <c r="B571" s="53"/>
      <c r="C571" s="53"/>
      <c r="D571" s="52"/>
      <c r="E571" s="53"/>
      <c r="F571" s="54"/>
      <c r="G571" s="13"/>
      <c r="H571" s="13"/>
      <c r="I571" s="14"/>
      <c r="J571" s="48">
        <f>IFERROR(IF(G571="Annual Fee",VLOOKUP('NON-GB'!F571,Data!J:L,3,FALSE),0),0)+IFERROR(IF(G571="Late Charge",IF(OR(F571="FS-4.1",F571="FS-4.2"),VLOOKUP(F571&amp;H571,M:O,3,FALSE),VLOOKUP(H571,N:O,2,FALSE)*VLOOKUP(F571,Data!J:L,3,FALSE))),0)+IFERROR(IF(OR(F571="FS-4.1",F571="FS-4.2"),IF(VLOOKUP(H571,Data!O:P,2,FALSE)&lt;'NON-GB'!D$5,"Lapse",0)),0)</f>
        <v>0</v>
      </c>
      <c r="L571" s="33"/>
    </row>
    <row r="572" spans="1:12" ht="20.100000000000001" customHeight="1" x14ac:dyDescent="0.25">
      <c r="A572" s="47">
        <v>564</v>
      </c>
      <c r="B572" s="53"/>
      <c r="C572" s="53"/>
      <c r="D572" s="52"/>
      <c r="E572" s="53"/>
      <c r="F572" s="54"/>
      <c r="G572" s="13"/>
      <c r="H572" s="13"/>
      <c r="I572" s="14"/>
      <c r="J572" s="48">
        <f>IFERROR(IF(G572="Annual Fee",VLOOKUP('NON-GB'!F572,Data!J:L,3,FALSE),0),0)+IFERROR(IF(G572="Late Charge",IF(OR(F572="FS-4.1",F572="FS-4.2"),VLOOKUP(F572&amp;H572,M:O,3,FALSE),VLOOKUP(H572,N:O,2,FALSE)*VLOOKUP(F572,Data!J:L,3,FALSE))),0)+IFERROR(IF(OR(F572="FS-4.1",F572="FS-4.2"),IF(VLOOKUP(H572,Data!O:P,2,FALSE)&lt;'NON-GB'!D$5,"Lapse",0)),0)</f>
        <v>0</v>
      </c>
      <c r="L572" s="33"/>
    </row>
    <row r="573" spans="1:12" ht="20.100000000000001" customHeight="1" x14ac:dyDescent="0.25">
      <c r="A573" s="47">
        <v>565</v>
      </c>
      <c r="B573" s="53"/>
      <c r="C573" s="53"/>
      <c r="D573" s="52"/>
      <c r="E573" s="53"/>
      <c r="F573" s="54"/>
      <c r="G573" s="13"/>
      <c r="H573" s="13"/>
      <c r="I573" s="14"/>
      <c r="J573" s="48">
        <f>IFERROR(IF(G573="Annual Fee",VLOOKUP('NON-GB'!F573,Data!J:L,3,FALSE),0),0)+IFERROR(IF(G573="Late Charge",IF(OR(F573="FS-4.1",F573="FS-4.2"),VLOOKUP(F573&amp;H573,M:O,3,FALSE),VLOOKUP(H573,N:O,2,FALSE)*VLOOKUP(F573,Data!J:L,3,FALSE))),0)+IFERROR(IF(OR(F573="FS-4.1",F573="FS-4.2"),IF(VLOOKUP(H573,Data!O:P,2,FALSE)&lt;'NON-GB'!D$5,"Lapse",0)),0)</f>
        <v>0</v>
      </c>
      <c r="L573" s="33"/>
    </row>
    <row r="574" spans="1:12" ht="20.100000000000001" customHeight="1" x14ac:dyDescent="0.25">
      <c r="A574" s="47">
        <v>566</v>
      </c>
      <c r="B574" s="53"/>
      <c r="C574" s="53"/>
      <c r="D574" s="52"/>
      <c r="E574" s="53"/>
      <c r="F574" s="54"/>
      <c r="G574" s="13"/>
      <c r="H574" s="13"/>
      <c r="I574" s="14"/>
      <c r="J574" s="48">
        <f>IFERROR(IF(G574="Annual Fee",VLOOKUP('NON-GB'!F574,Data!J:L,3,FALSE),0),0)+IFERROR(IF(G574="Late Charge",IF(OR(F574="FS-4.1",F574="FS-4.2"),VLOOKUP(F574&amp;H574,M:O,3,FALSE),VLOOKUP(H574,N:O,2,FALSE)*VLOOKUP(F574,Data!J:L,3,FALSE))),0)+IFERROR(IF(OR(F574="FS-4.1",F574="FS-4.2"),IF(VLOOKUP(H574,Data!O:P,2,FALSE)&lt;'NON-GB'!D$5,"Lapse",0)),0)</f>
        <v>0</v>
      </c>
      <c r="L574" s="33"/>
    </row>
    <row r="575" spans="1:12" ht="20.100000000000001" customHeight="1" x14ac:dyDescent="0.25">
      <c r="A575" s="47">
        <v>567</v>
      </c>
      <c r="B575" s="53"/>
      <c r="C575" s="53"/>
      <c r="D575" s="52"/>
      <c r="E575" s="53"/>
      <c r="F575" s="54"/>
      <c r="G575" s="13"/>
      <c r="H575" s="13"/>
      <c r="I575" s="14"/>
      <c r="J575" s="48">
        <f>IFERROR(IF(G575="Annual Fee",VLOOKUP('NON-GB'!F575,Data!J:L,3,FALSE),0),0)+IFERROR(IF(G575="Late Charge",IF(OR(F575="FS-4.1",F575="FS-4.2"),VLOOKUP(F575&amp;H575,M:O,3,FALSE),VLOOKUP(H575,N:O,2,FALSE)*VLOOKUP(F575,Data!J:L,3,FALSE))),0)+IFERROR(IF(OR(F575="FS-4.1",F575="FS-4.2"),IF(VLOOKUP(H575,Data!O:P,2,FALSE)&lt;'NON-GB'!D$5,"Lapse",0)),0)</f>
        <v>0</v>
      </c>
      <c r="L575" s="33"/>
    </row>
    <row r="576" spans="1:12" ht="20.100000000000001" customHeight="1" x14ac:dyDescent="0.25">
      <c r="A576" s="47">
        <v>568</v>
      </c>
      <c r="B576" s="53"/>
      <c r="C576" s="53"/>
      <c r="D576" s="52"/>
      <c r="E576" s="53"/>
      <c r="F576" s="54"/>
      <c r="G576" s="13"/>
      <c r="H576" s="13"/>
      <c r="I576" s="14"/>
      <c r="J576" s="48">
        <f>IFERROR(IF(G576="Annual Fee",VLOOKUP('NON-GB'!F576,Data!J:L,3,FALSE),0),0)+IFERROR(IF(G576="Late Charge",IF(OR(F576="FS-4.1",F576="FS-4.2"),VLOOKUP(F576&amp;H576,M:O,3,FALSE),VLOOKUP(H576,N:O,2,FALSE)*VLOOKUP(F576,Data!J:L,3,FALSE))),0)+IFERROR(IF(OR(F576="FS-4.1",F576="FS-4.2"),IF(VLOOKUP(H576,Data!O:P,2,FALSE)&lt;'NON-GB'!D$5,"Lapse",0)),0)</f>
        <v>0</v>
      </c>
      <c r="L576" s="33"/>
    </row>
    <row r="577" spans="1:12" ht="20.100000000000001" customHeight="1" x14ac:dyDescent="0.25">
      <c r="A577" s="47">
        <v>569</v>
      </c>
      <c r="B577" s="53"/>
      <c r="C577" s="53"/>
      <c r="D577" s="52"/>
      <c r="E577" s="53"/>
      <c r="F577" s="54"/>
      <c r="G577" s="13"/>
      <c r="H577" s="13"/>
      <c r="I577" s="14"/>
      <c r="J577" s="48">
        <f>IFERROR(IF(G577="Annual Fee",VLOOKUP('NON-GB'!F577,Data!J:L,3,FALSE),0),0)+IFERROR(IF(G577="Late Charge",IF(OR(F577="FS-4.1",F577="FS-4.2"),VLOOKUP(F577&amp;H577,M:O,3,FALSE),VLOOKUP(H577,N:O,2,FALSE)*VLOOKUP(F577,Data!J:L,3,FALSE))),0)+IFERROR(IF(OR(F577="FS-4.1",F577="FS-4.2"),IF(VLOOKUP(H577,Data!O:P,2,FALSE)&lt;'NON-GB'!D$5,"Lapse",0)),0)</f>
        <v>0</v>
      </c>
      <c r="L577" s="33"/>
    </row>
    <row r="578" spans="1:12" ht="20.100000000000001" customHeight="1" x14ac:dyDescent="0.25">
      <c r="A578" s="47">
        <v>570</v>
      </c>
      <c r="B578" s="53"/>
      <c r="C578" s="53"/>
      <c r="D578" s="52"/>
      <c r="E578" s="53"/>
      <c r="F578" s="54"/>
      <c r="G578" s="13"/>
      <c r="H578" s="13"/>
      <c r="I578" s="14"/>
      <c r="J578" s="48">
        <f>IFERROR(IF(G578="Annual Fee",VLOOKUP('NON-GB'!F578,Data!J:L,3,FALSE),0),0)+IFERROR(IF(G578="Late Charge",IF(OR(F578="FS-4.1",F578="FS-4.2"),VLOOKUP(F578&amp;H578,M:O,3,FALSE),VLOOKUP(H578,N:O,2,FALSE)*VLOOKUP(F578,Data!J:L,3,FALSE))),0)+IFERROR(IF(OR(F578="FS-4.1",F578="FS-4.2"),IF(VLOOKUP(H578,Data!O:P,2,FALSE)&lt;'NON-GB'!D$5,"Lapse",0)),0)</f>
        <v>0</v>
      </c>
      <c r="L578" s="33"/>
    </row>
    <row r="579" spans="1:12" ht="20.100000000000001" customHeight="1" x14ac:dyDescent="0.25">
      <c r="A579" s="47">
        <v>571</v>
      </c>
      <c r="B579" s="53"/>
      <c r="C579" s="53"/>
      <c r="D579" s="52"/>
      <c r="E579" s="53"/>
      <c r="F579" s="54"/>
      <c r="G579" s="13"/>
      <c r="H579" s="13"/>
      <c r="I579" s="14"/>
      <c r="J579" s="48">
        <f>IFERROR(IF(G579="Annual Fee",VLOOKUP('NON-GB'!F579,Data!J:L,3,FALSE),0),0)+IFERROR(IF(G579="Late Charge",IF(OR(F579="FS-4.1",F579="FS-4.2"),VLOOKUP(F579&amp;H579,M:O,3,FALSE),VLOOKUP(H579,N:O,2,FALSE)*VLOOKUP(F579,Data!J:L,3,FALSE))),0)+IFERROR(IF(OR(F579="FS-4.1",F579="FS-4.2"),IF(VLOOKUP(H579,Data!O:P,2,FALSE)&lt;'NON-GB'!D$5,"Lapse",0)),0)</f>
        <v>0</v>
      </c>
      <c r="L579" s="33"/>
    </row>
    <row r="580" spans="1:12" ht="20.100000000000001" customHeight="1" x14ac:dyDescent="0.25">
      <c r="A580" s="47">
        <v>572</v>
      </c>
      <c r="B580" s="53"/>
      <c r="C580" s="53"/>
      <c r="D580" s="52"/>
      <c r="E580" s="53"/>
      <c r="F580" s="54"/>
      <c r="G580" s="13"/>
      <c r="H580" s="13"/>
      <c r="I580" s="14"/>
      <c r="J580" s="48">
        <f>IFERROR(IF(G580="Annual Fee",VLOOKUP('NON-GB'!F580,Data!J:L,3,FALSE),0),0)+IFERROR(IF(G580="Late Charge",IF(OR(F580="FS-4.1",F580="FS-4.2"),VLOOKUP(F580&amp;H580,M:O,3,FALSE),VLOOKUP(H580,N:O,2,FALSE)*VLOOKUP(F580,Data!J:L,3,FALSE))),0)+IFERROR(IF(OR(F580="FS-4.1",F580="FS-4.2"),IF(VLOOKUP(H580,Data!O:P,2,FALSE)&lt;'NON-GB'!D$5,"Lapse",0)),0)</f>
        <v>0</v>
      </c>
      <c r="L580" s="33"/>
    </row>
    <row r="581" spans="1:12" ht="20.100000000000001" customHeight="1" x14ac:dyDescent="0.25">
      <c r="A581" s="47">
        <v>573</v>
      </c>
      <c r="B581" s="53"/>
      <c r="C581" s="53"/>
      <c r="D581" s="52"/>
      <c r="E581" s="53"/>
      <c r="F581" s="54"/>
      <c r="G581" s="13"/>
      <c r="H581" s="13"/>
      <c r="I581" s="14"/>
      <c r="J581" s="48">
        <f>IFERROR(IF(G581="Annual Fee",VLOOKUP('NON-GB'!F581,Data!J:L,3,FALSE),0),0)+IFERROR(IF(G581="Late Charge",IF(OR(F581="FS-4.1",F581="FS-4.2"),VLOOKUP(F581&amp;H581,M:O,3,FALSE),VLOOKUP(H581,N:O,2,FALSE)*VLOOKUP(F581,Data!J:L,3,FALSE))),0)+IFERROR(IF(OR(F581="FS-4.1",F581="FS-4.2"),IF(VLOOKUP(H581,Data!O:P,2,FALSE)&lt;'NON-GB'!D$5,"Lapse",0)),0)</f>
        <v>0</v>
      </c>
      <c r="L581" s="33"/>
    </row>
    <row r="582" spans="1:12" ht="20.100000000000001" customHeight="1" x14ac:dyDescent="0.25">
      <c r="A582" s="47">
        <v>574</v>
      </c>
      <c r="B582" s="53"/>
      <c r="C582" s="53"/>
      <c r="D582" s="52"/>
      <c r="E582" s="53"/>
      <c r="F582" s="54"/>
      <c r="G582" s="13"/>
      <c r="H582" s="13"/>
      <c r="I582" s="14"/>
      <c r="J582" s="48">
        <f>IFERROR(IF(G582="Annual Fee",VLOOKUP('NON-GB'!F582,Data!J:L,3,FALSE),0),0)+IFERROR(IF(G582="Late Charge",IF(OR(F582="FS-4.1",F582="FS-4.2"),VLOOKUP(F582&amp;H582,M:O,3,FALSE),VLOOKUP(H582,N:O,2,FALSE)*VLOOKUP(F582,Data!J:L,3,FALSE))),0)+IFERROR(IF(OR(F582="FS-4.1",F582="FS-4.2"),IF(VLOOKUP(H582,Data!O:P,2,FALSE)&lt;'NON-GB'!D$5,"Lapse",0)),0)</f>
        <v>0</v>
      </c>
      <c r="L582" s="33"/>
    </row>
    <row r="583" spans="1:12" ht="20.100000000000001" customHeight="1" x14ac:dyDescent="0.25">
      <c r="A583" s="47">
        <v>575</v>
      </c>
      <c r="B583" s="53"/>
      <c r="C583" s="53"/>
      <c r="D583" s="52"/>
      <c r="E583" s="53"/>
      <c r="F583" s="54"/>
      <c r="G583" s="13"/>
      <c r="H583" s="13"/>
      <c r="I583" s="14"/>
      <c r="J583" s="48">
        <f>IFERROR(IF(G583="Annual Fee",VLOOKUP('NON-GB'!F583,Data!J:L,3,FALSE),0),0)+IFERROR(IF(G583="Late Charge",IF(OR(F583="FS-4.1",F583="FS-4.2"),VLOOKUP(F583&amp;H583,M:O,3,FALSE),VLOOKUP(H583,N:O,2,FALSE)*VLOOKUP(F583,Data!J:L,3,FALSE))),0)+IFERROR(IF(OR(F583="FS-4.1",F583="FS-4.2"),IF(VLOOKUP(H583,Data!O:P,2,FALSE)&lt;'NON-GB'!D$5,"Lapse",0)),0)</f>
        <v>0</v>
      </c>
      <c r="L583" s="33"/>
    </row>
    <row r="584" spans="1:12" ht="20.100000000000001" customHeight="1" x14ac:dyDescent="0.25">
      <c r="A584" s="47">
        <v>576</v>
      </c>
      <c r="B584" s="53"/>
      <c r="C584" s="53"/>
      <c r="D584" s="52"/>
      <c r="E584" s="53"/>
      <c r="F584" s="54"/>
      <c r="G584" s="13"/>
      <c r="H584" s="13"/>
      <c r="I584" s="14"/>
      <c r="J584" s="48">
        <f>IFERROR(IF(G584="Annual Fee",VLOOKUP('NON-GB'!F584,Data!J:L,3,FALSE),0),0)+IFERROR(IF(G584="Late Charge",IF(OR(F584="FS-4.1",F584="FS-4.2"),VLOOKUP(F584&amp;H584,M:O,3,FALSE),VLOOKUP(H584,N:O,2,FALSE)*VLOOKUP(F584,Data!J:L,3,FALSE))),0)+IFERROR(IF(OR(F584="FS-4.1",F584="FS-4.2"),IF(VLOOKUP(H584,Data!O:P,2,FALSE)&lt;'NON-GB'!D$5,"Lapse",0)),0)</f>
        <v>0</v>
      </c>
      <c r="L584" s="33"/>
    </row>
    <row r="585" spans="1:12" ht="20.100000000000001" customHeight="1" x14ac:dyDescent="0.25">
      <c r="A585" s="47">
        <v>577</v>
      </c>
      <c r="B585" s="53"/>
      <c r="C585" s="53"/>
      <c r="D585" s="52"/>
      <c r="E585" s="53"/>
      <c r="F585" s="54"/>
      <c r="G585" s="13"/>
      <c r="H585" s="13"/>
      <c r="I585" s="14"/>
      <c r="J585" s="48">
        <f>IFERROR(IF(G585="Annual Fee",VLOOKUP('NON-GB'!F585,Data!J:L,3,FALSE),0),0)+IFERROR(IF(G585="Late Charge",IF(OR(F585="FS-4.1",F585="FS-4.2"),VLOOKUP(F585&amp;H585,M:O,3,FALSE),VLOOKUP(H585,N:O,2,FALSE)*VLOOKUP(F585,Data!J:L,3,FALSE))),0)+IFERROR(IF(OR(F585="FS-4.1",F585="FS-4.2"),IF(VLOOKUP(H585,Data!O:P,2,FALSE)&lt;'NON-GB'!D$5,"Lapse",0)),0)</f>
        <v>0</v>
      </c>
      <c r="L585" s="33"/>
    </row>
    <row r="586" spans="1:12" ht="20.100000000000001" customHeight="1" x14ac:dyDescent="0.25">
      <c r="A586" s="47">
        <v>578</v>
      </c>
      <c r="B586" s="53"/>
      <c r="C586" s="53"/>
      <c r="D586" s="52"/>
      <c r="E586" s="53"/>
      <c r="F586" s="54"/>
      <c r="G586" s="13"/>
      <c r="H586" s="13"/>
      <c r="I586" s="14"/>
      <c r="J586" s="48">
        <f>IFERROR(IF(G586="Annual Fee",VLOOKUP('NON-GB'!F586,Data!J:L,3,FALSE),0),0)+IFERROR(IF(G586="Late Charge",IF(OR(F586="FS-4.1",F586="FS-4.2"),VLOOKUP(F586&amp;H586,M:O,3,FALSE),VLOOKUP(H586,N:O,2,FALSE)*VLOOKUP(F586,Data!J:L,3,FALSE))),0)+IFERROR(IF(OR(F586="FS-4.1",F586="FS-4.2"),IF(VLOOKUP(H586,Data!O:P,2,FALSE)&lt;'NON-GB'!D$5,"Lapse",0)),0)</f>
        <v>0</v>
      </c>
      <c r="L586" s="33"/>
    </row>
    <row r="587" spans="1:12" ht="20.100000000000001" customHeight="1" x14ac:dyDescent="0.25">
      <c r="A587" s="47">
        <v>579</v>
      </c>
      <c r="B587" s="53"/>
      <c r="C587" s="53"/>
      <c r="D587" s="52"/>
      <c r="E587" s="53"/>
      <c r="F587" s="54"/>
      <c r="G587" s="13"/>
      <c r="H587" s="13"/>
      <c r="I587" s="14"/>
      <c r="J587" s="48">
        <f>IFERROR(IF(G587="Annual Fee",VLOOKUP('NON-GB'!F587,Data!J:L,3,FALSE),0),0)+IFERROR(IF(G587="Late Charge",IF(OR(F587="FS-4.1",F587="FS-4.2"),VLOOKUP(F587&amp;H587,M:O,3,FALSE),VLOOKUP(H587,N:O,2,FALSE)*VLOOKUP(F587,Data!J:L,3,FALSE))),0)+IFERROR(IF(OR(F587="FS-4.1",F587="FS-4.2"),IF(VLOOKUP(H587,Data!O:P,2,FALSE)&lt;'NON-GB'!D$5,"Lapse",0)),0)</f>
        <v>0</v>
      </c>
      <c r="L587" s="33"/>
    </row>
    <row r="588" spans="1:12" ht="20.100000000000001" customHeight="1" x14ac:dyDescent="0.25">
      <c r="A588" s="47">
        <v>580</v>
      </c>
      <c r="B588" s="53"/>
      <c r="C588" s="53"/>
      <c r="D588" s="52"/>
      <c r="E588" s="53"/>
      <c r="F588" s="54"/>
      <c r="G588" s="13"/>
      <c r="H588" s="13"/>
      <c r="I588" s="14"/>
      <c r="J588" s="48">
        <f>IFERROR(IF(G588="Annual Fee",VLOOKUP('NON-GB'!F588,Data!J:L,3,FALSE),0),0)+IFERROR(IF(G588="Late Charge",IF(OR(F588="FS-4.1",F588="FS-4.2"),VLOOKUP(F588&amp;H588,M:O,3,FALSE),VLOOKUP(H588,N:O,2,FALSE)*VLOOKUP(F588,Data!J:L,3,FALSE))),0)+IFERROR(IF(OR(F588="FS-4.1",F588="FS-4.2"),IF(VLOOKUP(H588,Data!O:P,2,FALSE)&lt;'NON-GB'!D$5,"Lapse",0)),0)</f>
        <v>0</v>
      </c>
      <c r="L588" s="33"/>
    </row>
    <row r="589" spans="1:12" ht="20.100000000000001" customHeight="1" x14ac:dyDescent="0.25">
      <c r="A589" s="47">
        <v>581</v>
      </c>
      <c r="B589" s="53"/>
      <c r="C589" s="53"/>
      <c r="D589" s="52"/>
      <c r="E589" s="53"/>
      <c r="F589" s="54"/>
      <c r="G589" s="13"/>
      <c r="H589" s="13"/>
      <c r="I589" s="14"/>
      <c r="J589" s="48">
        <f>IFERROR(IF(G589="Annual Fee",VLOOKUP('NON-GB'!F589,Data!J:L,3,FALSE),0),0)+IFERROR(IF(G589="Late Charge",IF(OR(F589="FS-4.1",F589="FS-4.2"),VLOOKUP(F589&amp;H589,M:O,3,FALSE),VLOOKUP(H589,N:O,2,FALSE)*VLOOKUP(F589,Data!J:L,3,FALSE))),0)+IFERROR(IF(OR(F589="FS-4.1",F589="FS-4.2"),IF(VLOOKUP(H589,Data!O:P,2,FALSE)&lt;'NON-GB'!D$5,"Lapse",0)),0)</f>
        <v>0</v>
      </c>
      <c r="L589" s="33"/>
    </row>
    <row r="590" spans="1:12" ht="20.100000000000001" customHeight="1" x14ac:dyDescent="0.25">
      <c r="A590" s="47">
        <v>582</v>
      </c>
      <c r="B590" s="53"/>
      <c r="C590" s="53"/>
      <c r="D590" s="52"/>
      <c r="E590" s="53"/>
      <c r="F590" s="54"/>
      <c r="G590" s="13"/>
      <c r="H590" s="13"/>
      <c r="I590" s="14"/>
      <c r="J590" s="48">
        <f>IFERROR(IF(G590="Annual Fee",VLOOKUP('NON-GB'!F590,Data!J:L,3,FALSE),0),0)+IFERROR(IF(G590="Late Charge",IF(OR(F590="FS-4.1",F590="FS-4.2"),VLOOKUP(F590&amp;H590,M:O,3,FALSE),VLOOKUP(H590,N:O,2,FALSE)*VLOOKUP(F590,Data!J:L,3,FALSE))),0)+IFERROR(IF(OR(F590="FS-4.1",F590="FS-4.2"),IF(VLOOKUP(H590,Data!O:P,2,FALSE)&lt;'NON-GB'!D$5,"Lapse",0)),0)</f>
        <v>0</v>
      </c>
      <c r="L590" s="33"/>
    </row>
    <row r="591" spans="1:12" ht="20.100000000000001" customHeight="1" x14ac:dyDescent="0.25">
      <c r="A591" s="47">
        <v>583</v>
      </c>
      <c r="B591" s="53"/>
      <c r="C591" s="53"/>
      <c r="D591" s="52"/>
      <c r="E591" s="53"/>
      <c r="F591" s="54"/>
      <c r="G591" s="13"/>
      <c r="H591" s="13"/>
      <c r="I591" s="14"/>
      <c r="J591" s="48">
        <f>IFERROR(IF(G591="Annual Fee",VLOOKUP('NON-GB'!F591,Data!J:L,3,FALSE),0),0)+IFERROR(IF(G591="Late Charge",IF(OR(F591="FS-4.1",F591="FS-4.2"),VLOOKUP(F591&amp;H591,M:O,3,FALSE),VLOOKUP(H591,N:O,2,FALSE)*VLOOKUP(F591,Data!J:L,3,FALSE))),0)+IFERROR(IF(OR(F591="FS-4.1",F591="FS-4.2"),IF(VLOOKUP(H591,Data!O:P,2,FALSE)&lt;'NON-GB'!D$5,"Lapse",0)),0)</f>
        <v>0</v>
      </c>
      <c r="L591" s="33"/>
    </row>
    <row r="592" spans="1:12" ht="20.100000000000001" customHeight="1" x14ac:dyDescent="0.25">
      <c r="A592" s="47">
        <v>584</v>
      </c>
      <c r="B592" s="53"/>
      <c r="C592" s="53"/>
      <c r="D592" s="52"/>
      <c r="E592" s="53"/>
      <c r="F592" s="54"/>
      <c r="G592" s="13"/>
      <c r="H592" s="13"/>
      <c r="I592" s="14"/>
      <c r="J592" s="48">
        <f>IFERROR(IF(G592="Annual Fee",VLOOKUP('NON-GB'!F592,Data!J:L,3,FALSE),0),0)+IFERROR(IF(G592="Late Charge",IF(OR(F592="FS-4.1",F592="FS-4.2"),VLOOKUP(F592&amp;H592,M:O,3,FALSE),VLOOKUP(H592,N:O,2,FALSE)*VLOOKUP(F592,Data!J:L,3,FALSE))),0)+IFERROR(IF(OR(F592="FS-4.1",F592="FS-4.2"),IF(VLOOKUP(H592,Data!O:P,2,FALSE)&lt;'NON-GB'!D$5,"Lapse",0)),0)</f>
        <v>0</v>
      </c>
      <c r="L592" s="33"/>
    </row>
    <row r="593" spans="1:12" ht="20.100000000000001" customHeight="1" x14ac:dyDescent="0.25">
      <c r="A593" s="47">
        <v>585</v>
      </c>
      <c r="B593" s="53"/>
      <c r="C593" s="53"/>
      <c r="D593" s="52"/>
      <c r="E593" s="53"/>
      <c r="F593" s="54"/>
      <c r="G593" s="13"/>
      <c r="H593" s="13"/>
      <c r="I593" s="14"/>
      <c r="J593" s="48">
        <f>IFERROR(IF(G593="Annual Fee",VLOOKUP('NON-GB'!F593,Data!J:L,3,FALSE),0),0)+IFERROR(IF(G593="Late Charge",IF(OR(F593="FS-4.1",F593="FS-4.2"),VLOOKUP(F593&amp;H593,M:O,3,FALSE),VLOOKUP(H593,N:O,2,FALSE)*VLOOKUP(F593,Data!J:L,3,FALSE))),0)+IFERROR(IF(OR(F593="FS-4.1",F593="FS-4.2"),IF(VLOOKUP(H593,Data!O:P,2,FALSE)&lt;'NON-GB'!D$5,"Lapse",0)),0)</f>
        <v>0</v>
      </c>
      <c r="L593" s="33"/>
    </row>
    <row r="594" spans="1:12" ht="20.100000000000001" customHeight="1" x14ac:dyDescent="0.25">
      <c r="A594" s="47">
        <v>586</v>
      </c>
      <c r="B594" s="53"/>
      <c r="C594" s="53"/>
      <c r="D594" s="52"/>
      <c r="E594" s="53"/>
      <c r="F594" s="54"/>
      <c r="G594" s="13"/>
      <c r="H594" s="13"/>
      <c r="I594" s="14"/>
      <c r="J594" s="48">
        <f>IFERROR(IF(G594="Annual Fee",VLOOKUP('NON-GB'!F594,Data!J:L,3,FALSE),0),0)+IFERROR(IF(G594="Late Charge",IF(OR(F594="FS-4.1",F594="FS-4.2"),VLOOKUP(F594&amp;H594,M:O,3,FALSE),VLOOKUP(H594,N:O,2,FALSE)*VLOOKUP(F594,Data!J:L,3,FALSE))),0)+IFERROR(IF(OR(F594="FS-4.1",F594="FS-4.2"),IF(VLOOKUP(H594,Data!O:P,2,FALSE)&lt;'NON-GB'!D$5,"Lapse",0)),0)</f>
        <v>0</v>
      </c>
      <c r="L594" s="33"/>
    </row>
    <row r="595" spans="1:12" ht="20.100000000000001" customHeight="1" x14ac:dyDescent="0.25">
      <c r="A595" s="47">
        <v>587</v>
      </c>
      <c r="B595" s="53"/>
      <c r="C595" s="53"/>
      <c r="D595" s="52"/>
      <c r="E595" s="53"/>
      <c r="F595" s="54"/>
      <c r="G595" s="13"/>
      <c r="H595" s="13"/>
      <c r="I595" s="14"/>
      <c r="J595" s="48">
        <f>IFERROR(IF(G595="Annual Fee",VLOOKUP('NON-GB'!F595,Data!J:L,3,FALSE),0),0)+IFERROR(IF(G595="Late Charge",IF(OR(F595="FS-4.1",F595="FS-4.2"),VLOOKUP(F595&amp;H595,M:O,3,FALSE),VLOOKUP(H595,N:O,2,FALSE)*VLOOKUP(F595,Data!J:L,3,FALSE))),0)+IFERROR(IF(OR(F595="FS-4.1",F595="FS-4.2"),IF(VLOOKUP(H595,Data!O:P,2,FALSE)&lt;'NON-GB'!D$5,"Lapse",0)),0)</f>
        <v>0</v>
      </c>
      <c r="L595" s="33"/>
    </row>
    <row r="596" spans="1:12" ht="20.100000000000001" customHeight="1" x14ac:dyDescent="0.25">
      <c r="A596" s="47">
        <v>588</v>
      </c>
      <c r="B596" s="53"/>
      <c r="C596" s="53"/>
      <c r="D596" s="52"/>
      <c r="E596" s="53"/>
      <c r="F596" s="54"/>
      <c r="G596" s="13"/>
      <c r="H596" s="13"/>
      <c r="I596" s="14"/>
      <c r="J596" s="48">
        <f>IFERROR(IF(G596="Annual Fee",VLOOKUP('NON-GB'!F596,Data!J:L,3,FALSE),0),0)+IFERROR(IF(G596="Late Charge",IF(OR(F596="FS-4.1",F596="FS-4.2"),VLOOKUP(F596&amp;H596,M:O,3,FALSE),VLOOKUP(H596,N:O,2,FALSE)*VLOOKUP(F596,Data!J:L,3,FALSE))),0)+IFERROR(IF(OR(F596="FS-4.1",F596="FS-4.2"),IF(VLOOKUP(H596,Data!O:P,2,FALSE)&lt;'NON-GB'!D$5,"Lapse",0)),0)</f>
        <v>0</v>
      </c>
      <c r="L596" s="33"/>
    </row>
    <row r="597" spans="1:12" ht="20.100000000000001" customHeight="1" x14ac:dyDescent="0.25">
      <c r="A597" s="47">
        <v>589</v>
      </c>
      <c r="B597" s="53"/>
      <c r="C597" s="53"/>
      <c r="D597" s="52"/>
      <c r="E597" s="53"/>
      <c r="F597" s="54"/>
      <c r="G597" s="13"/>
      <c r="H597" s="13"/>
      <c r="I597" s="14"/>
      <c r="J597" s="48">
        <f>IFERROR(IF(G597="Annual Fee",VLOOKUP('NON-GB'!F597,Data!J:L,3,FALSE),0),0)+IFERROR(IF(G597="Late Charge",IF(OR(F597="FS-4.1",F597="FS-4.2"),VLOOKUP(F597&amp;H597,M:O,3,FALSE),VLOOKUP(H597,N:O,2,FALSE)*VLOOKUP(F597,Data!J:L,3,FALSE))),0)+IFERROR(IF(OR(F597="FS-4.1",F597="FS-4.2"),IF(VLOOKUP(H597,Data!O:P,2,FALSE)&lt;'NON-GB'!D$5,"Lapse",0)),0)</f>
        <v>0</v>
      </c>
      <c r="L597" s="33"/>
    </row>
    <row r="598" spans="1:12" ht="20.100000000000001" customHeight="1" x14ac:dyDescent="0.25">
      <c r="A598" s="47">
        <v>590</v>
      </c>
      <c r="B598" s="53"/>
      <c r="C598" s="53"/>
      <c r="D598" s="52"/>
      <c r="E598" s="53"/>
      <c r="F598" s="54"/>
      <c r="G598" s="13"/>
      <c r="H598" s="13"/>
      <c r="I598" s="14"/>
      <c r="J598" s="48">
        <f>IFERROR(IF(G598="Annual Fee",VLOOKUP('NON-GB'!F598,Data!J:L,3,FALSE),0),0)+IFERROR(IF(G598="Late Charge",IF(OR(F598="FS-4.1",F598="FS-4.2"),VLOOKUP(F598&amp;H598,M:O,3,FALSE),VLOOKUP(H598,N:O,2,FALSE)*VLOOKUP(F598,Data!J:L,3,FALSE))),0)+IFERROR(IF(OR(F598="FS-4.1",F598="FS-4.2"),IF(VLOOKUP(H598,Data!O:P,2,FALSE)&lt;'NON-GB'!D$5,"Lapse",0)),0)</f>
        <v>0</v>
      </c>
      <c r="L598" s="33"/>
    </row>
    <row r="599" spans="1:12" ht="20.100000000000001" customHeight="1" x14ac:dyDescent="0.25">
      <c r="A599" s="47">
        <v>591</v>
      </c>
      <c r="B599" s="53"/>
      <c r="C599" s="53"/>
      <c r="D599" s="52"/>
      <c r="E599" s="53"/>
      <c r="F599" s="54"/>
      <c r="G599" s="13"/>
      <c r="H599" s="13"/>
      <c r="I599" s="14"/>
      <c r="J599" s="48">
        <f>IFERROR(IF(G599="Annual Fee",VLOOKUP('NON-GB'!F599,Data!J:L,3,FALSE),0),0)+IFERROR(IF(G599="Late Charge",IF(OR(F599="FS-4.1",F599="FS-4.2"),VLOOKUP(F599&amp;H599,M:O,3,FALSE),VLOOKUP(H599,N:O,2,FALSE)*VLOOKUP(F599,Data!J:L,3,FALSE))),0)+IFERROR(IF(OR(F599="FS-4.1",F599="FS-4.2"),IF(VLOOKUP(H599,Data!O:P,2,FALSE)&lt;'NON-GB'!D$5,"Lapse",0)),0)</f>
        <v>0</v>
      </c>
      <c r="L599" s="33"/>
    </row>
    <row r="600" spans="1:12" ht="20.100000000000001" customHeight="1" x14ac:dyDescent="0.25">
      <c r="A600" s="47">
        <v>592</v>
      </c>
      <c r="B600" s="53"/>
      <c r="C600" s="53"/>
      <c r="D600" s="52"/>
      <c r="E600" s="53"/>
      <c r="F600" s="54"/>
      <c r="G600" s="13"/>
      <c r="H600" s="13"/>
      <c r="I600" s="14"/>
      <c r="J600" s="48">
        <f>IFERROR(IF(G600="Annual Fee",VLOOKUP('NON-GB'!F600,Data!J:L,3,FALSE),0),0)+IFERROR(IF(G600="Late Charge",IF(OR(F600="FS-4.1",F600="FS-4.2"),VLOOKUP(F600&amp;H600,M:O,3,FALSE),VLOOKUP(H600,N:O,2,FALSE)*VLOOKUP(F600,Data!J:L,3,FALSE))),0)+IFERROR(IF(OR(F600="FS-4.1",F600="FS-4.2"),IF(VLOOKUP(H600,Data!O:P,2,FALSE)&lt;'NON-GB'!D$5,"Lapse",0)),0)</f>
        <v>0</v>
      </c>
      <c r="L600" s="33"/>
    </row>
    <row r="601" spans="1:12" ht="20.100000000000001" customHeight="1" x14ac:dyDescent="0.25">
      <c r="A601" s="47">
        <v>593</v>
      </c>
      <c r="B601" s="53"/>
      <c r="C601" s="53"/>
      <c r="D601" s="52"/>
      <c r="E601" s="53"/>
      <c r="F601" s="54"/>
      <c r="G601" s="13"/>
      <c r="H601" s="13"/>
      <c r="I601" s="14"/>
      <c r="J601" s="48">
        <f>IFERROR(IF(G601="Annual Fee",VLOOKUP('NON-GB'!F601,Data!J:L,3,FALSE),0),0)+IFERROR(IF(G601="Late Charge",IF(OR(F601="FS-4.1",F601="FS-4.2"),VLOOKUP(F601&amp;H601,M:O,3,FALSE),VLOOKUP(H601,N:O,2,FALSE)*VLOOKUP(F601,Data!J:L,3,FALSE))),0)+IFERROR(IF(OR(F601="FS-4.1",F601="FS-4.2"),IF(VLOOKUP(H601,Data!O:P,2,FALSE)&lt;'NON-GB'!D$5,"Lapse",0)),0)</f>
        <v>0</v>
      </c>
      <c r="L601" s="33"/>
    </row>
    <row r="602" spans="1:12" ht="20.100000000000001" customHeight="1" x14ac:dyDescent="0.25">
      <c r="A602" s="47">
        <v>594</v>
      </c>
      <c r="B602" s="53"/>
      <c r="C602" s="53"/>
      <c r="D602" s="52"/>
      <c r="E602" s="53"/>
      <c r="F602" s="54"/>
      <c r="G602" s="13"/>
      <c r="H602" s="13"/>
      <c r="I602" s="14"/>
      <c r="J602" s="48">
        <f>IFERROR(IF(G602="Annual Fee",VLOOKUP('NON-GB'!F602,Data!J:L,3,FALSE),0),0)+IFERROR(IF(G602="Late Charge",IF(OR(F602="FS-4.1",F602="FS-4.2"),VLOOKUP(F602&amp;H602,M:O,3,FALSE),VLOOKUP(H602,N:O,2,FALSE)*VLOOKUP(F602,Data!J:L,3,FALSE))),0)+IFERROR(IF(OR(F602="FS-4.1",F602="FS-4.2"),IF(VLOOKUP(H602,Data!O:P,2,FALSE)&lt;'NON-GB'!D$5,"Lapse",0)),0)</f>
        <v>0</v>
      </c>
      <c r="L602" s="33"/>
    </row>
    <row r="603" spans="1:12" ht="20.100000000000001" customHeight="1" x14ac:dyDescent="0.25">
      <c r="A603" s="47">
        <v>595</v>
      </c>
      <c r="B603" s="53"/>
      <c r="C603" s="53"/>
      <c r="D603" s="52"/>
      <c r="E603" s="53"/>
      <c r="F603" s="54"/>
      <c r="G603" s="13"/>
      <c r="H603" s="13"/>
      <c r="I603" s="14"/>
      <c r="J603" s="48">
        <f>IFERROR(IF(G603="Annual Fee",VLOOKUP('NON-GB'!F603,Data!J:L,3,FALSE),0),0)+IFERROR(IF(G603="Late Charge",IF(OR(F603="FS-4.1",F603="FS-4.2"),VLOOKUP(F603&amp;H603,M:O,3,FALSE),VLOOKUP(H603,N:O,2,FALSE)*VLOOKUP(F603,Data!J:L,3,FALSE))),0)+IFERROR(IF(OR(F603="FS-4.1",F603="FS-4.2"),IF(VLOOKUP(H603,Data!O:P,2,FALSE)&lt;'NON-GB'!D$5,"Lapse",0)),0)</f>
        <v>0</v>
      </c>
      <c r="L603" s="33"/>
    </row>
    <row r="604" spans="1:12" ht="20.100000000000001" customHeight="1" x14ac:dyDescent="0.25">
      <c r="A604" s="47">
        <v>596</v>
      </c>
      <c r="B604" s="53"/>
      <c r="C604" s="53"/>
      <c r="D604" s="52"/>
      <c r="E604" s="53"/>
      <c r="F604" s="54"/>
      <c r="G604" s="13"/>
      <c r="H604" s="13"/>
      <c r="I604" s="14"/>
      <c r="J604" s="48">
        <f>IFERROR(IF(G604="Annual Fee",VLOOKUP('NON-GB'!F604,Data!J:L,3,FALSE),0),0)+IFERROR(IF(G604="Late Charge",IF(OR(F604="FS-4.1",F604="FS-4.2"),VLOOKUP(F604&amp;H604,M:O,3,FALSE),VLOOKUP(H604,N:O,2,FALSE)*VLOOKUP(F604,Data!J:L,3,FALSE))),0)+IFERROR(IF(OR(F604="FS-4.1",F604="FS-4.2"),IF(VLOOKUP(H604,Data!O:P,2,FALSE)&lt;'NON-GB'!D$5,"Lapse",0)),0)</f>
        <v>0</v>
      </c>
      <c r="L604" s="33"/>
    </row>
    <row r="605" spans="1:12" ht="20.100000000000001" customHeight="1" x14ac:dyDescent="0.25">
      <c r="A605" s="47">
        <v>597</v>
      </c>
      <c r="B605" s="53"/>
      <c r="C605" s="53"/>
      <c r="D605" s="52"/>
      <c r="E605" s="53"/>
      <c r="F605" s="54"/>
      <c r="G605" s="13"/>
      <c r="H605" s="13"/>
      <c r="I605" s="14"/>
      <c r="J605" s="48">
        <f>IFERROR(IF(G605="Annual Fee",VLOOKUP('NON-GB'!F605,Data!J:L,3,FALSE),0),0)+IFERROR(IF(G605="Late Charge",IF(OR(F605="FS-4.1",F605="FS-4.2"),VLOOKUP(F605&amp;H605,M:O,3,FALSE),VLOOKUP(H605,N:O,2,FALSE)*VLOOKUP(F605,Data!J:L,3,FALSE))),0)+IFERROR(IF(OR(F605="FS-4.1",F605="FS-4.2"),IF(VLOOKUP(H605,Data!O:P,2,FALSE)&lt;'NON-GB'!D$5,"Lapse",0)),0)</f>
        <v>0</v>
      </c>
      <c r="L605" s="33"/>
    </row>
    <row r="606" spans="1:12" ht="20.100000000000001" customHeight="1" x14ac:dyDescent="0.25">
      <c r="A606" s="47">
        <v>598</v>
      </c>
      <c r="B606" s="53"/>
      <c r="C606" s="53"/>
      <c r="D606" s="52"/>
      <c r="E606" s="53"/>
      <c r="F606" s="54"/>
      <c r="G606" s="13"/>
      <c r="H606" s="13"/>
      <c r="I606" s="14"/>
      <c r="J606" s="48">
        <f>IFERROR(IF(G606="Annual Fee",VLOOKUP('NON-GB'!F606,Data!J:L,3,FALSE),0),0)+IFERROR(IF(G606="Late Charge",IF(OR(F606="FS-4.1",F606="FS-4.2"),VLOOKUP(F606&amp;H606,M:O,3,FALSE),VLOOKUP(H606,N:O,2,FALSE)*VLOOKUP(F606,Data!J:L,3,FALSE))),0)+IFERROR(IF(OR(F606="FS-4.1",F606="FS-4.2"),IF(VLOOKUP(H606,Data!O:P,2,FALSE)&lt;'NON-GB'!D$5,"Lapse",0)),0)</f>
        <v>0</v>
      </c>
      <c r="L606" s="33"/>
    </row>
    <row r="607" spans="1:12" ht="20.100000000000001" customHeight="1" x14ac:dyDescent="0.25">
      <c r="A607" s="47">
        <v>599</v>
      </c>
      <c r="B607" s="53"/>
      <c r="C607" s="53"/>
      <c r="D607" s="52"/>
      <c r="E607" s="53"/>
      <c r="F607" s="54"/>
      <c r="G607" s="13"/>
      <c r="H607" s="13"/>
      <c r="I607" s="14"/>
      <c r="J607" s="48">
        <f>IFERROR(IF(G607="Annual Fee",VLOOKUP('NON-GB'!F607,Data!J:L,3,FALSE),0),0)+IFERROR(IF(G607="Late Charge",IF(OR(F607="FS-4.1",F607="FS-4.2"),VLOOKUP(F607&amp;H607,M:O,3,FALSE),VLOOKUP(H607,N:O,2,FALSE)*VLOOKUP(F607,Data!J:L,3,FALSE))),0)+IFERROR(IF(OR(F607="FS-4.1",F607="FS-4.2"),IF(VLOOKUP(H607,Data!O:P,2,FALSE)&lt;'NON-GB'!D$5,"Lapse",0)),0)</f>
        <v>0</v>
      </c>
      <c r="L607" s="33"/>
    </row>
    <row r="608" spans="1:12" ht="20.100000000000001" customHeight="1" x14ac:dyDescent="0.25">
      <c r="A608" s="47">
        <v>600</v>
      </c>
      <c r="B608" s="53"/>
      <c r="C608" s="53"/>
      <c r="D608" s="52"/>
      <c r="E608" s="53"/>
      <c r="F608" s="54"/>
      <c r="G608" s="13"/>
      <c r="H608" s="13"/>
      <c r="I608" s="14"/>
      <c r="J608" s="48">
        <f>IFERROR(IF(G608="Annual Fee",VLOOKUP('NON-GB'!F608,Data!J:L,3,FALSE),0),0)+IFERROR(IF(G608="Late Charge",IF(OR(F608="FS-4.1",F608="FS-4.2"),VLOOKUP(F608&amp;H608,M:O,3,FALSE),VLOOKUP(H608,N:O,2,FALSE)*VLOOKUP(F608,Data!J:L,3,FALSE))),0)+IFERROR(IF(OR(F608="FS-4.1",F608="FS-4.2"),IF(VLOOKUP(H608,Data!O:P,2,FALSE)&lt;'NON-GB'!D$5,"Lapse",0)),0)</f>
        <v>0</v>
      </c>
      <c r="L608" s="33"/>
    </row>
    <row r="609" spans="1:12" ht="20.100000000000001" customHeight="1" x14ac:dyDescent="0.25">
      <c r="A609" s="47">
        <v>601</v>
      </c>
      <c r="B609" s="53"/>
      <c r="C609" s="53"/>
      <c r="D609" s="52"/>
      <c r="E609" s="53"/>
      <c r="F609" s="54"/>
      <c r="G609" s="13"/>
      <c r="H609" s="13"/>
      <c r="I609" s="14"/>
      <c r="J609" s="48">
        <f>IFERROR(IF(G609="Annual Fee",VLOOKUP('NON-GB'!F609,Data!J:L,3,FALSE),0),0)+IFERROR(IF(G609="Late Charge",IF(OR(F609="FS-4.1",F609="FS-4.2"),VLOOKUP(F609&amp;H609,M:O,3,FALSE),VLOOKUP(H609,N:O,2,FALSE)*VLOOKUP(F609,Data!J:L,3,FALSE))),0)+IFERROR(IF(OR(F609="FS-4.1",F609="FS-4.2"),IF(VLOOKUP(H609,Data!O:P,2,FALSE)&lt;'NON-GB'!D$5,"Lapse",0)),0)</f>
        <v>0</v>
      </c>
      <c r="L609" s="33"/>
    </row>
    <row r="610" spans="1:12" ht="20.100000000000001" customHeight="1" x14ac:dyDescent="0.25">
      <c r="A610" s="47">
        <v>602</v>
      </c>
      <c r="B610" s="53"/>
      <c r="C610" s="53"/>
      <c r="D610" s="52"/>
      <c r="E610" s="53"/>
      <c r="F610" s="54"/>
      <c r="G610" s="13"/>
      <c r="H610" s="13"/>
      <c r="I610" s="14"/>
      <c r="J610" s="48">
        <f>IFERROR(IF(G610="Annual Fee",VLOOKUP('NON-GB'!F610,Data!J:L,3,FALSE),0),0)+IFERROR(IF(G610="Late Charge",IF(OR(F610="FS-4.1",F610="FS-4.2"),VLOOKUP(F610&amp;H610,M:O,3,FALSE),VLOOKUP(H610,N:O,2,FALSE)*VLOOKUP(F610,Data!J:L,3,FALSE))),0)+IFERROR(IF(OR(F610="FS-4.1",F610="FS-4.2"),IF(VLOOKUP(H610,Data!O:P,2,FALSE)&lt;'NON-GB'!D$5,"Lapse",0)),0)</f>
        <v>0</v>
      </c>
      <c r="L610" s="33"/>
    </row>
    <row r="611" spans="1:12" ht="20.100000000000001" customHeight="1" x14ac:dyDescent="0.25">
      <c r="A611" s="47">
        <v>603</v>
      </c>
      <c r="B611" s="53"/>
      <c r="C611" s="53"/>
      <c r="D611" s="52"/>
      <c r="E611" s="53"/>
      <c r="F611" s="54"/>
      <c r="G611" s="13"/>
      <c r="H611" s="13"/>
      <c r="I611" s="14"/>
      <c r="J611" s="48">
        <f>IFERROR(IF(G611="Annual Fee",VLOOKUP('NON-GB'!F611,Data!J:L,3,FALSE),0),0)+IFERROR(IF(G611="Late Charge",IF(OR(F611="FS-4.1",F611="FS-4.2"),VLOOKUP(F611&amp;H611,M:O,3,FALSE),VLOOKUP(H611,N:O,2,FALSE)*VLOOKUP(F611,Data!J:L,3,FALSE))),0)+IFERROR(IF(OR(F611="FS-4.1",F611="FS-4.2"),IF(VLOOKUP(H611,Data!O:P,2,FALSE)&lt;'NON-GB'!D$5,"Lapse",0)),0)</f>
        <v>0</v>
      </c>
      <c r="L611" s="33"/>
    </row>
    <row r="612" spans="1:12" ht="20.100000000000001" customHeight="1" x14ac:dyDescent="0.25">
      <c r="A612" s="47">
        <v>604</v>
      </c>
      <c r="B612" s="53"/>
      <c r="C612" s="53"/>
      <c r="D612" s="52"/>
      <c r="E612" s="53"/>
      <c r="F612" s="54"/>
      <c r="G612" s="13"/>
      <c r="H612" s="13"/>
      <c r="I612" s="14"/>
      <c r="J612" s="48">
        <f>IFERROR(IF(G612="Annual Fee",VLOOKUP('NON-GB'!F612,Data!J:L,3,FALSE),0),0)+IFERROR(IF(G612="Late Charge",IF(OR(F612="FS-4.1",F612="FS-4.2"),VLOOKUP(F612&amp;H612,M:O,3,FALSE),VLOOKUP(H612,N:O,2,FALSE)*VLOOKUP(F612,Data!J:L,3,FALSE))),0)+IFERROR(IF(OR(F612="FS-4.1",F612="FS-4.2"),IF(VLOOKUP(H612,Data!O:P,2,FALSE)&lt;'NON-GB'!D$5,"Lapse",0)),0)</f>
        <v>0</v>
      </c>
      <c r="L612" s="33"/>
    </row>
    <row r="613" spans="1:12" ht="20.100000000000001" customHeight="1" x14ac:dyDescent="0.25">
      <c r="A613" s="47">
        <v>605</v>
      </c>
      <c r="B613" s="53"/>
      <c r="C613" s="53"/>
      <c r="D613" s="52"/>
      <c r="E613" s="53"/>
      <c r="F613" s="54"/>
      <c r="G613" s="13"/>
      <c r="H613" s="13"/>
      <c r="I613" s="14"/>
      <c r="J613" s="48">
        <f>IFERROR(IF(G613="Annual Fee",VLOOKUP('NON-GB'!F613,Data!J:L,3,FALSE),0),0)+IFERROR(IF(G613="Late Charge",IF(OR(F613="FS-4.1",F613="FS-4.2"),VLOOKUP(F613&amp;H613,M:O,3,FALSE),VLOOKUP(H613,N:O,2,FALSE)*VLOOKUP(F613,Data!J:L,3,FALSE))),0)+IFERROR(IF(OR(F613="FS-4.1",F613="FS-4.2"),IF(VLOOKUP(H613,Data!O:P,2,FALSE)&lt;'NON-GB'!D$5,"Lapse",0)),0)</f>
        <v>0</v>
      </c>
      <c r="L613" s="33"/>
    </row>
    <row r="614" spans="1:12" ht="20.100000000000001" customHeight="1" x14ac:dyDescent="0.25">
      <c r="A614" s="47">
        <v>606</v>
      </c>
      <c r="B614" s="53"/>
      <c r="C614" s="53"/>
      <c r="D614" s="52"/>
      <c r="E614" s="53"/>
      <c r="F614" s="54"/>
      <c r="G614" s="13"/>
      <c r="H614" s="13"/>
      <c r="I614" s="14"/>
      <c r="J614" s="48">
        <f>IFERROR(IF(G614="Annual Fee",VLOOKUP('NON-GB'!F614,Data!J:L,3,FALSE),0),0)+IFERROR(IF(G614="Late Charge",IF(OR(F614="FS-4.1",F614="FS-4.2"),VLOOKUP(F614&amp;H614,M:O,3,FALSE),VLOOKUP(H614,N:O,2,FALSE)*VLOOKUP(F614,Data!J:L,3,FALSE))),0)+IFERROR(IF(OR(F614="FS-4.1",F614="FS-4.2"),IF(VLOOKUP(H614,Data!O:P,2,FALSE)&lt;'NON-GB'!D$5,"Lapse",0)),0)</f>
        <v>0</v>
      </c>
      <c r="L614" s="33"/>
    </row>
    <row r="615" spans="1:12" ht="20.100000000000001" customHeight="1" x14ac:dyDescent="0.25">
      <c r="A615" s="47">
        <v>607</v>
      </c>
      <c r="B615" s="53"/>
      <c r="C615" s="53"/>
      <c r="D615" s="52"/>
      <c r="E615" s="53"/>
      <c r="F615" s="54"/>
      <c r="G615" s="13"/>
      <c r="H615" s="13"/>
      <c r="I615" s="14"/>
      <c r="J615" s="48">
        <f>IFERROR(IF(G615="Annual Fee",VLOOKUP('NON-GB'!F615,Data!J:L,3,FALSE),0),0)+IFERROR(IF(G615="Late Charge",IF(OR(F615="FS-4.1",F615="FS-4.2"),VLOOKUP(F615&amp;H615,M:O,3,FALSE),VLOOKUP(H615,N:O,2,FALSE)*VLOOKUP(F615,Data!J:L,3,FALSE))),0)+IFERROR(IF(OR(F615="FS-4.1",F615="FS-4.2"),IF(VLOOKUP(H615,Data!O:P,2,FALSE)&lt;'NON-GB'!D$5,"Lapse",0)),0)</f>
        <v>0</v>
      </c>
      <c r="L615" s="33"/>
    </row>
    <row r="616" spans="1:12" ht="20.100000000000001" customHeight="1" x14ac:dyDescent="0.25">
      <c r="A616" s="47">
        <v>608</v>
      </c>
      <c r="B616" s="53"/>
      <c r="C616" s="53"/>
      <c r="D616" s="52"/>
      <c r="E616" s="53"/>
      <c r="F616" s="54"/>
      <c r="G616" s="13"/>
      <c r="H616" s="13"/>
      <c r="I616" s="14"/>
      <c r="J616" s="48">
        <f>IFERROR(IF(G616="Annual Fee",VLOOKUP('NON-GB'!F616,Data!J:L,3,FALSE),0),0)+IFERROR(IF(G616="Late Charge",IF(OR(F616="FS-4.1",F616="FS-4.2"),VLOOKUP(F616&amp;H616,M:O,3,FALSE),VLOOKUP(H616,N:O,2,FALSE)*VLOOKUP(F616,Data!J:L,3,FALSE))),0)+IFERROR(IF(OR(F616="FS-4.1",F616="FS-4.2"),IF(VLOOKUP(H616,Data!O:P,2,FALSE)&lt;'NON-GB'!D$5,"Lapse",0)),0)</f>
        <v>0</v>
      </c>
      <c r="L616" s="33"/>
    </row>
    <row r="617" spans="1:12" ht="20.100000000000001" customHeight="1" x14ac:dyDescent="0.25">
      <c r="A617" s="47">
        <v>609</v>
      </c>
      <c r="B617" s="53"/>
      <c r="C617" s="53"/>
      <c r="D617" s="52"/>
      <c r="E617" s="53"/>
      <c r="F617" s="54"/>
      <c r="G617" s="13"/>
      <c r="H617" s="13"/>
      <c r="I617" s="14"/>
      <c r="J617" s="48">
        <f>IFERROR(IF(G617="Annual Fee",VLOOKUP('NON-GB'!F617,Data!J:L,3,FALSE),0),0)+IFERROR(IF(G617="Late Charge",IF(OR(F617="FS-4.1",F617="FS-4.2"),VLOOKUP(F617&amp;H617,M:O,3,FALSE),VLOOKUP(H617,N:O,2,FALSE)*VLOOKUP(F617,Data!J:L,3,FALSE))),0)+IFERROR(IF(OR(F617="FS-4.1",F617="FS-4.2"),IF(VLOOKUP(H617,Data!O:P,2,FALSE)&lt;'NON-GB'!D$5,"Lapse",0)),0)</f>
        <v>0</v>
      </c>
      <c r="L617" s="33"/>
    </row>
    <row r="618" spans="1:12" ht="20.100000000000001" customHeight="1" x14ac:dyDescent="0.25">
      <c r="A618" s="47">
        <v>610</v>
      </c>
      <c r="B618" s="53"/>
      <c r="C618" s="53"/>
      <c r="D618" s="52"/>
      <c r="E618" s="53"/>
      <c r="F618" s="54"/>
      <c r="G618" s="13"/>
      <c r="H618" s="13"/>
      <c r="I618" s="14"/>
      <c r="J618" s="48">
        <f>IFERROR(IF(G618="Annual Fee",VLOOKUP('NON-GB'!F618,Data!J:L,3,FALSE),0),0)+IFERROR(IF(G618="Late Charge",IF(OR(F618="FS-4.1",F618="FS-4.2"),VLOOKUP(F618&amp;H618,M:O,3,FALSE),VLOOKUP(H618,N:O,2,FALSE)*VLOOKUP(F618,Data!J:L,3,FALSE))),0)+IFERROR(IF(OR(F618="FS-4.1",F618="FS-4.2"),IF(VLOOKUP(H618,Data!O:P,2,FALSE)&lt;'NON-GB'!D$5,"Lapse",0)),0)</f>
        <v>0</v>
      </c>
      <c r="L618" s="33"/>
    </row>
    <row r="619" spans="1:12" ht="20.100000000000001" customHeight="1" x14ac:dyDescent="0.25">
      <c r="A619" s="47">
        <v>611</v>
      </c>
      <c r="B619" s="53"/>
      <c r="C619" s="53"/>
      <c r="D619" s="52"/>
      <c r="E619" s="53"/>
      <c r="F619" s="54"/>
      <c r="G619" s="13"/>
      <c r="H619" s="13"/>
      <c r="I619" s="14"/>
      <c r="J619" s="48">
        <f>IFERROR(IF(G619="Annual Fee",VLOOKUP('NON-GB'!F619,Data!J:L,3,FALSE),0),0)+IFERROR(IF(G619="Late Charge",IF(OR(F619="FS-4.1",F619="FS-4.2"),VLOOKUP(F619&amp;H619,M:O,3,FALSE),VLOOKUP(H619,N:O,2,FALSE)*VLOOKUP(F619,Data!J:L,3,FALSE))),0)+IFERROR(IF(OR(F619="FS-4.1",F619="FS-4.2"),IF(VLOOKUP(H619,Data!O:P,2,FALSE)&lt;'NON-GB'!D$5,"Lapse",0)),0)</f>
        <v>0</v>
      </c>
      <c r="L619" s="33"/>
    </row>
    <row r="620" spans="1:12" ht="20.100000000000001" customHeight="1" x14ac:dyDescent="0.25">
      <c r="A620" s="47">
        <v>612</v>
      </c>
      <c r="B620" s="53"/>
      <c r="C620" s="53"/>
      <c r="D620" s="52"/>
      <c r="E620" s="53"/>
      <c r="F620" s="54"/>
      <c r="G620" s="13"/>
      <c r="H620" s="13"/>
      <c r="I620" s="14"/>
      <c r="J620" s="48">
        <f>IFERROR(IF(G620="Annual Fee",VLOOKUP('NON-GB'!F620,Data!J:L,3,FALSE),0),0)+IFERROR(IF(G620="Late Charge",IF(OR(F620="FS-4.1",F620="FS-4.2"),VLOOKUP(F620&amp;H620,M:O,3,FALSE),VLOOKUP(H620,N:O,2,FALSE)*VLOOKUP(F620,Data!J:L,3,FALSE))),0)+IFERROR(IF(OR(F620="FS-4.1",F620="FS-4.2"),IF(VLOOKUP(H620,Data!O:P,2,FALSE)&lt;'NON-GB'!D$5,"Lapse",0)),0)</f>
        <v>0</v>
      </c>
      <c r="L620" s="33"/>
    </row>
    <row r="621" spans="1:12" ht="20.100000000000001" customHeight="1" x14ac:dyDescent="0.25">
      <c r="A621" s="47">
        <v>613</v>
      </c>
      <c r="B621" s="53"/>
      <c r="C621" s="53"/>
      <c r="D621" s="52"/>
      <c r="E621" s="53"/>
      <c r="F621" s="54"/>
      <c r="G621" s="13"/>
      <c r="H621" s="13"/>
      <c r="I621" s="14"/>
      <c r="J621" s="48">
        <f>IFERROR(IF(G621="Annual Fee",VLOOKUP('NON-GB'!F621,Data!J:L,3,FALSE),0),0)+IFERROR(IF(G621="Late Charge",IF(OR(F621="FS-4.1",F621="FS-4.2"),VLOOKUP(F621&amp;H621,M:O,3,FALSE),VLOOKUP(H621,N:O,2,FALSE)*VLOOKUP(F621,Data!J:L,3,FALSE))),0)+IFERROR(IF(OR(F621="FS-4.1",F621="FS-4.2"),IF(VLOOKUP(H621,Data!O:P,2,FALSE)&lt;'NON-GB'!D$5,"Lapse",0)),0)</f>
        <v>0</v>
      </c>
      <c r="L621" s="33"/>
    </row>
    <row r="622" spans="1:12" ht="20.100000000000001" customHeight="1" x14ac:dyDescent="0.25">
      <c r="A622" s="47">
        <v>614</v>
      </c>
      <c r="B622" s="53"/>
      <c r="C622" s="53"/>
      <c r="D622" s="52"/>
      <c r="E622" s="53"/>
      <c r="F622" s="54"/>
      <c r="G622" s="13"/>
      <c r="H622" s="13"/>
      <c r="I622" s="14"/>
      <c r="J622" s="48">
        <f>IFERROR(IF(G622="Annual Fee",VLOOKUP('NON-GB'!F622,Data!J:L,3,FALSE),0),0)+IFERROR(IF(G622="Late Charge",IF(OR(F622="FS-4.1",F622="FS-4.2"),VLOOKUP(F622&amp;H622,M:O,3,FALSE),VLOOKUP(H622,N:O,2,FALSE)*VLOOKUP(F622,Data!J:L,3,FALSE))),0)+IFERROR(IF(OR(F622="FS-4.1",F622="FS-4.2"),IF(VLOOKUP(H622,Data!O:P,2,FALSE)&lt;'NON-GB'!D$5,"Lapse",0)),0)</f>
        <v>0</v>
      </c>
      <c r="L622" s="33"/>
    </row>
    <row r="623" spans="1:12" ht="20.100000000000001" customHeight="1" x14ac:dyDescent="0.25">
      <c r="A623" s="47">
        <v>615</v>
      </c>
      <c r="B623" s="53"/>
      <c r="C623" s="53"/>
      <c r="D623" s="52"/>
      <c r="E623" s="53"/>
      <c r="F623" s="54"/>
      <c r="G623" s="13"/>
      <c r="H623" s="13"/>
      <c r="I623" s="14"/>
      <c r="J623" s="48">
        <f>IFERROR(IF(G623="Annual Fee",VLOOKUP('NON-GB'!F623,Data!J:L,3,FALSE),0),0)+IFERROR(IF(G623="Late Charge",IF(OR(F623="FS-4.1",F623="FS-4.2"),VLOOKUP(F623&amp;H623,M:O,3,FALSE),VLOOKUP(H623,N:O,2,FALSE)*VLOOKUP(F623,Data!J:L,3,FALSE))),0)+IFERROR(IF(OR(F623="FS-4.1",F623="FS-4.2"),IF(VLOOKUP(H623,Data!O:P,2,FALSE)&lt;'NON-GB'!D$5,"Lapse",0)),0)</f>
        <v>0</v>
      </c>
      <c r="L623" s="33"/>
    </row>
    <row r="624" spans="1:12" ht="20.100000000000001" customHeight="1" x14ac:dyDescent="0.25">
      <c r="A624" s="47">
        <v>616</v>
      </c>
      <c r="B624" s="53"/>
      <c r="C624" s="53"/>
      <c r="D624" s="52"/>
      <c r="E624" s="53"/>
      <c r="F624" s="54"/>
      <c r="G624" s="13"/>
      <c r="H624" s="13"/>
      <c r="I624" s="14"/>
      <c r="J624" s="48">
        <f>IFERROR(IF(G624="Annual Fee",VLOOKUP('NON-GB'!F624,Data!J:L,3,FALSE),0),0)+IFERROR(IF(G624="Late Charge",IF(OR(F624="FS-4.1",F624="FS-4.2"),VLOOKUP(F624&amp;H624,M:O,3,FALSE),VLOOKUP(H624,N:O,2,FALSE)*VLOOKUP(F624,Data!J:L,3,FALSE))),0)+IFERROR(IF(OR(F624="FS-4.1",F624="FS-4.2"),IF(VLOOKUP(H624,Data!O:P,2,FALSE)&lt;'NON-GB'!D$5,"Lapse",0)),0)</f>
        <v>0</v>
      </c>
      <c r="L624" s="33"/>
    </row>
    <row r="625" spans="1:12" ht="20.100000000000001" customHeight="1" x14ac:dyDescent="0.25">
      <c r="A625" s="47">
        <v>617</v>
      </c>
      <c r="B625" s="53"/>
      <c r="C625" s="53"/>
      <c r="D625" s="52"/>
      <c r="E625" s="53"/>
      <c r="F625" s="54"/>
      <c r="G625" s="13"/>
      <c r="H625" s="13"/>
      <c r="I625" s="14"/>
      <c r="J625" s="48">
        <f>IFERROR(IF(G625="Annual Fee",VLOOKUP('NON-GB'!F625,Data!J:L,3,FALSE),0),0)+IFERROR(IF(G625="Late Charge",IF(OR(F625="FS-4.1",F625="FS-4.2"),VLOOKUP(F625&amp;H625,M:O,3,FALSE),VLOOKUP(H625,N:O,2,FALSE)*VLOOKUP(F625,Data!J:L,3,FALSE))),0)+IFERROR(IF(OR(F625="FS-4.1",F625="FS-4.2"),IF(VLOOKUP(H625,Data!O:P,2,FALSE)&lt;'NON-GB'!D$5,"Lapse",0)),0)</f>
        <v>0</v>
      </c>
      <c r="L625" s="33"/>
    </row>
    <row r="626" spans="1:12" ht="20.100000000000001" customHeight="1" x14ac:dyDescent="0.25">
      <c r="A626" s="47">
        <v>618</v>
      </c>
      <c r="B626" s="53"/>
      <c r="C626" s="53"/>
      <c r="D626" s="52"/>
      <c r="E626" s="53"/>
      <c r="F626" s="54"/>
      <c r="G626" s="13"/>
      <c r="H626" s="13"/>
      <c r="I626" s="14"/>
      <c r="J626" s="48">
        <f>IFERROR(IF(G626="Annual Fee",VLOOKUP('NON-GB'!F626,Data!J:L,3,FALSE),0),0)+IFERROR(IF(G626="Late Charge",IF(OR(F626="FS-4.1",F626="FS-4.2"),VLOOKUP(F626&amp;H626,M:O,3,FALSE),VLOOKUP(H626,N:O,2,FALSE)*VLOOKUP(F626,Data!J:L,3,FALSE))),0)+IFERROR(IF(OR(F626="FS-4.1",F626="FS-4.2"),IF(VLOOKUP(H626,Data!O:P,2,FALSE)&lt;'NON-GB'!D$5,"Lapse",0)),0)</f>
        <v>0</v>
      </c>
      <c r="L626" s="33"/>
    </row>
    <row r="627" spans="1:12" ht="20.100000000000001" customHeight="1" x14ac:dyDescent="0.25">
      <c r="A627" s="47">
        <v>619</v>
      </c>
      <c r="B627" s="53"/>
      <c r="C627" s="53"/>
      <c r="D627" s="52"/>
      <c r="E627" s="53"/>
      <c r="F627" s="54"/>
      <c r="G627" s="13"/>
      <c r="H627" s="13"/>
      <c r="I627" s="14"/>
      <c r="J627" s="48">
        <f>IFERROR(IF(G627="Annual Fee",VLOOKUP('NON-GB'!F627,Data!J:L,3,FALSE),0),0)+IFERROR(IF(G627="Late Charge",IF(OR(F627="FS-4.1",F627="FS-4.2"),VLOOKUP(F627&amp;H627,M:O,3,FALSE),VLOOKUP(H627,N:O,2,FALSE)*VLOOKUP(F627,Data!J:L,3,FALSE))),0)+IFERROR(IF(OR(F627="FS-4.1",F627="FS-4.2"),IF(VLOOKUP(H627,Data!O:P,2,FALSE)&lt;'NON-GB'!D$5,"Lapse",0)),0)</f>
        <v>0</v>
      </c>
      <c r="L627" s="33"/>
    </row>
    <row r="628" spans="1:12" ht="20.100000000000001" customHeight="1" x14ac:dyDescent="0.25">
      <c r="A628" s="47">
        <v>620</v>
      </c>
      <c r="B628" s="53"/>
      <c r="C628" s="53"/>
      <c r="D628" s="52"/>
      <c r="E628" s="53"/>
      <c r="F628" s="54"/>
      <c r="G628" s="13"/>
      <c r="H628" s="13"/>
      <c r="I628" s="14"/>
      <c r="J628" s="48">
        <f>IFERROR(IF(G628="Annual Fee",VLOOKUP('NON-GB'!F628,Data!J:L,3,FALSE),0),0)+IFERROR(IF(G628="Late Charge",IF(OR(F628="FS-4.1",F628="FS-4.2"),VLOOKUP(F628&amp;H628,M:O,3,FALSE),VLOOKUP(H628,N:O,2,FALSE)*VLOOKUP(F628,Data!J:L,3,FALSE))),0)+IFERROR(IF(OR(F628="FS-4.1",F628="FS-4.2"),IF(VLOOKUP(H628,Data!O:P,2,FALSE)&lt;'NON-GB'!D$5,"Lapse",0)),0)</f>
        <v>0</v>
      </c>
      <c r="L628" s="33"/>
    </row>
    <row r="629" spans="1:12" ht="20.100000000000001" customHeight="1" x14ac:dyDescent="0.25">
      <c r="A629" s="47">
        <v>621</v>
      </c>
      <c r="B629" s="53"/>
      <c r="C629" s="53"/>
      <c r="D629" s="52"/>
      <c r="E629" s="53"/>
      <c r="F629" s="54"/>
      <c r="G629" s="13"/>
      <c r="H629" s="13"/>
      <c r="I629" s="14"/>
      <c r="J629" s="48">
        <f>IFERROR(IF(G629="Annual Fee",VLOOKUP('NON-GB'!F629,Data!J:L,3,FALSE),0),0)+IFERROR(IF(G629="Late Charge",IF(OR(F629="FS-4.1",F629="FS-4.2"),VLOOKUP(F629&amp;H629,M:O,3,FALSE),VLOOKUP(H629,N:O,2,FALSE)*VLOOKUP(F629,Data!J:L,3,FALSE))),0)+IFERROR(IF(OR(F629="FS-4.1",F629="FS-4.2"),IF(VLOOKUP(H629,Data!O:P,2,FALSE)&lt;'NON-GB'!D$5,"Lapse",0)),0)</f>
        <v>0</v>
      </c>
      <c r="L629" s="33"/>
    </row>
    <row r="630" spans="1:12" ht="20.100000000000001" customHeight="1" x14ac:dyDescent="0.25">
      <c r="A630" s="47">
        <v>622</v>
      </c>
      <c r="B630" s="53"/>
      <c r="C630" s="53"/>
      <c r="D630" s="52"/>
      <c r="E630" s="53"/>
      <c r="F630" s="54"/>
      <c r="G630" s="13"/>
      <c r="H630" s="13"/>
      <c r="I630" s="14"/>
      <c r="J630" s="48">
        <f>IFERROR(IF(G630="Annual Fee",VLOOKUP('NON-GB'!F630,Data!J:L,3,FALSE),0),0)+IFERROR(IF(G630="Late Charge",IF(OR(F630="FS-4.1",F630="FS-4.2"),VLOOKUP(F630&amp;H630,M:O,3,FALSE),VLOOKUP(H630,N:O,2,FALSE)*VLOOKUP(F630,Data!J:L,3,FALSE))),0)+IFERROR(IF(OR(F630="FS-4.1",F630="FS-4.2"),IF(VLOOKUP(H630,Data!O:P,2,FALSE)&lt;'NON-GB'!D$5,"Lapse",0)),0)</f>
        <v>0</v>
      </c>
      <c r="L630" s="33"/>
    </row>
    <row r="631" spans="1:12" ht="20.100000000000001" customHeight="1" x14ac:dyDescent="0.25">
      <c r="A631" s="47">
        <v>623</v>
      </c>
      <c r="B631" s="53"/>
      <c r="C631" s="53"/>
      <c r="D631" s="52"/>
      <c r="E631" s="53"/>
      <c r="F631" s="54"/>
      <c r="G631" s="13"/>
      <c r="H631" s="13"/>
      <c r="I631" s="14"/>
      <c r="J631" s="48">
        <f>IFERROR(IF(G631="Annual Fee",VLOOKUP('NON-GB'!F631,Data!J:L,3,FALSE),0),0)+IFERROR(IF(G631="Late Charge",IF(OR(F631="FS-4.1",F631="FS-4.2"),VLOOKUP(F631&amp;H631,M:O,3,FALSE),VLOOKUP(H631,N:O,2,FALSE)*VLOOKUP(F631,Data!J:L,3,FALSE))),0)+IFERROR(IF(OR(F631="FS-4.1",F631="FS-4.2"),IF(VLOOKUP(H631,Data!O:P,2,FALSE)&lt;'NON-GB'!D$5,"Lapse",0)),0)</f>
        <v>0</v>
      </c>
      <c r="L631" s="33"/>
    </row>
    <row r="632" spans="1:12" ht="20.100000000000001" customHeight="1" x14ac:dyDescent="0.25">
      <c r="A632" s="47">
        <v>624</v>
      </c>
      <c r="B632" s="53"/>
      <c r="C632" s="53"/>
      <c r="D632" s="52"/>
      <c r="E632" s="53"/>
      <c r="F632" s="54"/>
      <c r="G632" s="13"/>
      <c r="H632" s="13"/>
      <c r="I632" s="14"/>
      <c r="J632" s="48">
        <f>IFERROR(IF(G632="Annual Fee",VLOOKUP('NON-GB'!F632,Data!J:L,3,FALSE),0),0)+IFERROR(IF(G632="Late Charge",IF(OR(F632="FS-4.1",F632="FS-4.2"),VLOOKUP(F632&amp;H632,M:O,3,FALSE),VLOOKUP(H632,N:O,2,FALSE)*VLOOKUP(F632,Data!J:L,3,FALSE))),0)+IFERROR(IF(OR(F632="FS-4.1",F632="FS-4.2"),IF(VLOOKUP(H632,Data!O:P,2,FALSE)&lt;'NON-GB'!D$5,"Lapse",0)),0)</f>
        <v>0</v>
      </c>
      <c r="L632" s="33"/>
    </row>
    <row r="633" spans="1:12" ht="20.100000000000001" customHeight="1" x14ac:dyDescent="0.25">
      <c r="A633" s="47">
        <v>625</v>
      </c>
      <c r="B633" s="53"/>
      <c r="C633" s="53"/>
      <c r="D633" s="52"/>
      <c r="E633" s="53"/>
      <c r="F633" s="54"/>
      <c r="G633" s="13"/>
      <c r="H633" s="13"/>
      <c r="I633" s="14"/>
      <c r="J633" s="48">
        <f>IFERROR(IF(G633="Annual Fee",VLOOKUP('NON-GB'!F633,Data!J:L,3,FALSE),0),0)+IFERROR(IF(G633="Late Charge",IF(OR(F633="FS-4.1",F633="FS-4.2"),VLOOKUP(F633&amp;H633,M:O,3,FALSE),VLOOKUP(H633,N:O,2,FALSE)*VLOOKUP(F633,Data!J:L,3,FALSE))),0)+IFERROR(IF(OR(F633="FS-4.1",F633="FS-4.2"),IF(VLOOKUP(H633,Data!O:P,2,FALSE)&lt;'NON-GB'!D$5,"Lapse",0)),0)</f>
        <v>0</v>
      </c>
      <c r="L633" s="33"/>
    </row>
    <row r="634" spans="1:12" ht="20.100000000000001" customHeight="1" x14ac:dyDescent="0.25">
      <c r="A634" s="47">
        <v>626</v>
      </c>
      <c r="B634" s="53"/>
      <c r="C634" s="53"/>
      <c r="D634" s="52"/>
      <c r="E634" s="53"/>
      <c r="F634" s="54"/>
      <c r="G634" s="13"/>
      <c r="H634" s="13"/>
      <c r="I634" s="14"/>
      <c r="J634" s="48">
        <f>IFERROR(IF(G634="Annual Fee",VLOOKUP('NON-GB'!F634,Data!J:L,3,FALSE),0),0)+IFERROR(IF(G634="Late Charge",IF(OR(F634="FS-4.1",F634="FS-4.2"),VLOOKUP(F634&amp;H634,M:O,3,FALSE),VLOOKUP(H634,N:O,2,FALSE)*VLOOKUP(F634,Data!J:L,3,FALSE))),0)+IFERROR(IF(OR(F634="FS-4.1",F634="FS-4.2"),IF(VLOOKUP(H634,Data!O:P,2,FALSE)&lt;'NON-GB'!D$5,"Lapse",0)),0)</f>
        <v>0</v>
      </c>
      <c r="L634" s="33"/>
    </row>
    <row r="635" spans="1:12" ht="20.100000000000001" customHeight="1" x14ac:dyDescent="0.25">
      <c r="A635" s="47">
        <v>627</v>
      </c>
      <c r="B635" s="53"/>
      <c r="C635" s="53"/>
      <c r="D635" s="52"/>
      <c r="E635" s="53"/>
      <c r="F635" s="54"/>
      <c r="G635" s="13"/>
      <c r="H635" s="13"/>
      <c r="I635" s="14"/>
      <c r="J635" s="48">
        <f>IFERROR(IF(G635="Annual Fee",VLOOKUP('NON-GB'!F635,Data!J:L,3,FALSE),0),0)+IFERROR(IF(G635="Late Charge",IF(OR(F635="FS-4.1",F635="FS-4.2"),VLOOKUP(F635&amp;H635,M:O,3,FALSE),VLOOKUP(H635,N:O,2,FALSE)*VLOOKUP(F635,Data!J:L,3,FALSE))),0)+IFERROR(IF(OR(F635="FS-4.1",F635="FS-4.2"),IF(VLOOKUP(H635,Data!O:P,2,FALSE)&lt;'NON-GB'!D$5,"Lapse",0)),0)</f>
        <v>0</v>
      </c>
      <c r="L635" s="33"/>
    </row>
    <row r="636" spans="1:12" ht="20.100000000000001" customHeight="1" x14ac:dyDescent="0.25">
      <c r="A636" s="47">
        <v>628</v>
      </c>
      <c r="B636" s="53"/>
      <c r="C636" s="53"/>
      <c r="D636" s="52"/>
      <c r="E636" s="53"/>
      <c r="F636" s="54"/>
      <c r="G636" s="13"/>
      <c r="H636" s="13"/>
      <c r="I636" s="14"/>
      <c r="J636" s="48">
        <f>IFERROR(IF(G636="Annual Fee",VLOOKUP('NON-GB'!F636,Data!J:L,3,FALSE),0),0)+IFERROR(IF(G636="Late Charge",IF(OR(F636="FS-4.1",F636="FS-4.2"),VLOOKUP(F636&amp;H636,M:O,3,FALSE),VLOOKUP(H636,N:O,2,FALSE)*VLOOKUP(F636,Data!J:L,3,FALSE))),0)+IFERROR(IF(OR(F636="FS-4.1",F636="FS-4.2"),IF(VLOOKUP(H636,Data!O:P,2,FALSE)&lt;'NON-GB'!D$5,"Lapse",0)),0)</f>
        <v>0</v>
      </c>
      <c r="L636" s="33"/>
    </row>
    <row r="637" spans="1:12" ht="20.100000000000001" customHeight="1" x14ac:dyDescent="0.25">
      <c r="A637" s="47">
        <v>629</v>
      </c>
      <c r="B637" s="53"/>
      <c r="C637" s="53"/>
      <c r="D637" s="52"/>
      <c r="E637" s="53"/>
      <c r="F637" s="54"/>
      <c r="G637" s="13"/>
      <c r="H637" s="13"/>
      <c r="I637" s="14"/>
      <c r="J637" s="48">
        <f>IFERROR(IF(G637="Annual Fee",VLOOKUP('NON-GB'!F637,Data!J:L,3,FALSE),0),0)+IFERROR(IF(G637="Late Charge",IF(OR(F637="FS-4.1",F637="FS-4.2"),VLOOKUP(F637&amp;H637,M:O,3,FALSE),VLOOKUP(H637,N:O,2,FALSE)*VLOOKUP(F637,Data!J:L,3,FALSE))),0)+IFERROR(IF(OR(F637="FS-4.1",F637="FS-4.2"),IF(VLOOKUP(H637,Data!O:P,2,FALSE)&lt;'NON-GB'!D$5,"Lapse",0)),0)</f>
        <v>0</v>
      </c>
      <c r="L637" s="33"/>
    </row>
    <row r="638" spans="1:12" ht="20.100000000000001" customHeight="1" x14ac:dyDescent="0.25">
      <c r="A638" s="47">
        <v>630</v>
      </c>
      <c r="B638" s="53"/>
      <c r="C638" s="53"/>
      <c r="D638" s="52"/>
      <c r="E638" s="53"/>
      <c r="F638" s="54"/>
      <c r="G638" s="13"/>
      <c r="H638" s="13"/>
      <c r="I638" s="14"/>
      <c r="J638" s="48">
        <f>IFERROR(IF(G638="Annual Fee",VLOOKUP('NON-GB'!F638,Data!J:L,3,FALSE),0),0)+IFERROR(IF(G638="Late Charge",IF(OR(F638="FS-4.1",F638="FS-4.2"),VLOOKUP(F638&amp;H638,M:O,3,FALSE),VLOOKUP(H638,N:O,2,FALSE)*VLOOKUP(F638,Data!J:L,3,FALSE))),0)+IFERROR(IF(OR(F638="FS-4.1",F638="FS-4.2"),IF(VLOOKUP(H638,Data!O:P,2,FALSE)&lt;'NON-GB'!D$5,"Lapse",0)),0)</f>
        <v>0</v>
      </c>
      <c r="L638" s="33"/>
    </row>
    <row r="639" spans="1:12" ht="20.100000000000001" customHeight="1" x14ac:dyDescent="0.25">
      <c r="A639" s="47">
        <v>631</v>
      </c>
      <c r="B639" s="53"/>
      <c r="C639" s="53"/>
      <c r="D639" s="52"/>
      <c r="E639" s="53"/>
      <c r="F639" s="54"/>
      <c r="G639" s="13"/>
      <c r="H639" s="13"/>
      <c r="I639" s="14"/>
      <c r="J639" s="48">
        <f>IFERROR(IF(G639="Annual Fee",VLOOKUP('NON-GB'!F639,Data!J:L,3,FALSE),0),0)+IFERROR(IF(G639="Late Charge",IF(OR(F639="FS-4.1",F639="FS-4.2"),VLOOKUP(F639&amp;H639,M:O,3,FALSE),VLOOKUP(H639,N:O,2,FALSE)*VLOOKUP(F639,Data!J:L,3,FALSE))),0)+IFERROR(IF(OR(F639="FS-4.1",F639="FS-4.2"),IF(VLOOKUP(H639,Data!O:P,2,FALSE)&lt;'NON-GB'!D$5,"Lapse",0)),0)</f>
        <v>0</v>
      </c>
      <c r="L639" s="33"/>
    </row>
    <row r="640" spans="1:12" ht="20.100000000000001" customHeight="1" x14ac:dyDescent="0.25">
      <c r="A640" s="47">
        <v>632</v>
      </c>
      <c r="B640" s="53"/>
      <c r="C640" s="53"/>
      <c r="D640" s="52"/>
      <c r="E640" s="53"/>
      <c r="F640" s="54"/>
      <c r="G640" s="13"/>
      <c r="H640" s="13"/>
      <c r="I640" s="14"/>
      <c r="J640" s="48">
        <f>IFERROR(IF(G640="Annual Fee",VLOOKUP('NON-GB'!F640,Data!J:L,3,FALSE),0),0)+IFERROR(IF(G640="Late Charge",IF(OR(F640="FS-4.1",F640="FS-4.2"),VLOOKUP(F640&amp;H640,M:O,3,FALSE),VLOOKUP(H640,N:O,2,FALSE)*VLOOKUP(F640,Data!J:L,3,FALSE))),0)+IFERROR(IF(OR(F640="FS-4.1",F640="FS-4.2"),IF(VLOOKUP(H640,Data!O:P,2,FALSE)&lt;'NON-GB'!D$5,"Lapse",0)),0)</f>
        <v>0</v>
      </c>
      <c r="L640" s="33"/>
    </row>
    <row r="641" spans="1:12" ht="20.100000000000001" customHeight="1" x14ac:dyDescent="0.25">
      <c r="A641" s="47">
        <v>633</v>
      </c>
      <c r="B641" s="53"/>
      <c r="C641" s="53"/>
      <c r="D641" s="52"/>
      <c r="E641" s="53"/>
      <c r="F641" s="54"/>
      <c r="G641" s="13"/>
      <c r="H641" s="13"/>
      <c r="I641" s="14"/>
      <c r="J641" s="48">
        <f>IFERROR(IF(G641="Annual Fee",VLOOKUP('NON-GB'!F641,Data!J:L,3,FALSE),0),0)+IFERROR(IF(G641="Late Charge",IF(OR(F641="FS-4.1",F641="FS-4.2"),VLOOKUP(F641&amp;H641,M:O,3,FALSE),VLOOKUP(H641,N:O,2,FALSE)*VLOOKUP(F641,Data!J:L,3,FALSE))),0)+IFERROR(IF(OR(F641="FS-4.1",F641="FS-4.2"),IF(VLOOKUP(H641,Data!O:P,2,FALSE)&lt;'NON-GB'!D$5,"Lapse",0)),0)</f>
        <v>0</v>
      </c>
      <c r="L641" s="33"/>
    </row>
    <row r="642" spans="1:12" ht="20.100000000000001" customHeight="1" x14ac:dyDescent="0.25">
      <c r="A642" s="47">
        <v>634</v>
      </c>
      <c r="B642" s="53"/>
      <c r="C642" s="53"/>
      <c r="D642" s="52"/>
      <c r="E642" s="53"/>
      <c r="F642" s="54"/>
      <c r="G642" s="13"/>
      <c r="H642" s="13"/>
      <c r="I642" s="14"/>
      <c r="J642" s="48">
        <f>IFERROR(IF(G642="Annual Fee",VLOOKUP('NON-GB'!F642,Data!J:L,3,FALSE),0),0)+IFERROR(IF(G642="Late Charge",IF(OR(F642="FS-4.1",F642="FS-4.2"),VLOOKUP(F642&amp;H642,M:O,3,FALSE),VLOOKUP(H642,N:O,2,FALSE)*VLOOKUP(F642,Data!J:L,3,FALSE))),0)+IFERROR(IF(OR(F642="FS-4.1",F642="FS-4.2"),IF(VLOOKUP(H642,Data!O:P,2,FALSE)&lt;'NON-GB'!D$5,"Lapse",0)),0)</f>
        <v>0</v>
      </c>
      <c r="L642" s="33"/>
    </row>
    <row r="643" spans="1:12" ht="20.100000000000001" customHeight="1" x14ac:dyDescent="0.25">
      <c r="A643" s="47">
        <v>635</v>
      </c>
      <c r="B643" s="53"/>
      <c r="C643" s="53"/>
      <c r="D643" s="52"/>
      <c r="E643" s="53"/>
      <c r="F643" s="54"/>
      <c r="G643" s="13"/>
      <c r="H643" s="13"/>
      <c r="I643" s="14"/>
      <c r="J643" s="48">
        <f>IFERROR(IF(G643="Annual Fee",VLOOKUP('NON-GB'!F643,Data!J:L,3,FALSE),0),0)+IFERROR(IF(G643="Late Charge",IF(OR(F643="FS-4.1",F643="FS-4.2"),VLOOKUP(F643&amp;H643,M:O,3,FALSE),VLOOKUP(H643,N:O,2,FALSE)*VLOOKUP(F643,Data!J:L,3,FALSE))),0)+IFERROR(IF(OR(F643="FS-4.1",F643="FS-4.2"),IF(VLOOKUP(H643,Data!O:P,2,FALSE)&lt;'NON-GB'!D$5,"Lapse",0)),0)</f>
        <v>0</v>
      </c>
      <c r="L643" s="33"/>
    </row>
    <row r="644" spans="1:12" ht="20.100000000000001" customHeight="1" x14ac:dyDescent="0.25">
      <c r="A644" s="47">
        <v>636</v>
      </c>
      <c r="B644" s="53"/>
      <c r="C644" s="53"/>
      <c r="D644" s="52"/>
      <c r="E644" s="53"/>
      <c r="F644" s="54"/>
      <c r="G644" s="13"/>
      <c r="H644" s="13"/>
      <c r="I644" s="14"/>
      <c r="J644" s="48">
        <f>IFERROR(IF(G644="Annual Fee",VLOOKUP('NON-GB'!F644,Data!J:L,3,FALSE),0),0)+IFERROR(IF(G644="Late Charge",IF(OR(F644="FS-4.1",F644="FS-4.2"),VLOOKUP(F644&amp;H644,M:O,3,FALSE),VLOOKUP(H644,N:O,2,FALSE)*VLOOKUP(F644,Data!J:L,3,FALSE))),0)+IFERROR(IF(OR(F644="FS-4.1",F644="FS-4.2"),IF(VLOOKUP(H644,Data!O:P,2,FALSE)&lt;'NON-GB'!D$5,"Lapse",0)),0)</f>
        <v>0</v>
      </c>
      <c r="L644" s="33"/>
    </row>
    <row r="645" spans="1:12" ht="20.100000000000001" customHeight="1" x14ac:dyDescent="0.25">
      <c r="A645" s="47">
        <v>637</v>
      </c>
      <c r="B645" s="53"/>
      <c r="C645" s="53"/>
      <c r="D645" s="52"/>
      <c r="E645" s="53"/>
      <c r="F645" s="54"/>
      <c r="G645" s="13"/>
      <c r="H645" s="13"/>
      <c r="I645" s="14"/>
      <c r="J645" s="48">
        <f>IFERROR(IF(G645="Annual Fee",VLOOKUP('NON-GB'!F645,Data!J:L,3,FALSE),0),0)+IFERROR(IF(G645="Late Charge",IF(OR(F645="FS-4.1",F645="FS-4.2"),VLOOKUP(F645&amp;H645,M:O,3,FALSE),VLOOKUP(H645,N:O,2,FALSE)*VLOOKUP(F645,Data!J:L,3,FALSE))),0)+IFERROR(IF(OR(F645="FS-4.1",F645="FS-4.2"),IF(VLOOKUP(H645,Data!O:P,2,FALSE)&lt;'NON-GB'!D$5,"Lapse",0)),0)</f>
        <v>0</v>
      </c>
      <c r="L645" s="33"/>
    </row>
    <row r="646" spans="1:12" ht="20.100000000000001" customHeight="1" x14ac:dyDescent="0.25">
      <c r="A646" s="47">
        <v>638</v>
      </c>
      <c r="B646" s="53"/>
      <c r="C646" s="53"/>
      <c r="D646" s="52"/>
      <c r="E646" s="53"/>
      <c r="F646" s="54"/>
      <c r="G646" s="13"/>
      <c r="H646" s="13"/>
      <c r="I646" s="14"/>
      <c r="J646" s="48">
        <f>IFERROR(IF(G646="Annual Fee",VLOOKUP('NON-GB'!F646,Data!J:L,3,FALSE),0),0)+IFERROR(IF(G646="Late Charge",IF(OR(F646="FS-4.1",F646="FS-4.2"),VLOOKUP(F646&amp;H646,M:O,3,FALSE),VLOOKUP(H646,N:O,2,FALSE)*VLOOKUP(F646,Data!J:L,3,FALSE))),0)+IFERROR(IF(OR(F646="FS-4.1",F646="FS-4.2"),IF(VLOOKUP(H646,Data!O:P,2,FALSE)&lt;'NON-GB'!D$5,"Lapse",0)),0)</f>
        <v>0</v>
      </c>
      <c r="L646" s="33"/>
    </row>
    <row r="647" spans="1:12" ht="20.100000000000001" customHeight="1" x14ac:dyDescent="0.25">
      <c r="A647" s="47">
        <v>639</v>
      </c>
      <c r="B647" s="53"/>
      <c r="C647" s="53"/>
      <c r="D647" s="52"/>
      <c r="E647" s="53"/>
      <c r="F647" s="54"/>
      <c r="G647" s="13"/>
      <c r="H647" s="13"/>
      <c r="I647" s="14"/>
      <c r="J647" s="48">
        <f>IFERROR(IF(G647="Annual Fee",VLOOKUP('NON-GB'!F647,Data!J:L,3,FALSE),0),0)+IFERROR(IF(G647="Late Charge",IF(OR(F647="FS-4.1",F647="FS-4.2"),VLOOKUP(F647&amp;H647,M:O,3,FALSE),VLOOKUP(H647,N:O,2,FALSE)*VLOOKUP(F647,Data!J:L,3,FALSE))),0)+IFERROR(IF(OR(F647="FS-4.1",F647="FS-4.2"),IF(VLOOKUP(H647,Data!O:P,2,FALSE)&lt;'NON-GB'!D$5,"Lapse",0)),0)</f>
        <v>0</v>
      </c>
      <c r="L647" s="33"/>
    </row>
    <row r="648" spans="1:12" ht="20.100000000000001" customHeight="1" x14ac:dyDescent="0.25">
      <c r="A648" s="47">
        <v>640</v>
      </c>
      <c r="B648" s="53"/>
      <c r="C648" s="53"/>
      <c r="D648" s="52"/>
      <c r="E648" s="53"/>
      <c r="F648" s="54"/>
      <c r="G648" s="13"/>
      <c r="H648" s="13"/>
      <c r="I648" s="14"/>
      <c r="J648" s="48">
        <f>IFERROR(IF(G648="Annual Fee",VLOOKUP('NON-GB'!F648,Data!J:L,3,FALSE),0),0)+IFERROR(IF(G648="Late Charge",IF(OR(F648="FS-4.1",F648="FS-4.2"),VLOOKUP(F648&amp;H648,M:O,3,FALSE),VLOOKUP(H648,N:O,2,FALSE)*VLOOKUP(F648,Data!J:L,3,FALSE))),0)+IFERROR(IF(OR(F648="FS-4.1",F648="FS-4.2"),IF(VLOOKUP(H648,Data!O:P,2,FALSE)&lt;'NON-GB'!D$5,"Lapse",0)),0)</f>
        <v>0</v>
      </c>
      <c r="L648" s="33"/>
    </row>
    <row r="649" spans="1:12" ht="20.100000000000001" customHeight="1" x14ac:dyDescent="0.25">
      <c r="A649" s="47">
        <v>641</v>
      </c>
      <c r="B649" s="53"/>
      <c r="C649" s="53"/>
      <c r="D649" s="52"/>
      <c r="E649" s="53"/>
      <c r="F649" s="54"/>
      <c r="G649" s="13"/>
      <c r="H649" s="13"/>
      <c r="I649" s="14"/>
      <c r="J649" s="48">
        <f>IFERROR(IF(G649="Annual Fee",VLOOKUP('NON-GB'!F649,Data!J:L,3,FALSE),0),0)+IFERROR(IF(G649="Late Charge",IF(OR(F649="FS-4.1",F649="FS-4.2"),VLOOKUP(F649&amp;H649,M:O,3,FALSE),VLOOKUP(H649,N:O,2,FALSE)*VLOOKUP(F649,Data!J:L,3,FALSE))),0)+IFERROR(IF(OR(F649="FS-4.1",F649="FS-4.2"),IF(VLOOKUP(H649,Data!O:P,2,FALSE)&lt;'NON-GB'!D$5,"Lapse",0)),0)</f>
        <v>0</v>
      </c>
      <c r="L649" s="33"/>
    </row>
    <row r="650" spans="1:12" ht="20.100000000000001" customHeight="1" x14ac:dyDescent="0.25">
      <c r="A650" s="47">
        <v>642</v>
      </c>
      <c r="B650" s="53"/>
      <c r="C650" s="53"/>
      <c r="D650" s="52"/>
      <c r="E650" s="53"/>
      <c r="F650" s="54"/>
      <c r="G650" s="13"/>
      <c r="H650" s="13"/>
      <c r="I650" s="14"/>
      <c r="J650" s="48">
        <f>IFERROR(IF(G650="Annual Fee",VLOOKUP('NON-GB'!F650,Data!J:L,3,FALSE),0),0)+IFERROR(IF(G650="Late Charge",IF(OR(F650="FS-4.1",F650="FS-4.2"),VLOOKUP(F650&amp;H650,M:O,3,FALSE),VLOOKUP(H650,N:O,2,FALSE)*VLOOKUP(F650,Data!J:L,3,FALSE))),0)+IFERROR(IF(OR(F650="FS-4.1",F650="FS-4.2"),IF(VLOOKUP(H650,Data!O:P,2,FALSE)&lt;'NON-GB'!D$5,"Lapse",0)),0)</f>
        <v>0</v>
      </c>
      <c r="L650" s="33"/>
    </row>
    <row r="651" spans="1:12" ht="20.100000000000001" customHeight="1" x14ac:dyDescent="0.25">
      <c r="A651" s="47">
        <v>643</v>
      </c>
      <c r="B651" s="53"/>
      <c r="C651" s="53"/>
      <c r="D651" s="52"/>
      <c r="E651" s="53"/>
      <c r="F651" s="54"/>
      <c r="G651" s="13"/>
      <c r="H651" s="13"/>
      <c r="I651" s="14"/>
      <c r="J651" s="48">
        <f>IFERROR(IF(G651="Annual Fee",VLOOKUP('NON-GB'!F651,Data!J:L,3,FALSE),0),0)+IFERROR(IF(G651="Late Charge",IF(OR(F651="FS-4.1",F651="FS-4.2"),VLOOKUP(F651&amp;H651,M:O,3,FALSE),VLOOKUP(H651,N:O,2,FALSE)*VLOOKUP(F651,Data!J:L,3,FALSE))),0)+IFERROR(IF(OR(F651="FS-4.1",F651="FS-4.2"),IF(VLOOKUP(H651,Data!O:P,2,FALSE)&lt;'NON-GB'!D$5,"Lapse",0)),0)</f>
        <v>0</v>
      </c>
      <c r="L651" s="33"/>
    </row>
    <row r="652" spans="1:12" ht="20.100000000000001" customHeight="1" x14ac:dyDescent="0.25">
      <c r="A652" s="47">
        <v>644</v>
      </c>
      <c r="B652" s="53"/>
      <c r="C652" s="53"/>
      <c r="D652" s="52"/>
      <c r="E652" s="53"/>
      <c r="F652" s="54"/>
      <c r="G652" s="13"/>
      <c r="H652" s="13"/>
      <c r="I652" s="14"/>
      <c r="J652" s="48">
        <f>IFERROR(IF(G652="Annual Fee",VLOOKUP('NON-GB'!F652,Data!J:L,3,FALSE),0),0)+IFERROR(IF(G652="Late Charge",IF(OR(F652="FS-4.1",F652="FS-4.2"),VLOOKUP(F652&amp;H652,M:O,3,FALSE),VLOOKUP(H652,N:O,2,FALSE)*VLOOKUP(F652,Data!J:L,3,FALSE))),0)+IFERROR(IF(OR(F652="FS-4.1",F652="FS-4.2"),IF(VLOOKUP(H652,Data!O:P,2,FALSE)&lt;'NON-GB'!D$5,"Lapse",0)),0)</f>
        <v>0</v>
      </c>
      <c r="L652" s="33"/>
    </row>
    <row r="653" spans="1:12" ht="20.100000000000001" customHeight="1" x14ac:dyDescent="0.25">
      <c r="A653" s="47">
        <v>645</v>
      </c>
      <c r="B653" s="53"/>
      <c r="C653" s="53"/>
      <c r="D653" s="52"/>
      <c r="E653" s="53"/>
      <c r="F653" s="54"/>
      <c r="G653" s="13"/>
      <c r="H653" s="13"/>
      <c r="I653" s="14"/>
      <c r="J653" s="48">
        <f>IFERROR(IF(G653="Annual Fee",VLOOKUP('NON-GB'!F653,Data!J:L,3,FALSE),0),0)+IFERROR(IF(G653="Late Charge",IF(OR(F653="FS-4.1",F653="FS-4.2"),VLOOKUP(F653&amp;H653,M:O,3,FALSE),VLOOKUP(H653,N:O,2,FALSE)*VLOOKUP(F653,Data!J:L,3,FALSE))),0)+IFERROR(IF(OR(F653="FS-4.1",F653="FS-4.2"),IF(VLOOKUP(H653,Data!O:P,2,FALSE)&lt;'NON-GB'!D$5,"Lapse",0)),0)</f>
        <v>0</v>
      </c>
      <c r="L653" s="33"/>
    </row>
    <row r="654" spans="1:12" ht="20.100000000000001" customHeight="1" x14ac:dyDescent="0.25">
      <c r="A654" s="47">
        <v>646</v>
      </c>
      <c r="B654" s="53"/>
      <c r="C654" s="53"/>
      <c r="D654" s="52"/>
      <c r="E654" s="53"/>
      <c r="F654" s="54"/>
      <c r="G654" s="13"/>
      <c r="H654" s="13"/>
      <c r="I654" s="14"/>
      <c r="J654" s="48">
        <f>IFERROR(IF(G654="Annual Fee",VLOOKUP('NON-GB'!F654,Data!J:L,3,FALSE),0),0)+IFERROR(IF(G654="Late Charge",IF(OR(F654="FS-4.1",F654="FS-4.2"),VLOOKUP(F654&amp;H654,M:O,3,FALSE),VLOOKUP(H654,N:O,2,FALSE)*VLOOKUP(F654,Data!J:L,3,FALSE))),0)+IFERROR(IF(OR(F654="FS-4.1",F654="FS-4.2"),IF(VLOOKUP(H654,Data!O:P,2,FALSE)&lt;'NON-GB'!D$5,"Lapse",0)),0)</f>
        <v>0</v>
      </c>
      <c r="L654" s="33"/>
    </row>
    <row r="655" spans="1:12" ht="20.100000000000001" customHeight="1" x14ac:dyDescent="0.25">
      <c r="A655" s="47">
        <v>647</v>
      </c>
      <c r="B655" s="53"/>
      <c r="C655" s="53"/>
      <c r="D655" s="52"/>
      <c r="E655" s="53"/>
      <c r="F655" s="54"/>
      <c r="G655" s="13"/>
      <c r="H655" s="13"/>
      <c r="I655" s="14"/>
      <c r="J655" s="48">
        <f>IFERROR(IF(G655="Annual Fee",VLOOKUP('NON-GB'!F655,Data!J:L,3,FALSE),0),0)+IFERROR(IF(G655="Late Charge",IF(OR(F655="FS-4.1",F655="FS-4.2"),VLOOKUP(F655&amp;H655,M:O,3,FALSE),VLOOKUP(H655,N:O,2,FALSE)*VLOOKUP(F655,Data!J:L,3,FALSE))),0)+IFERROR(IF(OR(F655="FS-4.1",F655="FS-4.2"),IF(VLOOKUP(H655,Data!O:P,2,FALSE)&lt;'NON-GB'!D$5,"Lapse",0)),0)</f>
        <v>0</v>
      </c>
      <c r="L655" s="33"/>
    </row>
    <row r="656" spans="1:12" ht="20.100000000000001" customHeight="1" x14ac:dyDescent="0.25">
      <c r="A656" s="47">
        <v>648</v>
      </c>
      <c r="B656" s="53"/>
      <c r="C656" s="53"/>
      <c r="D656" s="52"/>
      <c r="E656" s="53"/>
      <c r="F656" s="54"/>
      <c r="G656" s="13"/>
      <c r="H656" s="13"/>
      <c r="I656" s="14"/>
      <c r="J656" s="48">
        <f>IFERROR(IF(G656="Annual Fee",VLOOKUP('NON-GB'!F656,Data!J:L,3,FALSE),0),0)+IFERROR(IF(G656="Late Charge",IF(OR(F656="FS-4.1",F656="FS-4.2"),VLOOKUP(F656&amp;H656,M:O,3,FALSE),VLOOKUP(H656,N:O,2,FALSE)*VLOOKUP(F656,Data!J:L,3,FALSE))),0)+IFERROR(IF(OR(F656="FS-4.1",F656="FS-4.2"),IF(VLOOKUP(H656,Data!O:P,2,FALSE)&lt;'NON-GB'!D$5,"Lapse",0)),0)</f>
        <v>0</v>
      </c>
      <c r="L656" s="33"/>
    </row>
    <row r="657" spans="1:12" ht="20.100000000000001" customHeight="1" x14ac:dyDescent="0.25">
      <c r="A657" s="47">
        <v>649</v>
      </c>
      <c r="B657" s="53"/>
      <c r="C657" s="53"/>
      <c r="D657" s="52"/>
      <c r="E657" s="53"/>
      <c r="F657" s="54"/>
      <c r="G657" s="13"/>
      <c r="H657" s="13"/>
      <c r="I657" s="14"/>
      <c r="J657" s="48">
        <f>IFERROR(IF(G657="Annual Fee",VLOOKUP('NON-GB'!F657,Data!J:L,3,FALSE),0),0)+IFERROR(IF(G657="Late Charge",IF(OR(F657="FS-4.1",F657="FS-4.2"),VLOOKUP(F657&amp;H657,M:O,3,FALSE),VLOOKUP(H657,N:O,2,FALSE)*VLOOKUP(F657,Data!J:L,3,FALSE))),0)+IFERROR(IF(OR(F657="FS-4.1",F657="FS-4.2"),IF(VLOOKUP(H657,Data!O:P,2,FALSE)&lt;'NON-GB'!D$5,"Lapse",0)),0)</f>
        <v>0</v>
      </c>
      <c r="L657" s="33"/>
    </row>
    <row r="658" spans="1:12" ht="20.100000000000001" customHeight="1" x14ac:dyDescent="0.25">
      <c r="A658" s="47">
        <v>650</v>
      </c>
      <c r="B658" s="53"/>
      <c r="C658" s="53"/>
      <c r="D658" s="52"/>
      <c r="E658" s="53"/>
      <c r="F658" s="54"/>
      <c r="G658" s="13"/>
      <c r="H658" s="13"/>
      <c r="I658" s="14"/>
      <c r="J658" s="48">
        <f>IFERROR(IF(G658="Annual Fee",VLOOKUP('NON-GB'!F658,Data!J:L,3,FALSE),0),0)+IFERROR(IF(G658="Late Charge",IF(OR(F658="FS-4.1",F658="FS-4.2"),VLOOKUP(F658&amp;H658,M:O,3,FALSE),VLOOKUP(H658,N:O,2,FALSE)*VLOOKUP(F658,Data!J:L,3,FALSE))),0)+IFERROR(IF(OR(F658="FS-4.1",F658="FS-4.2"),IF(VLOOKUP(H658,Data!O:P,2,FALSE)&lt;'NON-GB'!D$5,"Lapse",0)),0)</f>
        <v>0</v>
      </c>
      <c r="L658" s="33"/>
    </row>
    <row r="659" spans="1:12" ht="20.100000000000001" customHeight="1" x14ac:dyDescent="0.25">
      <c r="A659" s="47">
        <v>651</v>
      </c>
      <c r="B659" s="53"/>
      <c r="C659" s="53"/>
      <c r="D659" s="52"/>
      <c r="E659" s="53"/>
      <c r="F659" s="54"/>
      <c r="G659" s="13"/>
      <c r="H659" s="13"/>
      <c r="I659" s="14"/>
      <c r="J659" s="48">
        <f>IFERROR(IF(G659="Annual Fee",VLOOKUP('NON-GB'!F659,Data!J:L,3,FALSE),0),0)+IFERROR(IF(G659="Late Charge",IF(OR(F659="FS-4.1",F659="FS-4.2"),VLOOKUP(F659&amp;H659,M:O,3,FALSE),VLOOKUP(H659,N:O,2,FALSE)*VLOOKUP(F659,Data!J:L,3,FALSE))),0)+IFERROR(IF(OR(F659="FS-4.1",F659="FS-4.2"),IF(VLOOKUP(H659,Data!O:P,2,FALSE)&lt;'NON-GB'!D$5,"Lapse",0)),0)</f>
        <v>0</v>
      </c>
      <c r="L659" s="33"/>
    </row>
    <row r="660" spans="1:12" ht="20.100000000000001" customHeight="1" x14ac:dyDescent="0.25">
      <c r="A660" s="47">
        <v>652</v>
      </c>
      <c r="B660" s="53"/>
      <c r="C660" s="53"/>
      <c r="D660" s="52"/>
      <c r="E660" s="53"/>
      <c r="F660" s="54"/>
      <c r="G660" s="13"/>
      <c r="H660" s="13"/>
      <c r="I660" s="14"/>
      <c r="J660" s="48">
        <f>IFERROR(IF(G660="Annual Fee",VLOOKUP('NON-GB'!F660,Data!J:L,3,FALSE),0),0)+IFERROR(IF(G660="Late Charge",IF(OR(F660="FS-4.1",F660="FS-4.2"),VLOOKUP(F660&amp;H660,M:O,3,FALSE),VLOOKUP(H660,N:O,2,FALSE)*VLOOKUP(F660,Data!J:L,3,FALSE))),0)+IFERROR(IF(OR(F660="FS-4.1",F660="FS-4.2"),IF(VLOOKUP(H660,Data!O:P,2,FALSE)&lt;'NON-GB'!D$5,"Lapse",0)),0)</f>
        <v>0</v>
      </c>
      <c r="L660" s="33"/>
    </row>
    <row r="661" spans="1:12" ht="20.100000000000001" customHeight="1" x14ac:dyDescent="0.25">
      <c r="A661" s="47">
        <v>653</v>
      </c>
      <c r="B661" s="53"/>
      <c r="C661" s="53"/>
      <c r="D661" s="52"/>
      <c r="E661" s="53"/>
      <c r="F661" s="54"/>
      <c r="G661" s="13"/>
      <c r="H661" s="13"/>
      <c r="I661" s="14"/>
      <c r="J661" s="48">
        <f>IFERROR(IF(G661="Annual Fee",VLOOKUP('NON-GB'!F661,Data!J:L,3,FALSE),0),0)+IFERROR(IF(G661="Late Charge",IF(OR(F661="FS-4.1",F661="FS-4.2"),VLOOKUP(F661&amp;H661,M:O,3,FALSE),VLOOKUP(H661,N:O,2,FALSE)*VLOOKUP(F661,Data!J:L,3,FALSE))),0)+IFERROR(IF(OR(F661="FS-4.1",F661="FS-4.2"),IF(VLOOKUP(H661,Data!O:P,2,FALSE)&lt;'NON-GB'!D$5,"Lapse",0)),0)</f>
        <v>0</v>
      </c>
      <c r="L661" s="33"/>
    </row>
    <row r="662" spans="1:12" ht="20.100000000000001" customHeight="1" x14ac:dyDescent="0.25">
      <c r="A662" s="47">
        <v>654</v>
      </c>
      <c r="B662" s="53"/>
      <c r="C662" s="53"/>
      <c r="D662" s="52"/>
      <c r="E662" s="53"/>
      <c r="F662" s="54"/>
      <c r="G662" s="13"/>
      <c r="H662" s="13"/>
      <c r="I662" s="14"/>
      <c r="J662" s="48">
        <f>IFERROR(IF(G662="Annual Fee",VLOOKUP('NON-GB'!F662,Data!J:L,3,FALSE),0),0)+IFERROR(IF(G662="Late Charge",IF(OR(F662="FS-4.1",F662="FS-4.2"),VLOOKUP(F662&amp;H662,M:O,3,FALSE),VLOOKUP(H662,N:O,2,FALSE)*VLOOKUP(F662,Data!J:L,3,FALSE))),0)+IFERROR(IF(OR(F662="FS-4.1",F662="FS-4.2"),IF(VLOOKUP(H662,Data!O:P,2,FALSE)&lt;'NON-GB'!D$5,"Lapse",0)),0)</f>
        <v>0</v>
      </c>
      <c r="L662" s="33"/>
    </row>
    <row r="663" spans="1:12" ht="20.100000000000001" customHeight="1" x14ac:dyDescent="0.25">
      <c r="A663" s="47">
        <v>655</v>
      </c>
      <c r="B663" s="53"/>
      <c r="C663" s="53"/>
      <c r="D663" s="52"/>
      <c r="E663" s="53"/>
      <c r="F663" s="54"/>
      <c r="G663" s="13"/>
      <c r="H663" s="13"/>
      <c r="I663" s="14"/>
      <c r="J663" s="48">
        <f>IFERROR(IF(G663="Annual Fee",VLOOKUP('NON-GB'!F663,Data!J:L,3,FALSE),0),0)+IFERROR(IF(G663="Late Charge",IF(OR(F663="FS-4.1",F663="FS-4.2"),VLOOKUP(F663&amp;H663,M:O,3,FALSE),VLOOKUP(H663,N:O,2,FALSE)*VLOOKUP(F663,Data!J:L,3,FALSE))),0)+IFERROR(IF(OR(F663="FS-4.1",F663="FS-4.2"),IF(VLOOKUP(H663,Data!O:P,2,FALSE)&lt;'NON-GB'!D$5,"Lapse",0)),0)</f>
        <v>0</v>
      </c>
      <c r="L663" s="33"/>
    </row>
    <row r="664" spans="1:12" ht="20.100000000000001" customHeight="1" x14ac:dyDescent="0.25">
      <c r="A664" s="47">
        <v>656</v>
      </c>
      <c r="B664" s="53"/>
      <c r="C664" s="53"/>
      <c r="D664" s="52"/>
      <c r="E664" s="53"/>
      <c r="F664" s="54"/>
      <c r="G664" s="13"/>
      <c r="H664" s="13"/>
      <c r="I664" s="14"/>
      <c r="J664" s="48">
        <f>IFERROR(IF(G664="Annual Fee",VLOOKUP('NON-GB'!F664,Data!J:L,3,FALSE),0),0)+IFERROR(IF(G664="Late Charge",IF(OR(F664="FS-4.1",F664="FS-4.2"),VLOOKUP(F664&amp;H664,M:O,3,FALSE),VLOOKUP(H664,N:O,2,FALSE)*VLOOKUP(F664,Data!J:L,3,FALSE))),0)+IFERROR(IF(OR(F664="FS-4.1",F664="FS-4.2"),IF(VLOOKUP(H664,Data!O:P,2,FALSE)&lt;'NON-GB'!D$5,"Lapse",0)),0)</f>
        <v>0</v>
      </c>
      <c r="L664" s="33"/>
    </row>
    <row r="665" spans="1:12" ht="20.100000000000001" customHeight="1" x14ac:dyDescent="0.25">
      <c r="A665" s="47">
        <v>657</v>
      </c>
      <c r="B665" s="53"/>
      <c r="C665" s="53"/>
      <c r="D665" s="52"/>
      <c r="E665" s="53"/>
      <c r="F665" s="54"/>
      <c r="G665" s="13"/>
      <c r="H665" s="13"/>
      <c r="I665" s="14"/>
      <c r="J665" s="48">
        <f>IFERROR(IF(G665="Annual Fee",VLOOKUP('NON-GB'!F665,Data!J:L,3,FALSE),0),0)+IFERROR(IF(G665="Late Charge",IF(OR(F665="FS-4.1",F665="FS-4.2"),VLOOKUP(F665&amp;H665,M:O,3,FALSE),VLOOKUP(H665,N:O,2,FALSE)*VLOOKUP(F665,Data!J:L,3,FALSE))),0)+IFERROR(IF(OR(F665="FS-4.1",F665="FS-4.2"),IF(VLOOKUP(H665,Data!O:P,2,FALSE)&lt;'NON-GB'!D$5,"Lapse",0)),0)</f>
        <v>0</v>
      </c>
      <c r="L665" s="33"/>
    </row>
    <row r="666" spans="1:12" ht="20.100000000000001" customHeight="1" x14ac:dyDescent="0.25">
      <c r="A666" s="47">
        <v>658</v>
      </c>
      <c r="B666" s="53"/>
      <c r="C666" s="53"/>
      <c r="D666" s="52"/>
      <c r="E666" s="53"/>
      <c r="F666" s="54"/>
      <c r="G666" s="13"/>
      <c r="H666" s="13"/>
      <c r="I666" s="14"/>
      <c r="J666" s="48">
        <f>IFERROR(IF(G666="Annual Fee",VLOOKUP('NON-GB'!F666,Data!J:L,3,FALSE),0),0)+IFERROR(IF(G666="Late Charge",IF(OR(F666="FS-4.1",F666="FS-4.2"),VLOOKUP(F666&amp;H666,M:O,3,FALSE),VLOOKUP(H666,N:O,2,FALSE)*VLOOKUP(F666,Data!J:L,3,FALSE))),0)+IFERROR(IF(OR(F666="FS-4.1",F666="FS-4.2"),IF(VLOOKUP(H666,Data!O:P,2,FALSE)&lt;'NON-GB'!D$5,"Lapse",0)),0)</f>
        <v>0</v>
      </c>
      <c r="L666" s="33"/>
    </row>
    <row r="667" spans="1:12" ht="20.100000000000001" customHeight="1" x14ac:dyDescent="0.25">
      <c r="A667" s="47">
        <v>659</v>
      </c>
      <c r="B667" s="53"/>
      <c r="C667" s="53"/>
      <c r="D667" s="52"/>
      <c r="E667" s="53"/>
      <c r="F667" s="54"/>
      <c r="G667" s="13"/>
      <c r="H667" s="13"/>
      <c r="I667" s="14"/>
      <c r="J667" s="48">
        <f>IFERROR(IF(G667="Annual Fee",VLOOKUP('NON-GB'!F667,Data!J:L,3,FALSE),0),0)+IFERROR(IF(G667="Late Charge",IF(OR(F667="FS-4.1",F667="FS-4.2"),VLOOKUP(F667&amp;H667,M:O,3,FALSE),VLOOKUP(H667,N:O,2,FALSE)*VLOOKUP(F667,Data!J:L,3,FALSE))),0)+IFERROR(IF(OR(F667="FS-4.1",F667="FS-4.2"),IF(VLOOKUP(H667,Data!O:P,2,FALSE)&lt;'NON-GB'!D$5,"Lapse",0)),0)</f>
        <v>0</v>
      </c>
      <c r="L667" s="33"/>
    </row>
    <row r="668" spans="1:12" ht="20.100000000000001" customHeight="1" x14ac:dyDescent="0.25">
      <c r="A668" s="47">
        <v>660</v>
      </c>
      <c r="B668" s="53"/>
      <c r="C668" s="53"/>
      <c r="D668" s="52"/>
      <c r="E668" s="53"/>
      <c r="F668" s="54"/>
      <c r="G668" s="13"/>
      <c r="H668" s="13"/>
      <c r="I668" s="14"/>
      <c r="J668" s="48">
        <f>IFERROR(IF(G668="Annual Fee",VLOOKUP('NON-GB'!F668,Data!J:L,3,FALSE),0),0)+IFERROR(IF(G668="Late Charge",IF(OR(F668="FS-4.1",F668="FS-4.2"),VLOOKUP(F668&amp;H668,M:O,3,FALSE),VLOOKUP(H668,N:O,2,FALSE)*VLOOKUP(F668,Data!J:L,3,FALSE))),0)+IFERROR(IF(OR(F668="FS-4.1",F668="FS-4.2"),IF(VLOOKUP(H668,Data!O:P,2,FALSE)&lt;'NON-GB'!D$5,"Lapse",0)),0)</f>
        <v>0</v>
      </c>
      <c r="L668" s="33"/>
    </row>
    <row r="669" spans="1:12" ht="20.100000000000001" customHeight="1" x14ac:dyDescent="0.25">
      <c r="A669" s="47">
        <v>661</v>
      </c>
      <c r="B669" s="53"/>
      <c r="C669" s="53"/>
      <c r="D669" s="52"/>
      <c r="E669" s="53"/>
      <c r="F669" s="54"/>
      <c r="G669" s="13"/>
      <c r="H669" s="13"/>
      <c r="I669" s="14"/>
      <c r="J669" s="48">
        <f>IFERROR(IF(G669="Annual Fee",VLOOKUP('NON-GB'!F669,Data!J:L,3,FALSE),0),0)+IFERROR(IF(G669="Late Charge",IF(OR(F669="FS-4.1",F669="FS-4.2"),VLOOKUP(F669&amp;H669,M:O,3,FALSE),VLOOKUP(H669,N:O,2,FALSE)*VLOOKUP(F669,Data!J:L,3,FALSE))),0)+IFERROR(IF(OR(F669="FS-4.1",F669="FS-4.2"),IF(VLOOKUP(H669,Data!O:P,2,FALSE)&lt;'NON-GB'!D$5,"Lapse",0)),0)</f>
        <v>0</v>
      </c>
      <c r="L669" s="33"/>
    </row>
    <row r="670" spans="1:12" ht="20.100000000000001" customHeight="1" x14ac:dyDescent="0.25">
      <c r="A670" s="47">
        <v>662</v>
      </c>
      <c r="B670" s="53"/>
      <c r="C670" s="53"/>
      <c r="D670" s="52"/>
      <c r="E670" s="53"/>
      <c r="F670" s="54"/>
      <c r="G670" s="13"/>
      <c r="H670" s="13"/>
      <c r="I670" s="14"/>
      <c r="J670" s="48">
        <f>IFERROR(IF(G670="Annual Fee",VLOOKUP('NON-GB'!F670,Data!J:L,3,FALSE),0),0)+IFERROR(IF(G670="Late Charge",IF(OR(F670="FS-4.1",F670="FS-4.2"),VLOOKUP(F670&amp;H670,M:O,3,FALSE),VLOOKUP(H670,N:O,2,FALSE)*VLOOKUP(F670,Data!J:L,3,FALSE))),0)+IFERROR(IF(OR(F670="FS-4.1",F670="FS-4.2"),IF(VLOOKUP(H670,Data!O:P,2,FALSE)&lt;'NON-GB'!D$5,"Lapse",0)),0)</f>
        <v>0</v>
      </c>
      <c r="L670" s="33"/>
    </row>
    <row r="671" spans="1:12" ht="20.100000000000001" customHeight="1" x14ac:dyDescent="0.25">
      <c r="A671" s="47">
        <v>663</v>
      </c>
      <c r="B671" s="53"/>
      <c r="C671" s="53"/>
      <c r="D671" s="52"/>
      <c r="E671" s="53"/>
      <c r="F671" s="54"/>
      <c r="G671" s="13"/>
      <c r="H671" s="13"/>
      <c r="I671" s="14"/>
      <c r="J671" s="48">
        <f>IFERROR(IF(G671="Annual Fee",VLOOKUP('NON-GB'!F671,Data!J:L,3,FALSE),0),0)+IFERROR(IF(G671="Late Charge",IF(OR(F671="FS-4.1",F671="FS-4.2"),VLOOKUP(F671&amp;H671,M:O,3,FALSE),VLOOKUP(H671,N:O,2,FALSE)*VLOOKUP(F671,Data!J:L,3,FALSE))),0)+IFERROR(IF(OR(F671="FS-4.1",F671="FS-4.2"),IF(VLOOKUP(H671,Data!O:P,2,FALSE)&lt;'NON-GB'!D$5,"Lapse",0)),0)</f>
        <v>0</v>
      </c>
      <c r="L671" s="33"/>
    </row>
    <row r="672" spans="1:12" ht="20.100000000000001" customHeight="1" x14ac:dyDescent="0.25">
      <c r="A672" s="47">
        <v>664</v>
      </c>
      <c r="B672" s="53"/>
      <c r="C672" s="53"/>
      <c r="D672" s="52"/>
      <c r="E672" s="53"/>
      <c r="F672" s="54"/>
      <c r="G672" s="13"/>
      <c r="H672" s="13"/>
      <c r="I672" s="14"/>
      <c r="J672" s="48">
        <f>IFERROR(IF(G672="Annual Fee",VLOOKUP('NON-GB'!F672,Data!J:L,3,FALSE),0),0)+IFERROR(IF(G672="Late Charge",IF(OR(F672="FS-4.1",F672="FS-4.2"),VLOOKUP(F672&amp;H672,M:O,3,FALSE),VLOOKUP(H672,N:O,2,FALSE)*VLOOKUP(F672,Data!J:L,3,FALSE))),0)+IFERROR(IF(OR(F672="FS-4.1",F672="FS-4.2"),IF(VLOOKUP(H672,Data!O:P,2,FALSE)&lt;'NON-GB'!D$5,"Lapse",0)),0)</f>
        <v>0</v>
      </c>
      <c r="L672" s="33"/>
    </row>
    <row r="673" spans="1:12" ht="20.100000000000001" customHeight="1" x14ac:dyDescent="0.25">
      <c r="A673" s="47">
        <v>665</v>
      </c>
      <c r="B673" s="53"/>
      <c r="C673" s="53"/>
      <c r="D673" s="52"/>
      <c r="E673" s="53"/>
      <c r="F673" s="54"/>
      <c r="G673" s="13"/>
      <c r="H673" s="13"/>
      <c r="I673" s="14"/>
      <c r="J673" s="48">
        <f>IFERROR(IF(G673="Annual Fee",VLOOKUP('NON-GB'!F673,Data!J:L,3,FALSE),0),0)+IFERROR(IF(G673="Late Charge",IF(OR(F673="FS-4.1",F673="FS-4.2"),VLOOKUP(F673&amp;H673,M:O,3,FALSE),VLOOKUP(H673,N:O,2,FALSE)*VLOOKUP(F673,Data!J:L,3,FALSE))),0)+IFERROR(IF(OR(F673="FS-4.1",F673="FS-4.2"),IF(VLOOKUP(H673,Data!O:P,2,FALSE)&lt;'NON-GB'!D$5,"Lapse",0)),0)</f>
        <v>0</v>
      </c>
      <c r="L673" s="33"/>
    </row>
    <row r="674" spans="1:12" ht="20.100000000000001" customHeight="1" x14ac:dyDescent="0.25">
      <c r="A674" s="47">
        <v>666</v>
      </c>
      <c r="B674" s="53"/>
      <c r="C674" s="53"/>
      <c r="D674" s="52"/>
      <c r="E674" s="53"/>
      <c r="F674" s="54"/>
      <c r="G674" s="13"/>
      <c r="H674" s="13"/>
      <c r="I674" s="14"/>
      <c r="J674" s="48">
        <f>IFERROR(IF(G674="Annual Fee",VLOOKUP('NON-GB'!F674,Data!J:L,3,FALSE),0),0)+IFERROR(IF(G674="Late Charge",IF(OR(F674="FS-4.1",F674="FS-4.2"),VLOOKUP(F674&amp;H674,M:O,3,FALSE),VLOOKUP(H674,N:O,2,FALSE)*VLOOKUP(F674,Data!J:L,3,FALSE))),0)+IFERROR(IF(OR(F674="FS-4.1",F674="FS-4.2"),IF(VLOOKUP(H674,Data!O:P,2,FALSE)&lt;'NON-GB'!D$5,"Lapse",0)),0)</f>
        <v>0</v>
      </c>
      <c r="L674" s="33"/>
    </row>
    <row r="675" spans="1:12" ht="20.100000000000001" customHeight="1" x14ac:dyDescent="0.25">
      <c r="A675" s="47">
        <v>667</v>
      </c>
      <c r="B675" s="53"/>
      <c r="C675" s="53"/>
      <c r="D675" s="52"/>
      <c r="E675" s="53"/>
      <c r="F675" s="54"/>
      <c r="G675" s="13"/>
      <c r="H675" s="13"/>
      <c r="I675" s="14"/>
      <c r="J675" s="48">
        <f>IFERROR(IF(G675="Annual Fee",VLOOKUP('NON-GB'!F675,Data!J:L,3,FALSE),0),0)+IFERROR(IF(G675="Late Charge",IF(OR(F675="FS-4.1",F675="FS-4.2"),VLOOKUP(F675&amp;H675,M:O,3,FALSE),VLOOKUP(H675,N:O,2,FALSE)*VLOOKUP(F675,Data!J:L,3,FALSE))),0)+IFERROR(IF(OR(F675="FS-4.1",F675="FS-4.2"),IF(VLOOKUP(H675,Data!O:P,2,FALSE)&lt;'NON-GB'!D$5,"Lapse",0)),0)</f>
        <v>0</v>
      </c>
      <c r="L675" s="33"/>
    </row>
    <row r="676" spans="1:12" ht="20.100000000000001" customHeight="1" x14ac:dyDescent="0.25">
      <c r="A676" s="47">
        <v>668</v>
      </c>
      <c r="B676" s="53"/>
      <c r="C676" s="53"/>
      <c r="D676" s="52"/>
      <c r="E676" s="53"/>
      <c r="F676" s="54"/>
      <c r="G676" s="13"/>
      <c r="H676" s="13"/>
      <c r="I676" s="14"/>
      <c r="J676" s="48">
        <f>IFERROR(IF(G676="Annual Fee",VLOOKUP('NON-GB'!F676,Data!J:L,3,FALSE),0),0)+IFERROR(IF(G676="Late Charge",IF(OR(F676="FS-4.1",F676="FS-4.2"),VLOOKUP(F676&amp;H676,M:O,3,FALSE),VLOOKUP(H676,N:O,2,FALSE)*VLOOKUP(F676,Data!J:L,3,FALSE))),0)+IFERROR(IF(OR(F676="FS-4.1",F676="FS-4.2"),IF(VLOOKUP(H676,Data!O:P,2,FALSE)&lt;'NON-GB'!D$5,"Lapse",0)),0)</f>
        <v>0</v>
      </c>
      <c r="L676" s="33"/>
    </row>
    <row r="677" spans="1:12" ht="20.100000000000001" customHeight="1" x14ac:dyDescent="0.25">
      <c r="A677" s="47">
        <v>669</v>
      </c>
      <c r="B677" s="53"/>
      <c r="C677" s="53"/>
      <c r="D677" s="52"/>
      <c r="E677" s="53"/>
      <c r="F677" s="54"/>
      <c r="G677" s="13"/>
      <c r="H677" s="13"/>
      <c r="I677" s="14"/>
      <c r="J677" s="48">
        <f>IFERROR(IF(G677="Annual Fee",VLOOKUP('NON-GB'!F677,Data!J:L,3,FALSE),0),0)+IFERROR(IF(G677="Late Charge",IF(OR(F677="FS-4.1",F677="FS-4.2"),VLOOKUP(F677&amp;H677,M:O,3,FALSE),VLOOKUP(H677,N:O,2,FALSE)*VLOOKUP(F677,Data!J:L,3,FALSE))),0)+IFERROR(IF(OR(F677="FS-4.1",F677="FS-4.2"),IF(VLOOKUP(H677,Data!O:P,2,FALSE)&lt;'NON-GB'!D$5,"Lapse",0)),0)</f>
        <v>0</v>
      </c>
      <c r="L677" s="33"/>
    </row>
    <row r="678" spans="1:12" ht="20.100000000000001" customHeight="1" x14ac:dyDescent="0.25">
      <c r="A678" s="47">
        <v>670</v>
      </c>
      <c r="B678" s="53"/>
      <c r="C678" s="53"/>
      <c r="D678" s="52"/>
      <c r="E678" s="53"/>
      <c r="F678" s="54"/>
      <c r="G678" s="13"/>
      <c r="H678" s="13"/>
      <c r="I678" s="14"/>
      <c r="J678" s="48">
        <f>IFERROR(IF(G678="Annual Fee",VLOOKUP('NON-GB'!F678,Data!J:L,3,FALSE),0),0)+IFERROR(IF(G678="Late Charge",IF(OR(F678="FS-4.1",F678="FS-4.2"),VLOOKUP(F678&amp;H678,M:O,3,FALSE),VLOOKUP(H678,N:O,2,FALSE)*VLOOKUP(F678,Data!J:L,3,FALSE))),0)+IFERROR(IF(OR(F678="FS-4.1",F678="FS-4.2"),IF(VLOOKUP(H678,Data!O:P,2,FALSE)&lt;'NON-GB'!D$5,"Lapse",0)),0)</f>
        <v>0</v>
      </c>
      <c r="L678" s="33"/>
    </row>
    <row r="679" spans="1:12" ht="20.100000000000001" customHeight="1" x14ac:dyDescent="0.25">
      <c r="A679" s="47">
        <v>671</v>
      </c>
      <c r="B679" s="53"/>
      <c r="C679" s="53"/>
      <c r="D679" s="52"/>
      <c r="E679" s="53"/>
      <c r="F679" s="54"/>
      <c r="G679" s="13"/>
      <c r="H679" s="13"/>
      <c r="I679" s="14"/>
      <c r="J679" s="48">
        <f>IFERROR(IF(G679="Annual Fee",VLOOKUP('NON-GB'!F679,Data!J:L,3,FALSE),0),0)+IFERROR(IF(G679="Late Charge",IF(OR(F679="FS-4.1",F679="FS-4.2"),VLOOKUP(F679&amp;H679,M:O,3,FALSE),VLOOKUP(H679,N:O,2,FALSE)*VLOOKUP(F679,Data!J:L,3,FALSE))),0)+IFERROR(IF(OR(F679="FS-4.1",F679="FS-4.2"),IF(VLOOKUP(H679,Data!O:P,2,FALSE)&lt;'NON-GB'!D$5,"Lapse",0)),0)</f>
        <v>0</v>
      </c>
      <c r="L679" s="33"/>
    </row>
    <row r="680" spans="1:12" ht="20.100000000000001" customHeight="1" x14ac:dyDescent="0.25">
      <c r="A680" s="47">
        <v>672</v>
      </c>
      <c r="B680" s="53"/>
      <c r="C680" s="53"/>
      <c r="D680" s="52"/>
      <c r="E680" s="53"/>
      <c r="F680" s="54"/>
      <c r="G680" s="13"/>
      <c r="H680" s="13"/>
      <c r="I680" s="14"/>
      <c r="J680" s="48">
        <f>IFERROR(IF(G680="Annual Fee",VLOOKUP('NON-GB'!F680,Data!J:L,3,FALSE),0),0)+IFERROR(IF(G680="Late Charge",IF(OR(F680="FS-4.1",F680="FS-4.2"),VLOOKUP(F680&amp;H680,M:O,3,FALSE),VLOOKUP(H680,N:O,2,FALSE)*VLOOKUP(F680,Data!J:L,3,FALSE))),0)+IFERROR(IF(OR(F680="FS-4.1",F680="FS-4.2"),IF(VLOOKUP(H680,Data!O:P,2,FALSE)&lt;'NON-GB'!D$5,"Lapse",0)),0)</f>
        <v>0</v>
      </c>
      <c r="L680" s="33"/>
    </row>
    <row r="681" spans="1:12" ht="20.100000000000001" customHeight="1" x14ac:dyDescent="0.25">
      <c r="A681" s="47">
        <v>673</v>
      </c>
      <c r="B681" s="53"/>
      <c r="C681" s="53"/>
      <c r="D681" s="52"/>
      <c r="E681" s="53"/>
      <c r="F681" s="54"/>
      <c r="G681" s="13"/>
      <c r="H681" s="13"/>
      <c r="I681" s="14"/>
      <c r="J681" s="48">
        <f>IFERROR(IF(G681="Annual Fee",VLOOKUP('NON-GB'!F681,Data!J:L,3,FALSE),0),0)+IFERROR(IF(G681="Late Charge",IF(OR(F681="FS-4.1",F681="FS-4.2"),VLOOKUP(F681&amp;H681,M:O,3,FALSE),VLOOKUP(H681,N:O,2,FALSE)*VLOOKUP(F681,Data!J:L,3,FALSE))),0)+IFERROR(IF(OR(F681="FS-4.1",F681="FS-4.2"),IF(VLOOKUP(H681,Data!O:P,2,FALSE)&lt;'NON-GB'!D$5,"Lapse",0)),0)</f>
        <v>0</v>
      </c>
      <c r="L681" s="33"/>
    </row>
    <row r="682" spans="1:12" ht="20.100000000000001" customHeight="1" x14ac:dyDescent="0.25">
      <c r="A682" s="47">
        <v>674</v>
      </c>
      <c r="B682" s="53"/>
      <c r="C682" s="53"/>
      <c r="D682" s="52"/>
      <c r="E682" s="53"/>
      <c r="F682" s="54"/>
      <c r="G682" s="13"/>
      <c r="H682" s="13"/>
      <c r="I682" s="14"/>
      <c r="J682" s="48">
        <f>IFERROR(IF(G682="Annual Fee",VLOOKUP('NON-GB'!F682,Data!J:L,3,FALSE),0),0)+IFERROR(IF(G682="Late Charge",IF(OR(F682="FS-4.1",F682="FS-4.2"),VLOOKUP(F682&amp;H682,M:O,3,FALSE),VLOOKUP(H682,N:O,2,FALSE)*VLOOKUP(F682,Data!J:L,3,FALSE))),0)+IFERROR(IF(OR(F682="FS-4.1",F682="FS-4.2"),IF(VLOOKUP(H682,Data!O:P,2,FALSE)&lt;'NON-GB'!D$5,"Lapse",0)),0)</f>
        <v>0</v>
      </c>
      <c r="L682" s="33"/>
    </row>
    <row r="683" spans="1:12" ht="20.100000000000001" customHeight="1" x14ac:dyDescent="0.25">
      <c r="A683" s="47">
        <v>675</v>
      </c>
      <c r="B683" s="53"/>
      <c r="C683" s="53"/>
      <c r="D683" s="52"/>
      <c r="E683" s="53"/>
      <c r="F683" s="54"/>
      <c r="G683" s="13"/>
      <c r="H683" s="13"/>
      <c r="I683" s="14"/>
      <c r="J683" s="48">
        <f>IFERROR(IF(G683="Annual Fee",VLOOKUP('NON-GB'!F683,Data!J:L,3,FALSE),0),0)+IFERROR(IF(G683="Late Charge",IF(OR(F683="FS-4.1",F683="FS-4.2"),VLOOKUP(F683&amp;H683,M:O,3,FALSE),VLOOKUP(H683,N:O,2,FALSE)*VLOOKUP(F683,Data!J:L,3,FALSE))),0)+IFERROR(IF(OR(F683="FS-4.1",F683="FS-4.2"),IF(VLOOKUP(H683,Data!O:P,2,FALSE)&lt;'NON-GB'!D$5,"Lapse",0)),0)</f>
        <v>0</v>
      </c>
      <c r="L683" s="33"/>
    </row>
    <row r="684" spans="1:12" ht="20.100000000000001" customHeight="1" x14ac:dyDescent="0.25">
      <c r="A684" s="47">
        <v>676</v>
      </c>
      <c r="B684" s="53"/>
      <c r="C684" s="53"/>
      <c r="D684" s="52"/>
      <c r="E684" s="53"/>
      <c r="F684" s="54"/>
      <c r="G684" s="13"/>
      <c r="H684" s="13"/>
      <c r="I684" s="14"/>
      <c r="J684" s="48">
        <f>IFERROR(IF(G684="Annual Fee",VLOOKUP('NON-GB'!F684,Data!J:L,3,FALSE),0),0)+IFERROR(IF(G684="Late Charge",IF(OR(F684="FS-4.1",F684="FS-4.2"),VLOOKUP(F684&amp;H684,M:O,3,FALSE),VLOOKUP(H684,N:O,2,FALSE)*VLOOKUP(F684,Data!J:L,3,FALSE))),0)+IFERROR(IF(OR(F684="FS-4.1",F684="FS-4.2"),IF(VLOOKUP(H684,Data!O:P,2,FALSE)&lt;'NON-GB'!D$5,"Lapse",0)),0)</f>
        <v>0</v>
      </c>
      <c r="L684" s="33"/>
    </row>
    <row r="685" spans="1:12" ht="20.100000000000001" customHeight="1" x14ac:dyDescent="0.25">
      <c r="A685" s="47">
        <v>677</v>
      </c>
      <c r="B685" s="53"/>
      <c r="C685" s="53"/>
      <c r="D685" s="52"/>
      <c r="E685" s="53"/>
      <c r="F685" s="54"/>
      <c r="G685" s="13"/>
      <c r="H685" s="13"/>
      <c r="I685" s="14"/>
      <c r="J685" s="48">
        <f>IFERROR(IF(G685="Annual Fee",VLOOKUP('NON-GB'!F685,Data!J:L,3,FALSE),0),0)+IFERROR(IF(G685="Late Charge",IF(OR(F685="FS-4.1",F685="FS-4.2"),VLOOKUP(F685&amp;H685,M:O,3,FALSE),VLOOKUP(H685,N:O,2,FALSE)*VLOOKUP(F685,Data!J:L,3,FALSE))),0)+IFERROR(IF(OR(F685="FS-4.1",F685="FS-4.2"),IF(VLOOKUP(H685,Data!O:P,2,FALSE)&lt;'NON-GB'!D$5,"Lapse",0)),0)</f>
        <v>0</v>
      </c>
      <c r="L685" s="33"/>
    </row>
    <row r="686" spans="1:12" ht="20.100000000000001" customHeight="1" x14ac:dyDescent="0.25">
      <c r="A686" s="47">
        <v>678</v>
      </c>
      <c r="B686" s="53"/>
      <c r="C686" s="53"/>
      <c r="D686" s="52"/>
      <c r="E686" s="53"/>
      <c r="F686" s="54"/>
      <c r="G686" s="13"/>
      <c r="H686" s="13"/>
      <c r="I686" s="14"/>
      <c r="J686" s="48">
        <f>IFERROR(IF(G686="Annual Fee",VLOOKUP('NON-GB'!F686,Data!J:L,3,FALSE),0),0)+IFERROR(IF(G686="Late Charge",IF(OR(F686="FS-4.1",F686="FS-4.2"),VLOOKUP(F686&amp;H686,M:O,3,FALSE),VLOOKUP(H686,N:O,2,FALSE)*VLOOKUP(F686,Data!J:L,3,FALSE))),0)+IFERROR(IF(OR(F686="FS-4.1",F686="FS-4.2"),IF(VLOOKUP(H686,Data!O:P,2,FALSE)&lt;'NON-GB'!D$5,"Lapse",0)),0)</f>
        <v>0</v>
      </c>
      <c r="L686" s="33"/>
    </row>
    <row r="687" spans="1:12" ht="20.100000000000001" customHeight="1" x14ac:dyDescent="0.25">
      <c r="A687" s="47">
        <v>679</v>
      </c>
      <c r="B687" s="53"/>
      <c r="C687" s="53"/>
      <c r="D687" s="52"/>
      <c r="E687" s="53"/>
      <c r="F687" s="54"/>
      <c r="G687" s="13"/>
      <c r="H687" s="13"/>
      <c r="I687" s="14"/>
      <c r="J687" s="48">
        <f>IFERROR(IF(G687="Annual Fee",VLOOKUP('NON-GB'!F687,Data!J:L,3,FALSE),0),0)+IFERROR(IF(G687="Late Charge",IF(OR(F687="FS-4.1",F687="FS-4.2"),VLOOKUP(F687&amp;H687,M:O,3,FALSE),VLOOKUP(H687,N:O,2,FALSE)*VLOOKUP(F687,Data!J:L,3,FALSE))),0)+IFERROR(IF(OR(F687="FS-4.1",F687="FS-4.2"),IF(VLOOKUP(H687,Data!O:P,2,FALSE)&lt;'NON-GB'!D$5,"Lapse",0)),0)</f>
        <v>0</v>
      </c>
      <c r="L687" s="33"/>
    </row>
    <row r="688" spans="1:12" ht="20.100000000000001" customHeight="1" x14ac:dyDescent="0.25">
      <c r="A688" s="47">
        <v>680</v>
      </c>
      <c r="B688" s="53"/>
      <c r="C688" s="53"/>
      <c r="D688" s="52"/>
      <c r="E688" s="53"/>
      <c r="F688" s="54"/>
      <c r="G688" s="13"/>
      <c r="H688" s="13"/>
      <c r="I688" s="14"/>
      <c r="J688" s="48">
        <f>IFERROR(IF(G688="Annual Fee",VLOOKUP('NON-GB'!F688,Data!J:L,3,FALSE),0),0)+IFERROR(IF(G688="Late Charge",IF(OR(F688="FS-4.1",F688="FS-4.2"),VLOOKUP(F688&amp;H688,M:O,3,FALSE),VLOOKUP(H688,N:O,2,FALSE)*VLOOKUP(F688,Data!J:L,3,FALSE))),0)+IFERROR(IF(OR(F688="FS-4.1",F688="FS-4.2"),IF(VLOOKUP(H688,Data!O:P,2,FALSE)&lt;'NON-GB'!D$5,"Lapse",0)),0)</f>
        <v>0</v>
      </c>
      <c r="L688" s="33"/>
    </row>
    <row r="689" spans="1:12" ht="20.100000000000001" customHeight="1" x14ac:dyDescent="0.25">
      <c r="A689" s="47">
        <v>681</v>
      </c>
      <c r="B689" s="53"/>
      <c r="C689" s="53"/>
      <c r="D689" s="52"/>
      <c r="E689" s="53"/>
      <c r="F689" s="54"/>
      <c r="G689" s="13"/>
      <c r="H689" s="13"/>
      <c r="I689" s="14"/>
      <c r="J689" s="48">
        <f>IFERROR(IF(G689="Annual Fee",VLOOKUP('NON-GB'!F689,Data!J:L,3,FALSE),0),0)+IFERROR(IF(G689="Late Charge",IF(OR(F689="FS-4.1",F689="FS-4.2"),VLOOKUP(F689&amp;H689,M:O,3,FALSE),VLOOKUP(H689,N:O,2,FALSE)*VLOOKUP(F689,Data!J:L,3,FALSE))),0)+IFERROR(IF(OR(F689="FS-4.1",F689="FS-4.2"),IF(VLOOKUP(H689,Data!O:P,2,FALSE)&lt;'NON-GB'!D$5,"Lapse",0)),0)</f>
        <v>0</v>
      </c>
      <c r="L689" s="33"/>
    </row>
    <row r="690" spans="1:12" ht="20.100000000000001" customHeight="1" x14ac:dyDescent="0.25">
      <c r="A690" s="47">
        <v>682</v>
      </c>
      <c r="B690" s="53"/>
      <c r="C690" s="53"/>
      <c r="D690" s="52"/>
      <c r="E690" s="53"/>
      <c r="F690" s="54"/>
      <c r="G690" s="13"/>
      <c r="H690" s="13"/>
      <c r="I690" s="14"/>
      <c r="J690" s="48">
        <f>IFERROR(IF(G690="Annual Fee",VLOOKUP('NON-GB'!F690,Data!J:L,3,FALSE),0),0)+IFERROR(IF(G690="Late Charge",IF(OR(F690="FS-4.1",F690="FS-4.2"),VLOOKUP(F690&amp;H690,M:O,3,FALSE),VLOOKUP(H690,N:O,2,FALSE)*VLOOKUP(F690,Data!J:L,3,FALSE))),0)+IFERROR(IF(OR(F690="FS-4.1",F690="FS-4.2"),IF(VLOOKUP(H690,Data!O:P,2,FALSE)&lt;'NON-GB'!D$5,"Lapse",0)),0)</f>
        <v>0</v>
      </c>
      <c r="L690" s="33"/>
    </row>
    <row r="691" spans="1:12" ht="20.100000000000001" customHeight="1" x14ac:dyDescent="0.25">
      <c r="A691" s="47">
        <v>683</v>
      </c>
      <c r="B691" s="53"/>
      <c r="C691" s="53"/>
      <c r="D691" s="52"/>
      <c r="E691" s="53"/>
      <c r="F691" s="54"/>
      <c r="G691" s="13"/>
      <c r="H691" s="13"/>
      <c r="I691" s="14"/>
      <c r="J691" s="48">
        <f>IFERROR(IF(G691="Annual Fee",VLOOKUP('NON-GB'!F691,Data!J:L,3,FALSE),0),0)+IFERROR(IF(G691="Late Charge",IF(OR(F691="FS-4.1",F691="FS-4.2"),VLOOKUP(F691&amp;H691,M:O,3,FALSE),VLOOKUP(H691,N:O,2,FALSE)*VLOOKUP(F691,Data!J:L,3,FALSE))),0)+IFERROR(IF(OR(F691="FS-4.1",F691="FS-4.2"),IF(VLOOKUP(H691,Data!O:P,2,FALSE)&lt;'NON-GB'!D$5,"Lapse",0)),0)</f>
        <v>0</v>
      </c>
      <c r="L691" s="33"/>
    </row>
    <row r="692" spans="1:12" ht="20.100000000000001" customHeight="1" x14ac:dyDescent="0.25">
      <c r="A692" s="47">
        <v>684</v>
      </c>
      <c r="B692" s="53"/>
      <c r="C692" s="53"/>
      <c r="D692" s="52"/>
      <c r="E692" s="53"/>
      <c r="F692" s="54"/>
      <c r="G692" s="13"/>
      <c r="H692" s="13"/>
      <c r="I692" s="14"/>
      <c r="J692" s="48">
        <f>IFERROR(IF(G692="Annual Fee",VLOOKUP('NON-GB'!F692,Data!J:L,3,FALSE),0),0)+IFERROR(IF(G692="Late Charge",IF(OR(F692="FS-4.1",F692="FS-4.2"),VLOOKUP(F692&amp;H692,M:O,3,FALSE),VLOOKUP(H692,N:O,2,FALSE)*VLOOKUP(F692,Data!J:L,3,FALSE))),0)+IFERROR(IF(OR(F692="FS-4.1",F692="FS-4.2"),IF(VLOOKUP(H692,Data!O:P,2,FALSE)&lt;'NON-GB'!D$5,"Lapse",0)),0)</f>
        <v>0</v>
      </c>
      <c r="L692" s="33"/>
    </row>
    <row r="693" spans="1:12" ht="20.100000000000001" customHeight="1" x14ac:dyDescent="0.25">
      <c r="A693" s="47">
        <v>685</v>
      </c>
      <c r="B693" s="53"/>
      <c r="C693" s="53"/>
      <c r="D693" s="52"/>
      <c r="E693" s="53"/>
      <c r="F693" s="54"/>
      <c r="G693" s="13"/>
      <c r="H693" s="13"/>
      <c r="I693" s="14"/>
      <c r="J693" s="48">
        <f>IFERROR(IF(G693="Annual Fee",VLOOKUP('NON-GB'!F693,Data!J:L,3,FALSE),0),0)+IFERROR(IF(G693="Late Charge",IF(OR(F693="FS-4.1",F693="FS-4.2"),VLOOKUP(F693&amp;H693,M:O,3,FALSE),VLOOKUP(H693,N:O,2,FALSE)*VLOOKUP(F693,Data!J:L,3,FALSE))),0)+IFERROR(IF(OR(F693="FS-4.1",F693="FS-4.2"),IF(VLOOKUP(H693,Data!O:P,2,FALSE)&lt;'NON-GB'!D$5,"Lapse",0)),0)</f>
        <v>0</v>
      </c>
      <c r="L693" s="33"/>
    </row>
    <row r="694" spans="1:12" ht="20.100000000000001" customHeight="1" x14ac:dyDescent="0.25">
      <c r="A694" s="47">
        <v>686</v>
      </c>
      <c r="B694" s="53"/>
      <c r="C694" s="53"/>
      <c r="D694" s="52"/>
      <c r="E694" s="53"/>
      <c r="F694" s="54"/>
      <c r="G694" s="13"/>
      <c r="H694" s="13"/>
      <c r="I694" s="14"/>
      <c r="J694" s="48">
        <f>IFERROR(IF(G694="Annual Fee",VLOOKUP('NON-GB'!F694,Data!J:L,3,FALSE),0),0)+IFERROR(IF(G694="Late Charge",IF(OR(F694="FS-4.1",F694="FS-4.2"),VLOOKUP(F694&amp;H694,M:O,3,FALSE),VLOOKUP(H694,N:O,2,FALSE)*VLOOKUP(F694,Data!J:L,3,FALSE))),0)+IFERROR(IF(OR(F694="FS-4.1",F694="FS-4.2"),IF(VLOOKUP(H694,Data!O:P,2,FALSE)&lt;'NON-GB'!D$5,"Lapse",0)),0)</f>
        <v>0</v>
      </c>
      <c r="L694" s="33"/>
    </row>
    <row r="695" spans="1:12" ht="20.100000000000001" customHeight="1" x14ac:dyDescent="0.25">
      <c r="A695" s="47">
        <v>687</v>
      </c>
      <c r="B695" s="53"/>
      <c r="C695" s="53"/>
      <c r="D695" s="52"/>
      <c r="E695" s="53"/>
      <c r="F695" s="54"/>
      <c r="G695" s="13"/>
      <c r="H695" s="13"/>
      <c r="I695" s="14"/>
      <c r="J695" s="48">
        <f>IFERROR(IF(G695="Annual Fee",VLOOKUP('NON-GB'!F695,Data!J:L,3,FALSE),0),0)+IFERROR(IF(G695="Late Charge",IF(OR(F695="FS-4.1",F695="FS-4.2"),VLOOKUP(F695&amp;H695,M:O,3,FALSE),VLOOKUP(H695,N:O,2,FALSE)*VLOOKUP(F695,Data!J:L,3,FALSE))),0)+IFERROR(IF(OR(F695="FS-4.1",F695="FS-4.2"),IF(VLOOKUP(H695,Data!O:P,2,FALSE)&lt;'NON-GB'!D$5,"Lapse",0)),0)</f>
        <v>0</v>
      </c>
      <c r="L695" s="33"/>
    </row>
    <row r="696" spans="1:12" ht="20.100000000000001" customHeight="1" x14ac:dyDescent="0.25">
      <c r="A696" s="47">
        <v>688</v>
      </c>
      <c r="B696" s="53"/>
      <c r="C696" s="53"/>
      <c r="D696" s="52"/>
      <c r="E696" s="53"/>
      <c r="F696" s="54"/>
      <c r="G696" s="13"/>
      <c r="H696" s="13"/>
      <c r="I696" s="14"/>
      <c r="J696" s="48">
        <f>IFERROR(IF(G696="Annual Fee",VLOOKUP('NON-GB'!F696,Data!J:L,3,FALSE),0),0)+IFERROR(IF(G696="Late Charge",IF(OR(F696="FS-4.1",F696="FS-4.2"),VLOOKUP(F696&amp;H696,M:O,3,FALSE),VLOOKUP(H696,N:O,2,FALSE)*VLOOKUP(F696,Data!J:L,3,FALSE))),0)+IFERROR(IF(OR(F696="FS-4.1",F696="FS-4.2"),IF(VLOOKUP(H696,Data!O:P,2,FALSE)&lt;'NON-GB'!D$5,"Lapse",0)),0)</f>
        <v>0</v>
      </c>
      <c r="L696" s="33"/>
    </row>
    <row r="697" spans="1:12" ht="20.100000000000001" customHeight="1" x14ac:dyDescent="0.25">
      <c r="A697" s="47">
        <v>689</v>
      </c>
      <c r="B697" s="53"/>
      <c r="C697" s="53"/>
      <c r="D697" s="52"/>
      <c r="E697" s="53"/>
      <c r="F697" s="54"/>
      <c r="G697" s="13"/>
      <c r="H697" s="13"/>
      <c r="I697" s="14"/>
      <c r="J697" s="48">
        <f>IFERROR(IF(G697="Annual Fee",VLOOKUP('NON-GB'!F697,Data!J:L,3,FALSE),0),0)+IFERROR(IF(G697="Late Charge",IF(OR(F697="FS-4.1",F697="FS-4.2"),VLOOKUP(F697&amp;H697,M:O,3,FALSE),VLOOKUP(H697,N:O,2,FALSE)*VLOOKUP(F697,Data!J:L,3,FALSE))),0)+IFERROR(IF(OR(F697="FS-4.1",F697="FS-4.2"),IF(VLOOKUP(H697,Data!O:P,2,FALSE)&lt;'NON-GB'!D$5,"Lapse",0)),0)</f>
        <v>0</v>
      </c>
      <c r="L697" s="33"/>
    </row>
    <row r="698" spans="1:12" ht="20.100000000000001" customHeight="1" x14ac:dyDescent="0.25">
      <c r="A698" s="47">
        <v>690</v>
      </c>
      <c r="B698" s="53"/>
      <c r="C698" s="53"/>
      <c r="D698" s="52"/>
      <c r="E698" s="53"/>
      <c r="F698" s="54"/>
      <c r="G698" s="13"/>
      <c r="H698" s="13"/>
      <c r="I698" s="14"/>
      <c r="J698" s="48">
        <f>IFERROR(IF(G698="Annual Fee",VLOOKUP('NON-GB'!F698,Data!J:L,3,FALSE),0),0)+IFERROR(IF(G698="Late Charge",IF(OR(F698="FS-4.1",F698="FS-4.2"),VLOOKUP(F698&amp;H698,M:O,3,FALSE),VLOOKUP(H698,N:O,2,FALSE)*VLOOKUP(F698,Data!J:L,3,FALSE))),0)+IFERROR(IF(OR(F698="FS-4.1",F698="FS-4.2"),IF(VLOOKUP(H698,Data!O:P,2,FALSE)&lt;'NON-GB'!D$5,"Lapse",0)),0)</f>
        <v>0</v>
      </c>
      <c r="L698" s="33"/>
    </row>
    <row r="699" spans="1:12" ht="20.100000000000001" customHeight="1" x14ac:dyDescent="0.25">
      <c r="A699" s="47">
        <v>691</v>
      </c>
      <c r="B699" s="53"/>
      <c r="C699" s="53"/>
      <c r="D699" s="52"/>
      <c r="E699" s="53"/>
      <c r="F699" s="54"/>
      <c r="G699" s="13"/>
      <c r="H699" s="13"/>
      <c r="I699" s="14"/>
      <c r="J699" s="48">
        <f>IFERROR(IF(G699="Annual Fee",VLOOKUP('NON-GB'!F699,Data!J:L,3,FALSE),0),0)+IFERROR(IF(G699="Late Charge",IF(OR(F699="FS-4.1",F699="FS-4.2"),VLOOKUP(F699&amp;H699,M:O,3,FALSE),VLOOKUP(H699,N:O,2,FALSE)*VLOOKUP(F699,Data!J:L,3,FALSE))),0)+IFERROR(IF(OR(F699="FS-4.1",F699="FS-4.2"),IF(VLOOKUP(H699,Data!O:P,2,FALSE)&lt;'NON-GB'!D$5,"Lapse",0)),0)</f>
        <v>0</v>
      </c>
      <c r="L699" s="33"/>
    </row>
    <row r="700" spans="1:12" ht="20.100000000000001" customHeight="1" x14ac:dyDescent="0.25">
      <c r="A700" s="47">
        <v>692</v>
      </c>
      <c r="B700" s="53"/>
      <c r="C700" s="53"/>
      <c r="D700" s="52"/>
      <c r="E700" s="53"/>
      <c r="F700" s="54"/>
      <c r="G700" s="13"/>
      <c r="H700" s="13"/>
      <c r="I700" s="14"/>
      <c r="J700" s="48">
        <f>IFERROR(IF(G700="Annual Fee",VLOOKUP('NON-GB'!F700,Data!J:L,3,FALSE),0),0)+IFERROR(IF(G700="Late Charge",IF(OR(F700="FS-4.1",F700="FS-4.2"),VLOOKUP(F700&amp;H700,M:O,3,FALSE),VLOOKUP(H700,N:O,2,FALSE)*VLOOKUP(F700,Data!J:L,3,FALSE))),0)+IFERROR(IF(OR(F700="FS-4.1",F700="FS-4.2"),IF(VLOOKUP(H700,Data!O:P,2,FALSE)&lt;'NON-GB'!D$5,"Lapse",0)),0)</f>
        <v>0</v>
      </c>
      <c r="L700" s="33"/>
    </row>
    <row r="701" spans="1:12" ht="20.100000000000001" customHeight="1" x14ac:dyDescent="0.25">
      <c r="A701" s="47">
        <v>693</v>
      </c>
      <c r="B701" s="53"/>
      <c r="C701" s="53"/>
      <c r="D701" s="52"/>
      <c r="E701" s="53"/>
      <c r="F701" s="54"/>
      <c r="G701" s="13"/>
      <c r="H701" s="13"/>
      <c r="I701" s="14"/>
      <c r="J701" s="48">
        <f>IFERROR(IF(G701="Annual Fee",VLOOKUP('NON-GB'!F701,Data!J:L,3,FALSE),0),0)+IFERROR(IF(G701="Late Charge",IF(OR(F701="FS-4.1",F701="FS-4.2"),VLOOKUP(F701&amp;H701,M:O,3,FALSE),VLOOKUP(H701,N:O,2,FALSE)*VLOOKUP(F701,Data!J:L,3,FALSE))),0)+IFERROR(IF(OR(F701="FS-4.1",F701="FS-4.2"),IF(VLOOKUP(H701,Data!O:P,2,FALSE)&lt;'NON-GB'!D$5,"Lapse",0)),0)</f>
        <v>0</v>
      </c>
      <c r="L701" s="33"/>
    </row>
    <row r="702" spans="1:12" ht="20.100000000000001" customHeight="1" x14ac:dyDescent="0.25">
      <c r="A702" s="47">
        <v>694</v>
      </c>
      <c r="B702" s="53"/>
      <c r="C702" s="53"/>
      <c r="D702" s="52"/>
      <c r="E702" s="53"/>
      <c r="F702" s="54"/>
      <c r="G702" s="13"/>
      <c r="H702" s="13"/>
      <c r="I702" s="14"/>
      <c r="J702" s="48">
        <f>IFERROR(IF(G702="Annual Fee",VLOOKUP('NON-GB'!F702,Data!J:L,3,FALSE),0),0)+IFERROR(IF(G702="Late Charge",IF(OR(F702="FS-4.1",F702="FS-4.2"),VLOOKUP(F702&amp;H702,M:O,3,FALSE),VLOOKUP(H702,N:O,2,FALSE)*VLOOKUP(F702,Data!J:L,3,FALSE))),0)+IFERROR(IF(OR(F702="FS-4.1",F702="FS-4.2"),IF(VLOOKUP(H702,Data!O:P,2,FALSE)&lt;'NON-GB'!D$5,"Lapse",0)),0)</f>
        <v>0</v>
      </c>
      <c r="L702" s="33"/>
    </row>
    <row r="703" spans="1:12" ht="20.100000000000001" customHeight="1" x14ac:dyDescent="0.25">
      <c r="A703" s="47">
        <v>695</v>
      </c>
      <c r="B703" s="53"/>
      <c r="C703" s="53"/>
      <c r="D703" s="52"/>
      <c r="E703" s="53"/>
      <c r="F703" s="54"/>
      <c r="G703" s="13"/>
      <c r="H703" s="13"/>
      <c r="I703" s="14"/>
      <c r="J703" s="48">
        <f>IFERROR(IF(G703="Annual Fee",VLOOKUP('NON-GB'!F703,Data!J:L,3,FALSE),0),0)+IFERROR(IF(G703="Late Charge",IF(OR(F703="FS-4.1",F703="FS-4.2"),VLOOKUP(F703&amp;H703,M:O,3,FALSE),VLOOKUP(H703,N:O,2,FALSE)*VLOOKUP(F703,Data!J:L,3,FALSE))),0)+IFERROR(IF(OR(F703="FS-4.1",F703="FS-4.2"),IF(VLOOKUP(H703,Data!O:P,2,FALSE)&lt;'NON-GB'!D$5,"Lapse",0)),0)</f>
        <v>0</v>
      </c>
      <c r="L703" s="33"/>
    </row>
    <row r="704" spans="1:12" ht="20.100000000000001" customHeight="1" x14ac:dyDescent="0.25">
      <c r="A704" s="47">
        <v>696</v>
      </c>
      <c r="B704" s="53"/>
      <c r="C704" s="53"/>
      <c r="D704" s="52"/>
      <c r="E704" s="53"/>
      <c r="F704" s="54"/>
      <c r="G704" s="13"/>
      <c r="H704" s="13"/>
      <c r="I704" s="14"/>
      <c r="J704" s="48">
        <f>IFERROR(IF(G704="Annual Fee",VLOOKUP('NON-GB'!F704,Data!J:L,3,FALSE),0),0)+IFERROR(IF(G704="Late Charge",IF(OR(F704="FS-4.1",F704="FS-4.2"),VLOOKUP(F704&amp;H704,M:O,3,FALSE),VLOOKUP(H704,N:O,2,FALSE)*VLOOKUP(F704,Data!J:L,3,FALSE))),0)+IFERROR(IF(OR(F704="FS-4.1",F704="FS-4.2"),IF(VLOOKUP(H704,Data!O:P,2,FALSE)&lt;'NON-GB'!D$5,"Lapse",0)),0)</f>
        <v>0</v>
      </c>
      <c r="L704" s="33"/>
    </row>
    <row r="705" spans="1:12" ht="20.100000000000001" customHeight="1" x14ac:dyDescent="0.25">
      <c r="A705" s="47">
        <v>697</v>
      </c>
      <c r="B705" s="53"/>
      <c r="C705" s="53"/>
      <c r="D705" s="52"/>
      <c r="E705" s="53"/>
      <c r="F705" s="54"/>
      <c r="G705" s="13"/>
      <c r="H705" s="13"/>
      <c r="I705" s="14"/>
      <c r="J705" s="48">
        <f>IFERROR(IF(G705="Annual Fee",VLOOKUP('NON-GB'!F705,Data!J:L,3,FALSE),0),0)+IFERROR(IF(G705="Late Charge",IF(OR(F705="FS-4.1",F705="FS-4.2"),VLOOKUP(F705&amp;H705,M:O,3,FALSE),VLOOKUP(H705,N:O,2,FALSE)*VLOOKUP(F705,Data!J:L,3,FALSE))),0)+IFERROR(IF(OR(F705="FS-4.1",F705="FS-4.2"),IF(VLOOKUP(H705,Data!O:P,2,FALSE)&lt;'NON-GB'!D$5,"Lapse",0)),0)</f>
        <v>0</v>
      </c>
      <c r="L705" s="33"/>
    </row>
    <row r="706" spans="1:12" ht="20.100000000000001" customHeight="1" x14ac:dyDescent="0.25">
      <c r="A706" s="47">
        <v>698</v>
      </c>
      <c r="B706" s="53"/>
      <c r="C706" s="53"/>
      <c r="D706" s="52"/>
      <c r="E706" s="53"/>
      <c r="F706" s="54"/>
      <c r="G706" s="13"/>
      <c r="H706" s="13"/>
      <c r="I706" s="14"/>
      <c r="J706" s="48">
        <f>IFERROR(IF(G706="Annual Fee",VLOOKUP('NON-GB'!F706,Data!J:L,3,FALSE),0),0)+IFERROR(IF(G706="Late Charge",IF(OR(F706="FS-4.1",F706="FS-4.2"),VLOOKUP(F706&amp;H706,M:O,3,FALSE),VLOOKUP(H706,N:O,2,FALSE)*VLOOKUP(F706,Data!J:L,3,FALSE))),0)+IFERROR(IF(OR(F706="FS-4.1",F706="FS-4.2"),IF(VLOOKUP(H706,Data!O:P,2,FALSE)&lt;'NON-GB'!D$5,"Lapse",0)),0)</f>
        <v>0</v>
      </c>
      <c r="L706" s="33"/>
    </row>
    <row r="707" spans="1:12" ht="20.100000000000001" customHeight="1" x14ac:dyDescent="0.25">
      <c r="A707" s="47">
        <v>699</v>
      </c>
      <c r="B707" s="53"/>
      <c r="C707" s="53"/>
      <c r="D707" s="52"/>
      <c r="E707" s="53"/>
      <c r="F707" s="54"/>
      <c r="G707" s="13"/>
      <c r="H707" s="13"/>
      <c r="I707" s="14"/>
      <c r="J707" s="48">
        <f>IFERROR(IF(G707="Annual Fee",VLOOKUP('NON-GB'!F707,Data!J:L,3,FALSE),0),0)+IFERROR(IF(G707="Late Charge",IF(OR(F707="FS-4.1",F707="FS-4.2"),VLOOKUP(F707&amp;H707,M:O,3,FALSE),VLOOKUP(H707,N:O,2,FALSE)*VLOOKUP(F707,Data!J:L,3,FALSE))),0)+IFERROR(IF(OR(F707="FS-4.1",F707="FS-4.2"),IF(VLOOKUP(H707,Data!O:P,2,FALSE)&lt;'NON-GB'!D$5,"Lapse",0)),0)</f>
        <v>0</v>
      </c>
      <c r="L707" s="33"/>
    </row>
    <row r="708" spans="1:12" ht="20.100000000000001" customHeight="1" x14ac:dyDescent="0.25">
      <c r="A708" s="47">
        <v>700</v>
      </c>
      <c r="B708" s="53"/>
      <c r="C708" s="53"/>
      <c r="D708" s="52"/>
      <c r="E708" s="53"/>
      <c r="F708" s="54"/>
      <c r="G708" s="13"/>
      <c r="H708" s="13"/>
      <c r="I708" s="14"/>
      <c r="J708" s="48">
        <f>IFERROR(IF(G708="Annual Fee",VLOOKUP('NON-GB'!F708,Data!J:L,3,FALSE),0),0)+IFERROR(IF(G708="Late Charge",IF(OR(F708="FS-4.1",F708="FS-4.2"),VLOOKUP(F708&amp;H708,M:O,3,FALSE),VLOOKUP(H708,N:O,2,FALSE)*VLOOKUP(F708,Data!J:L,3,FALSE))),0)+IFERROR(IF(OR(F708="FS-4.1",F708="FS-4.2"),IF(VLOOKUP(H708,Data!O:P,2,FALSE)&lt;'NON-GB'!D$5,"Lapse",0)),0)</f>
        <v>0</v>
      </c>
      <c r="L708" s="33"/>
    </row>
    <row r="709" spans="1:12" ht="20.100000000000001" customHeight="1" x14ac:dyDescent="0.25">
      <c r="A709" s="47">
        <v>701</v>
      </c>
      <c r="B709" s="53"/>
      <c r="C709" s="53"/>
      <c r="D709" s="52"/>
      <c r="E709" s="53"/>
      <c r="F709" s="54"/>
      <c r="G709" s="13"/>
      <c r="H709" s="13"/>
      <c r="I709" s="14"/>
      <c r="J709" s="48">
        <f>IFERROR(IF(G709="Annual Fee",VLOOKUP('NON-GB'!F709,Data!J:L,3,FALSE),0),0)+IFERROR(IF(G709="Late Charge",IF(OR(F709="FS-4.1",F709="FS-4.2"),VLOOKUP(F709&amp;H709,M:O,3,FALSE),VLOOKUP(H709,N:O,2,FALSE)*VLOOKUP(F709,Data!J:L,3,FALSE))),0)+IFERROR(IF(OR(F709="FS-4.1",F709="FS-4.2"),IF(VLOOKUP(H709,Data!O:P,2,FALSE)&lt;'NON-GB'!D$5,"Lapse",0)),0)</f>
        <v>0</v>
      </c>
      <c r="L709" s="33"/>
    </row>
    <row r="710" spans="1:12" ht="20.100000000000001" customHeight="1" x14ac:dyDescent="0.25">
      <c r="A710" s="47">
        <v>702</v>
      </c>
      <c r="B710" s="53"/>
      <c r="C710" s="53"/>
      <c r="D710" s="52"/>
      <c r="E710" s="53"/>
      <c r="F710" s="54"/>
      <c r="G710" s="13"/>
      <c r="H710" s="13"/>
      <c r="I710" s="14"/>
      <c r="J710" s="48">
        <f>IFERROR(IF(G710="Annual Fee",VLOOKUP('NON-GB'!F710,Data!J:L,3,FALSE),0),0)+IFERROR(IF(G710="Late Charge",IF(OR(F710="FS-4.1",F710="FS-4.2"),VLOOKUP(F710&amp;H710,M:O,3,FALSE),VLOOKUP(H710,N:O,2,FALSE)*VLOOKUP(F710,Data!J:L,3,FALSE))),0)+IFERROR(IF(OR(F710="FS-4.1",F710="FS-4.2"),IF(VLOOKUP(H710,Data!O:P,2,FALSE)&lt;'NON-GB'!D$5,"Lapse",0)),0)</f>
        <v>0</v>
      </c>
      <c r="L710" s="33"/>
    </row>
    <row r="711" spans="1:12" ht="20.100000000000001" customHeight="1" x14ac:dyDescent="0.25">
      <c r="A711" s="47">
        <v>703</v>
      </c>
      <c r="B711" s="53"/>
      <c r="C711" s="53"/>
      <c r="D711" s="52"/>
      <c r="E711" s="53"/>
      <c r="F711" s="54"/>
      <c r="G711" s="13"/>
      <c r="H711" s="13"/>
      <c r="I711" s="14"/>
      <c r="J711" s="48">
        <f>IFERROR(IF(G711="Annual Fee",VLOOKUP('NON-GB'!F711,Data!J:L,3,FALSE),0),0)+IFERROR(IF(G711="Late Charge",IF(OR(F711="FS-4.1",F711="FS-4.2"),VLOOKUP(F711&amp;H711,M:O,3,FALSE),VLOOKUP(H711,N:O,2,FALSE)*VLOOKUP(F711,Data!J:L,3,FALSE))),0)+IFERROR(IF(OR(F711="FS-4.1",F711="FS-4.2"),IF(VLOOKUP(H711,Data!O:P,2,FALSE)&lt;'NON-GB'!D$5,"Lapse",0)),0)</f>
        <v>0</v>
      </c>
      <c r="L711" s="33"/>
    </row>
    <row r="712" spans="1:12" ht="20.100000000000001" customHeight="1" x14ac:dyDescent="0.25">
      <c r="A712" s="47">
        <v>704</v>
      </c>
      <c r="B712" s="53"/>
      <c r="C712" s="53"/>
      <c r="D712" s="52"/>
      <c r="E712" s="53"/>
      <c r="F712" s="54"/>
      <c r="G712" s="13"/>
      <c r="H712" s="13"/>
      <c r="I712" s="14"/>
      <c r="J712" s="48">
        <f>IFERROR(IF(G712="Annual Fee",VLOOKUP('NON-GB'!F712,Data!J:L,3,FALSE),0),0)+IFERROR(IF(G712="Late Charge",IF(OR(F712="FS-4.1",F712="FS-4.2"),VLOOKUP(F712&amp;H712,M:O,3,FALSE),VLOOKUP(H712,N:O,2,FALSE)*VLOOKUP(F712,Data!J:L,3,FALSE))),0)+IFERROR(IF(OR(F712="FS-4.1",F712="FS-4.2"),IF(VLOOKUP(H712,Data!O:P,2,FALSE)&lt;'NON-GB'!D$5,"Lapse",0)),0)</f>
        <v>0</v>
      </c>
      <c r="L712" s="33"/>
    </row>
    <row r="713" spans="1:12" ht="20.100000000000001" customHeight="1" x14ac:dyDescent="0.25">
      <c r="A713" s="47">
        <v>705</v>
      </c>
      <c r="B713" s="53"/>
      <c r="C713" s="53"/>
      <c r="D713" s="52"/>
      <c r="E713" s="53"/>
      <c r="F713" s="54"/>
      <c r="G713" s="13"/>
      <c r="H713" s="13"/>
      <c r="I713" s="14"/>
      <c r="J713" s="48">
        <f>IFERROR(IF(G713="Annual Fee",VLOOKUP('NON-GB'!F713,Data!J:L,3,FALSE),0),0)+IFERROR(IF(G713="Late Charge",IF(OR(F713="FS-4.1",F713="FS-4.2"),VLOOKUP(F713&amp;H713,M:O,3,FALSE),VLOOKUP(H713,N:O,2,FALSE)*VLOOKUP(F713,Data!J:L,3,FALSE))),0)+IFERROR(IF(OR(F713="FS-4.1",F713="FS-4.2"),IF(VLOOKUP(H713,Data!O:P,2,FALSE)&lt;'NON-GB'!D$5,"Lapse",0)),0)</f>
        <v>0</v>
      </c>
      <c r="L713" s="33"/>
    </row>
    <row r="714" spans="1:12" ht="20.100000000000001" customHeight="1" x14ac:dyDescent="0.25">
      <c r="A714" s="47">
        <v>706</v>
      </c>
      <c r="B714" s="53"/>
      <c r="C714" s="53"/>
      <c r="D714" s="52"/>
      <c r="E714" s="53"/>
      <c r="F714" s="54"/>
      <c r="G714" s="13"/>
      <c r="H714" s="13"/>
      <c r="I714" s="14"/>
      <c r="J714" s="48">
        <f>IFERROR(IF(G714="Annual Fee",VLOOKUP('NON-GB'!F714,Data!J:L,3,FALSE),0),0)+IFERROR(IF(G714="Late Charge",IF(OR(F714="FS-4.1",F714="FS-4.2"),VLOOKUP(F714&amp;H714,M:O,3,FALSE),VLOOKUP(H714,N:O,2,FALSE)*VLOOKUP(F714,Data!J:L,3,FALSE))),0)+IFERROR(IF(OR(F714="FS-4.1",F714="FS-4.2"),IF(VLOOKUP(H714,Data!O:P,2,FALSE)&lt;'NON-GB'!D$5,"Lapse",0)),0)</f>
        <v>0</v>
      </c>
      <c r="L714" s="33"/>
    </row>
    <row r="715" spans="1:12" ht="20.100000000000001" customHeight="1" x14ac:dyDescent="0.25">
      <c r="A715" s="47">
        <v>707</v>
      </c>
      <c r="B715" s="53"/>
      <c r="C715" s="53"/>
      <c r="D715" s="52"/>
      <c r="E715" s="53"/>
      <c r="F715" s="54"/>
      <c r="G715" s="13"/>
      <c r="H715" s="13"/>
      <c r="I715" s="14"/>
      <c r="J715" s="48">
        <f>IFERROR(IF(G715="Annual Fee",VLOOKUP('NON-GB'!F715,Data!J:L,3,FALSE),0),0)+IFERROR(IF(G715="Late Charge",IF(OR(F715="FS-4.1",F715="FS-4.2"),VLOOKUP(F715&amp;H715,M:O,3,FALSE),VLOOKUP(H715,N:O,2,FALSE)*VLOOKUP(F715,Data!J:L,3,FALSE))),0)+IFERROR(IF(OR(F715="FS-4.1",F715="FS-4.2"),IF(VLOOKUP(H715,Data!O:P,2,FALSE)&lt;'NON-GB'!D$5,"Lapse",0)),0)</f>
        <v>0</v>
      </c>
      <c r="L715" s="33"/>
    </row>
    <row r="716" spans="1:12" ht="20.100000000000001" customHeight="1" x14ac:dyDescent="0.25">
      <c r="A716" s="47">
        <v>708</v>
      </c>
      <c r="B716" s="53"/>
      <c r="C716" s="53"/>
      <c r="D716" s="52"/>
      <c r="E716" s="53"/>
      <c r="F716" s="54"/>
      <c r="G716" s="13"/>
      <c r="H716" s="13"/>
      <c r="I716" s="14"/>
      <c r="J716" s="48">
        <f>IFERROR(IF(G716="Annual Fee",VLOOKUP('NON-GB'!F716,Data!J:L,3,FALSE),0),0)+IFERROR(IF(G716="Late Charge",IF(OR(F716="FS-4.1",F716="FS-4.2"),VLOOKUP(F716&amp;H716,M:O,3,FALSE),VLOOKUP(H716,N:O,2,FALSE)*VLOOKUP(F716,Data!J:L,3,FALSE))),0)+IFERROR(IF(OR(F716="FS-4.1",F716="FS-4.2"),IF(VLOOKUP(H716,Data!O:P,2,FALSE)&lt;'NON-GB'!D$5,"Lapse",0)),0)</f>
        <v>0</v>
      </c>
      <c r="L716" s="33"/>
    </row>
    <row r="717" spans="1:12" ht="20.100000000000001" customHeight="1" x14ac:dyDescent="0.25">
      <c r="A717" s="47">
        <v>709</v>
      </c>
      <c r="B717" s="53"/>
      <c r="C717" s="53"/>
      <c r="D717" s="52"/>
      <c r="E717" s="53"/>
      <c r="F717" s="54"/>
      <c r="G717" s="13"/>
      <c r="H717" s="13"/>
      <c r="I717" s="14"/>
      <c r="J717" s="48">
        <f>IFERROR(IF(G717="Annual Fee",VLOOKUP('NON-GB'!F717,Data!J:L,3,FALSE),0),0)+IFERROR(IF(G717="Late Charge",IF(OR(F717="FS-4.1",F717="FS-4.2"),VLOOKUP(F717&amp;H717,M:O,3,FALSE),VLOOKUP(H717,N:O,2,FALSE)*VLOOKUP(F717,Data!J:L,3,FALSE))),0)+IFERROR(IF(OR(F717="FS-4.1",F717="FS-4.2"),IF(VLOOKUP(H717,Data!O:P,2,FALSE)&lt;'NON-GB'!D$5,"Lapse",0)),0)</f>
        <v>0</v>
      </c>
      <c r="L717" s="33"/>
    </row>
    <row r="718" spans="1:12" ht="20.100000000000001" customHeight="1" x14ac:dyDescent="0.25">
      <c r="A718" s="47">
        <v>710</v>
      </c>
      <c r="B718" s="53"/>
      <c r="C718" s="53"/>
      <c r="D718" s="52"/>
      <c r="E718" s="53"/>
      <c r="F718" s="54"/>
      <c r="G718" s="13"/>
      <c r="H718" s="13"/>
      <c r="I718" s="14"/>
      <c r="J718" s="48">
        <f>IFERROR(IF(G718="Annual Fee",VLOOKUP('NON-GB'!F718,Data!J:L,3,FALSE),0),0)+IFERROR(IF(G718="Late Charge",IF(OR(F718="FS-4.1",F718="FS-4.2"),VLOOKUP(F718&amp;H718,M:O,3,FALSE),VLOOKUP(H718,N:O,2,FALSE)*VLOOKUP(F718,Data!J:L,3,FALSE))),0)+IFERROR(IF(OR(F718="FS-4.1",F718="FS-4.2"),IF(VLOOKUP(H718,Data!O:P,2,FALSE)&lt;'NON-GB'!D$5,"Lapse",0)),0)</f>
        <v>0</v>
      </c>
      <c r="L718" s="33"/>
    </row>
    <row r="719" spans="1:12" ht="20.100000000000001" customHeight="1" x14ac:dyDescent="0.25">
      <c r="A719" s="47">
        <v>711</v>
      </c>
      <c r="B719" s="53"/>
      <c r="C719" s="53"/>
      <c r="D719" s="52"/>
      <c r="E719" s="53"/>
      <c r="F719" s="54"/>
      <c r="G719" s="13"/>
      <c r="H719" s="13"/>
      <c r="I719" s="14"/>
      <c r="J719" s="48">
        <f>IFERROR(IF(G719="Annual Fee",VLOOKUP('NON-GB'!F719,Data!J:L,3,FALSE),0),0)+IFERROR(IF(G719="Late Charge",IF(OR(F719="FS-4.1",F719="FS-4.2"),VLOOKUP(F719&amp;H719,M:O,3,FALSE),VLOOKUP(H719,N:O,2,FALSE)*VLOOKUP(F719,Data!J:L,3,FALSE))),0)+IFERROR(IF(OR(F719="FS-4.1",F719="FS-4.2"),IF(VLOOKUP(H719,Data!O:P,2,FALSE)&lt;'NON-GB'!D$5,"Lapse",0)),0)</f>
        <v>0</v>
      </c>
      <c r="L719" s="33"/>
    </row>
    <row r="720" spans="1:12" ht="20.100000000000001" customHeight="1" x14ac:dyDescent="0.25">
      <c r="A720" s="47">
        <v>712</v>
      </c>
      <c r="B720" s="53"/>
      <c r="C720" s="53"/>
      <c r="D720" s="52"/>
      <c r="E720" s="53"/>
      <c r="F720" s="54"/>
      <c r="G720" s="13"/>
      <c r="H720" s="13"/>
      <c r="I720" s="14"/>
      <c r="J720" s="48">
        <f>IFERROR(IF(G720="Annual Fee",VLOOKUP('NON-GB'!F720,Data!J:L,3,FALSE),0),0)+IFERROR(IF(G720="Late Charge",IF(OR(F720="FS-4.1",F720="FS-4.2"),VLOOKUP(F720&amp;H720,M:O,3,FALSE),VLOOKUP(H720,N:O,2,FALSE)*VLOOKUP(F720,Data!J:L,3,FALSE))),0)+IFERROR(IF(OR(F720="FS-4.1",F720="FS-4.2"),IF(VLOOKUP(H720,Data!O:P,2,FALSE)&lt;'NON-GB'!D$5,"Lapse",0)),0)</f>
        <v>0</v>
      </c>
      <c r="L720" s="33"/>
    </row>
    <row r="721" spans="1:12" ht="20.100000000000001" customHeight="1" x14ac:dyDescent="0.25">
      <c r="A721" s="47">
        <v>713</v>
      </c>
      <c r="B721" s="53"/>
      <c r="C721" s="53"/>
      <c r="D721" s="52"/>
      <c r="E721" s="53"/>
      <c r="F721" s="54"/>
      <c r="G721" s="13"/>
      <c r="H721" s="13"/>
      <c r="I721" s="14"/>
      <c r="J721" s="48">
        <f>IFERROR(IF(G721="Annual Fee",VLOOKUP('NON-GB'!F721,Data!J:L,3,FALSE),0),0)+IFERROR(IF(G721="Late Charge",IF(OR(F721="FS-4.1",F721="FS-4.2"),VLOOKUP(F721&amp;H721,M:O,3,FALSE),VLOOKUP(H721,N:O,2,FALSE)*VLOOKUP(F721,Data!J:L,3,FALSE))),0)+IFERROR(IF(OR(F721="FS-4.1",F721="FS-4.2"),IF(VLOOKUP(H721,Data!O:P,2,FALSE)&lt;'NON-GB'!D$5,"Lapse",0)),0)</f>
        <v>0</v>
      </c>
      <c r="L721" s="33"/>
    </row>
    <row r="722" spans="1:12" ht="20.100000000000001" customHeight="1" x14ac:dyDescent="0.25">
      <c r="A722" s="47">
        <v>714</v>
      </c>
      <c r="B722" s="53"/>
      <c r="C722" s="53"/>
      <c r="D722" s="52"/>
      <c r="E722" s="53"/>
      <c r="F722" s="54"/>
      <c r="G722" s="13"/>
      <c r="H722" s="13"/>
      <c r="I722" s="14"/>
      <c r="J722" s="48">
        <f>IFERROR(IF(G722="Annual Fee",VLOOKUP('NON-GB'!F722,Data!J:L,3,FALSE),0),0)+IFERROR(IF(G722="Late Charge",IF(OR(F722="FS-4.1",F722="FS-4.2"),VLOOKUP(F722&amp;H722,M:O,3,FALSE),VLOOKUP(H722,N:O,2,FALSE)*VLOOKUP(F722,Data!J:L,3,FALSE))),0)+IFERROR(IF(OR(F722="FS-4.1",F722="FS-4.2"),IF(VLOOKUP(H722,Data!O:P,2,FALSE)&lt;'NON-GB'!D$5,"Lapse",0)),0)</f>
        <v>0</v>
      </c>
      <c r="L722" s="33"/>
    </row>
    <row r="723" spans="1:12" ht="20.100000000000001" customHeight="1" x14ac:dyDescent="0.25">
      <c r="A723" s="47">
        <v>715</v>
      </c>
      <c r="B723" s="53"/>
      <c r="C723" s="53"/>
      <c r="D723" s="52"/>
      <c r="E723" s="53"/>
      <c r="F723" s="54"/>
      <c r="G723" s="13"/>
      <c r="H723" s="13"/>
      <c r="I723" s="14"/>
      <c r="J723" s="48">
        <f>IFERROR(IF(G723="Annual Fee",VLOOKUP('NON-GB'!F723,Data!J:L,3,FALSE),0),0)+IFERROR(IF(G723="Late Charge",IF(OR(F723="FS-4.1",F723="FS-4.2"),VLOOKUP(F723&amp;H723,M:O,3,FALSE),VLOOKUP(H723,N:O,2,FALSE)*VLOOKUP(F723,Data!J:L,3,FALSE))),0)+IFERROR(IF(OR(F723="FS-4.1",F723="FS-4.2"),IF(VLOOKUP(H723,Data!O:P,2,FALSE)&lt;'NON-GB'!D$5,"Lapse",0)),0)</f>
        <v>0</v>
      </c>
      <c r="L723" s="33"/>
    </row>
    <row r="724" spans="1:12" ht="20.100000000000001" customHeight="1" x14ac:dyDescent="0.25">
      <c r="A724" s="47">
        <v>716</v>
      </c>
      <c r="B724" s="53"/>
      <c r="C724" s="53"/>
      <c r="D724" s="52"/>
      <c r="E724" s="53"/>
      <c r="F724" s="54"/>
      <c r="G724" s="13"/>
      <c r="H724" s="13"/>
      <c r="I724" s="14"/>
      <c r="J724" s="48">
        <f>IFERROR(IF(G724="Annual Fee",VLOOKUP('NON-GB'!F724,Data!J:L,3,FALSE),0),0)+IFERROR(IF(G724="Late Charge",IF(OR(F724="FS-4.1",F724="FS-4.2"),VLOOKUP(F724&amp;H724,M:O,3,FALSE),VLOOKUP(H724,N:O,2,FALSE)*VLOOKUP(F724,Data!J:L,3,FALSE))),0)+IFERROR(IF(OR(F724="FS-4.1",F724="FS-4.2"),IF(VLOOKUP(H724,Data!O:P,2,FALSE)&lt;'NON-GB'!D$5,"Lapse",0)),0)</f>
        <v>0</v>
      </c>
      <c r="L724" s="33"/>
    </row>
    <row r="725" spans="1:12" ht="20.100000000000001" customHeight="1" x14ac:dyDescent="0.25">
      <c r="A725" s="47">
        <v>717</v>
      </c>
      <c r="B725" s="53"/>
      <c r="C725" s="53"/>
      <c r="D725" s="52"/>
      <c r="E725" s="53"/>
      <c r="F725" s="54"/>
      <c r="G725" s="13"/>
      <c r="H725" s="13"/>
      <c r="I725" s="14"/>
      <c r="J725" s="48">
        <f>IFERROR(IF(G725="Annual Fee",VLOOKUP('NON-GB'!F725,Data!J:L,3,FALSE),0),0)+IFERROR(IF(G725="Late Charge",IF(OR(F725="FS-4.1",F725="FS-4.2"),VLOOKUP(F725&amp;H725,M:O,3,FALSE),VLOOKUP(H725,N:O,2,FALSE)*VLOOKUP(F725,Data!J:L,3,FALSE))),0)+IFERROR(IF(OR(F725="FS-4.1",F725="FS-4.2"),IF(VLOOKUP(H725,Data!O:P,2,FALSE)&lt;'NON-GB'!D$5,"Lapse",0)),0)</f>
        <v>0</v>
      </c>
      <c r="L725" s="33"/>
    </row>
    <row r="726" spans="1:12" ht="20.100000000000001" customHeight="1" x14ac:dyDescent="0.25">
      <c r="A726" s="47">
        <v>718</v>
      </c>
      <c r="B726" s="53"/>
      <c r="C726" s="53"/>
      <c r="D726" s="52"/>
      <c r="E726" s="53"/>
      <c r="F726" s="54"/>
      <c r="G726" s="13"/>
      <c r="H726" s="13"/>
      <c r="I726" s="14"/>
      <c r="J726" s="48">
        <f>IFERROR(IF(G726="Annual Fee",VLOOKUP('NON-GB'!F726,Data!J:L,3,FALSE),0),0)+IFERROR(IF(G726="Late Charge",IF(OR(F726="FS-4.1",F726="FS-4.2"),VLOOKUP(F726&amp;H726,M:O,3,FALSE),VLOOKUP(H726,N:O,2,FALSE)*VLOOKUP(F726,Data!J:L,3,FALSE))),0)+IFERROR(IF(OR(F726="FS-4.1",F726="FS-4.2"),IF(VLOOKUP(H726,Data!O:P,2,FALSE)&lt;'NON-GB'!D$5,"Lapse",0)),0)</f>
        <v>0</v>
      </c>
      <c r="L726" s="33"/>
    </row>
    <row r="727" spans="1:12" ht="20.100000000000001" customHeight="1" x14ac:dyDescent="0.25">
      <c r="A727" s="47">
        <v>719</v>
      </c>
      <c r="B727" s="53"/>
      <c r="C727" s="53"/>
      <c r="D727" s="52"/>
      <c r="E727" s="53"/>
      <c r="F727" s="54"/>
      <c r="G727" s="13"/>
      <c r="H727" s="13"/>
      <c r="I727" s="14"/>
      <c r="J727" s="48">
        <f>IFERROR(IF(G727="Annual Fee",VLOOKUP('NON-GB'!F727,Data!J:L,3,FALSE),0),0)+IFERROR(IF(G727="Late Charge",IF(OR(F727="FS-4.1",F727="FS-4.2"),VLOOKUP(F727&amp;H727,M:O,3,FALSE),VLOOKUP(H727,N:O,2,FALSE)*VLOOKUP(F727,Data!J:L,3,FALSE))),0)+IFERROR(IF(OR(F727="FS-4.1",F727="FS-4.2"),IF(VLOOKUP(H727,Data!O:P,2,FALSE)&lt;'NON-GB'!D$5,"Lapse",0)),0)</f>
        <v>0</v>
      </c>
      <c r="L727" s="33"/>
    </row>
    <row r="728" spans="1:12" ht="20.100000000000001" customHeight="1" x14ac:dyDescent="0.25">
      <c r="A728" s="47">
        <v>720</v>
      </c>
      <c r="B728" s="53"/>
      <c r="C728" s="53"/>
      <c r="D728" s="52"/>
      <c r="E728" s="53"/>
      <c r="F728" s="54"/>
      <c r="G728" s="13"/>
      <c r="H728" s="13"/>
      <c r="I728" s="14"/>
      <c r="J728" s="48">
        <f>IFERROR(IF(G728="Annual Fee",VLOOKUP('NON-GB'!F728,Data!J:L,3,FALSE),0),0)+IFERROR(IF(G728="Late Charge",IF(OR(F728="FS-4.1",F728="FS-4.2"),VLOOKUP(F728&amp;H728,M:O,3,FALSE),VLOOKUP(H728,N:O,2,FALSE)*VLOOKUP(F728,Data!J:L,3,FALSE))),0)+IFERROR(IF(OR(F728="FS-4.1",F728="FS-4.2"),IF(VLOOKUP(H728,Data!O:P,2,FALSE)&lt;'NON-GB'!D$5,"Lapse",0)),0)</f>
        <v>0</v>
      </c>
      <c r="L728" s="33"/>
    </row>
    <row r="729" spans="1:12" ht="20.100000000000001" customHeight="1" x14ac:dyDescent="0.25">
      <c r="A729" s="47">
        <v>721</v>
      </c>
      <c r="B729" s="53"/>
      <c r="C729" s="53"/>
      <c r="D729" s="52"/>
      <c r="E729" s="53"/>
      <c r="F729" s="54"/>
      <c r="G729" s="13"/>
      <c r="H729" s="13"/>
      <c r="I729" s="14"/>
      <c r="J729" s="48">
        <f>IFERROR(IF(G729="Annual Fee",VLOOKUP('NON-GB'!F729,Data!J:L,3,FALSE),0),0)+IFERROR(IF(G729="Late Charge",IF(OR(F729="FS-4.1",F729="FS-4.2"),VLOOKUP(F729&amp;H729,M:O,3,FALSE),VLOOKUP(H729,N:O,2,FALSE)*VLOOKUP(F729,Data!J:L,3,FALSE))),0)+IFERROR(IF(OR(F729="FS-4.1",F729="FS-4.2"),IF(VLOOKUP(H729,Data!O:P,2,FALSE)&lt;'NON-GB'!D$5,"Lapse",0)),0)</f>
        <v>0</v>
      </c>
      <c r="L729" s="33"/>
    </row>
    <row r="730" spans="1:12" ht="20.100000000000001" customHeight="1" x14ac:dyDescent="0.25">
      <c r="A730" s="47">
        <v>722</v>
      </c>
      <c r="B730" s="53"/>
      <c r="C730" s="53"/>
      <c r="D730" s="52"/>
      <c r="E730" s="53"/>
      <c r="F730" s="54"/>
      <c r="G730" s="13"/>
      <c r="H730" s="13"/>
      <c r="I730" s="14"/>
      <c r="J730" s="48">
        <f>IFERROR(IF(G730="Annual Fee",VLOOKUP('NON-GB'!F730,Data!J:L,3,FALSE),0),0)+IFERROR(IF(G730="Late Charge",IF(OR(F730="FS-4.1",F730="FS-4.2"),VLOOKUP(F730&amp;H730,M:O,3,FALSE),VLOOKUP(H730,N:O,2,FALSE)*VLOOKUP(F730,Data!J:L,3,FALSE))),0)+IFERROR(IF(OR(F730="FS-4.1",F730="FS-4.2"),IF(VLOOKUP(H730,Data!O:P,2,FALSE)&lt;'NON-GB'!D$5,"Lapse",0)),0)</f>
        <v>0</v>
      </c>
      <c r="L730" s="33"/>
    </row>
    <row r="731" spans="1:12" ht="20.100000000000001" customHeight="1" x14ac:dyDescent="0.25">
      <c r="A731" s="47">
        <v>723</v>
      </c>
      <c r="B731" s="53"/>
      <c r="C731" s="53"/>
      <c r="D731" s="52"/>
      <c r="E731" s="53"/>
      <c r="F731" s="54"/>
      <c r="G731" s="13"/>
      <c r="H731" s="13"/>
      <c r="I731" s="14"/>
      <c r="J731" s="48">
        <f>IFERROR(IF(G731="Annual Fee",VLOOKUP('NON-GB'!F731,Data!J:L,3,FALSE),0),0)+IFERROR(IF(G731="Late Charge",IF(OR(F731="FS-4.1",F731="FS-4.2"),VLOOKUP(F731&amp;H731,M:O,3,FALSE),VLOOKUP(H731,N:O,2,FALSE)*VLOOKUP(F731,Data!J:L,3,FALSE))),0)+IFERROR(IF(OR(F731="FS-4.1",F731="FS-4.2"),IF(VLOOKUP(H731,Data!O:P,2,FALSE)&lt;'NON-GB'!D$5,"Lapse",0)),0)</f>
        <v>0</v>
      </c>
      <c r="L731" s="33"/>
    </row>
    <row r="732" spans="1:12" ht="20.100000000000001" customHeight="1" x14ac:dyDescent="0.25">
      <c r="A732" s="47">
        <v>724</v>
      </c>
      <c r="B732" s="53"/>
      <c r="C732" s="53"/>
      <c r="D732" s="52"/>
      <c r="E732" s="53"/>
      <c r="F732" s="54"/>
      <c r="G732" s="13"/>
      <c r="H732" s="13"/>
      <c r="I732" s="14"/>
      <c r="J732" s="48">
        <f>IFERROR(IF(G732="Annual Fee",VLOOKUP('NON-GB'!F732,Data!J:L,3,FALSE),0),0)+IFERROR(IF(G732="Late Charge",IF(OR(F732="FS-4.1",F732="FS-4.2"),VLOOKUP(F732&amp;H732,M:O,3,FALSE),VLOOKUP(H732,N:O,2,FALSE)*VLOOKUP(F732,Data!J:L,3,FALSE))),0)+IFERROR(IF(OR(F732="FS-4.1",F732="FS-4.2"),IF(VLOOKUP(H732,Data!O:P,2,FALSE)&lt;'NON-GB'!D$5,"Lapse",0)),0)</f>
        <v>0</v>
      </c>
      <c r="L732" s="33"/>
    </row>
    <row r="733" spans="1:12" ht="20.100000000000001" customHeight="1" x14ac:dyDescent="0.25">
      <c r="A733" s="47">
        <v>725</v>
      </c>
      <c r="B733" s="53"/>
      <c r="C733" s="53"/>
      <c r="D733" s="52"/>
      <c r="E733" s="53"/>
      <c r="F733" s="54"/>
      <c r="G733" s="13"/>
      <c r="H733" s="13"/>
      <c r="I733" s="14"/>
      <c r="J733" s="48">
        <f>IFERROR(IF(G733="Annual Fee",VLOOKUP('NON-GB'!F733,Data!J:L,3,FALSE),0),0)+IFERROR(IF(G733="Late Charge",IF(OR(F733="FS-4.1",F733="FS-4.2"),VLOOKUP(F733&amp;H733,M:O,3,FALSE),VLOOKUP(H733,N:O,2,FALSE)*VLOOKUP(F733,Data!J:L,3,FALSE))),0)+IFERROR(IF(OR(F733="FS-4.1",F733="FS-4.2"),IF(VLOOKUP(H733,Data!O:P,2,FALSE)&lt;'NON-GB'!D$5,"Lapse",0)),0)</f>
        <v>0</v>
      </c>
      <c r="L733" s="33"/>
    </row>
    <row r="734" spans="1:12" ht="20.100000000000001" customHeight="1" x14ac:dyDescent="0.25">
      <c r="A734" s="47">
        <v>726</v>
      </c>
      <c r="B734" s="53"/>
      <c r="C734" s="53"/>
      <c r="D734" s="52"/>
      <c r="E734" s="53"/>
      <c r="F734" s="54"/>
      <c r="G734" s="13"/>
      <c r="H734" s="13"/>
      <c r="I734" s="14"/>
      <c r="J734" s="48">
        <f>IFERROR(IF(G734="Annual Fee",VLOOKUP('NON-GB'!F734,Data!J:L,3,FALSE),0),0)+IFERROR(IF(G734="Late Charge",IF(OR(F734="FS-4.1",F734="FS-4.2"),VLOOKUP(F734&amp;H734,M:O,3,FALSE),VLOOKUP(H734,N:O,2,FALSE)*VLOOKUP(F734,Data!J:L,3,FALSE))),0)+IFERROR(IF(OR(F734="FS-4.1",F734="FS-4.2"),IF(VLOOKUP(H734,Data!O:P,2,FALSE)&lt;'NON-GB'!D$5,"Lapse",0)),0)</f>
        <v>0</v>
      </c>
      <c r="L734" s="33"/>
    </row>
    <row r="735" spans="1:12" ht="20.100000000000001" customHeight="1" x14ac:dyDescent="0.25">
      <c r="A735" s="47">
        <v>727</v>
      </c>
      <c r="B735" s="53"/>
      <c r="C735" s="53"/>
      <c r="D735" s="52"/>
      <c r="E735" s="53"/>
      <c r="F735" s="54"/>
      <c r="G735" s="13"/>
      <c r="H735" s="13"/>
      <c r="I735" s="14"/>
      <c r="J735" s="48">
        <f>IFERROR(IF(G735="Annual Fee",VLOOKUP('NON-GB'!F735,Data!J:L,3,FALSE),0),0)+IFERROR(IF(G735="Late Charge",IF(OR(F735="FS-4.1",F735="FS-4.2"),VLOOKUP(F735&amp;H735,M:O,3,FALSE),VLOOKUP(H735,N:O,2,FALSE)*VLOOKUP(F735,Data!J:L,3,FALSE))),0)+IFERROR(IF(OR(F735="FS-4.1",F735="FS-4.2"),IF(VLOOKUP(H735,Data!O:P,2,FALSE)&lt;'NON-GB'!D$5,"Lapse",0)),0)</f>
        <v>0</v>
      </c>
      <c r="L735" s="33"/>
    </row>
    <row r="736" spans="1:12" ht="20.100000000000001" customHeight="1" x14ac:dyDescent="0.25">
      <c r="A736" s="47">
        <v>728</v>
      </c>
      <c r="B736" s="53"/>
      <c r="C736" s="53"/>
      <c r="D736" s="52"/>
      <c r="E736" s="53"/>
      <c r="F736" s="54"/>
      <c r="G736" s="13"/>
      <c r="H736" s="13"/>
      <c r="I736" s="14"/>
      <c r="J736" s="48">
        <f>IFERROR(IF(G736="Annual Fee",VLOOKUP('NON-GB'!F736,Data!J:L,3,FALSE),0),0)+IFERROR(IF(G736="Late Charge",IF(OR(F736="FS-4.1",F736="FS-4.2"),VLOOKUP(F736&amp;H736,M:O,3,FALSE),VLOOKUP(H736,N:O,2,FALSE)*VLOOKUP(F736,Data!J:L,3,FALSE))),0)+IFERROR(IF(OR(F736="FS-4.1",F736="FS-4.2"),IF(VLOOKUP(H736,Data!O:P,2,FALSE)&lt;'NON-GB'!D$5,"Lapse",0)),0)</f>
        <v>0</v>
      </c>
      <c r="L736" s="33"/>
    </row>
    <row r="737" spans="1:12" ht="20.100000000000001" customHeight="1" x14ac:dyDescent="0.25">
      <c r="A737" s="47">
        <v>729</v>
      </c>
      <c r="B737" s="53"/>
      <c r="C737" s="53"/>
      <c r="D737" s="52"/>
      <c r="E737" s="53"/>
      <c r="F737" s="54"/>
      <c r="G737" s="13"/>
      <c r="H737" s="13"/>
      <c r="I737" s="14"/>
      <c r="J737" s="48">
        <f>IFERROR(IF(G737="Annual Fee",VLOOKUP('NON-GB'!F737,Data!J:L,3,FALSE),0),0)+IFERROR(IF(G737="Late Charge",IF(OR(F737="FS-4.1",F737="FS-4.2"),VLOOKUP(F737&amp;H737,M:O,3,FALSE),VLOOKUP(H737,N:O,2,FALSE)*VLOOKUP(F737,Data!J:L,3,FALSE))),0)+IFERROR(IF(OR(F737="FS-4.1",F737="FS-4.2"),IF(VLOOKUP(H737,Data!O:P,2,FALSE)&lt;'NON-GB'!D$5,"Lapse",0)),0)</f>
        <v>0</v>
      </c>
      <c r="L737" s="33"/>
    </row>
    <row r="738" spans="1:12" ht="20.100000000000001" customHeight="1" x14ac:dyDescent="0.25">
      <c r="A738" s="47">
        <v>730</v>
      </c>
      <c r="B738" s="53"/>
      <c r="C738" s="53"/>
      <c r="D738" s="52"/>
      <c r="E738" s="53"/>
      <c r="F738" s="54"/>
      <c r="G738" s="13"/>
      <c r="H738" s="13"/>
      <c r="I738" s="14"/>
      <c r="J738" s="48">
        <f>IFERROR(IF(G738="Annual Fee",VLOOKUP('NON-GB'!F738,Data!J:L,3,FALSE),0),0)+IFERROR(IF(G738="Late Charge",IF(OR(F738="FS-4.1",F738="FS-4.2"),VLOOKUP(F738&amp;H738,M:O,3,FALSE),VLOOKUP(H738,N:O,2,FALSE)*VLOOKUP(F738,Data!J:L,3,FALSE))),0)+IFERROR(IF(OR(F738="FS-4.1",F738="FS-4.2"),IF(VLOOKUP(H738,Data!O:P,2,FALSE)&lt;'NON-GB'!D$5,"Lapse",0)),0)</f>
        <v>0</v>
      </c>
      <c r="L738" s="33"/>
    </row>
    <row r="739" spans="1:12" ht="20.100000000000001" customHeight="1" x14ac:dyDescent="0.25">
      <c r="A739" s="47">
        <v>731</v>
      </c>
      <c r="B739" s="53"/>
      <c r="C739" s="53"/>
      <c r="D739" s="52"/>
      <c r="E739" s="53"/>
      <c r="F739" s="54"/>
      <c r="G739" s="13"/>
      <c r="H739" s="13"/>
      <c r="I739" s="14"/>
      <c r="J739" s="48">
        <f>IFERROR(IF(G739="Annual Fee",VLOOKUP('NON-GB'!F739,Data!J:L,3,FALSE),0),0)+IFERROR(IF(G739="Late Charge",IF(OR(F739="FS-4.1",F739="FS-4.2"),VLOOKUP(F739&amp;H739,M:O,3,FALSE),VLOOKUP(H739,N:O,2,FALSE)*VLOOKUP(F739,Data!J:L,3,FALSE))),0)+IFERROR(IF(OR(F739="FS-4.1",F739="FS-4.2"),IF(VLOOKUP(H739,Data!O:P,2,FALSE)&lt;'NON-GB'!D$5,"Lapse",0)),0)</f>
        <v>0</v>
      </c>
      <c r="L739" s="33"/>
    </row>
    <row r="740" spans="1:12" ht="20.100000000000001" customHeight="1" x14ac:dyDescent="0.25">
      <c r="A740" s="47">
        <v>732</v>
      </c>
      <c r="B740" s="53"/>
      <c r="C740" s="53"/>
      <c r="D740" s="52"/>
      <c r="E740" s="53"/>
      <c r="F740" s="54"/>
      <c r="G740" s="13"/>
      <c r="H740" s="13"/>
      <c r="I740" s="14"/>
      <c r="J740" s="48">
        <f>IFERROR(IF(G740="Annual Fee",VLOOKUP('NON-GB'!F740,Data!J:L,3,FALSE),0),0)+IFERROR(IF(G740="Late Charge",IF(OR(F740="FS-4.1",F740="FS-4.2"),VLOOKUP(F740&amp;H740,M:O,3,FALSE),VLOOKUP(H740,N:O,2,FALSE)*VLOOKUP(F740,Data!J:L,3,FALSE))),0)+IFERROR(IF(OR(F740="FS-4.1",F740="FS-4.2"),IF(VLOOKUP(H740,Data!O:P,2,FALSE)&lt;'NON-GB'!D$5,"Lapse",0)),0)</f>
        <v>0</v>
      </c>
      <c r="L740" s="33"/>
    </row>
    <row r="741" spans="1:12" ht="20.100000000000001" customHeight="1" x14ac:dyDescent="0.25">
      <c r="A741" s="47">
        <v>733</v>
      </c>
      <c r="B741" s="53"/>
      <c r="C741" s="53"/>
      <c r="D741" s="52"/>
      <c r="E741" s="53"/>
      <c r="F741" s="54"/>
      <c r="G741" s="13"/>
      <c r="H741" s="13"/>
      <c r="I741" s="14"/>
      <c r="J741" s="48">
        <f>IFERROR(IF(G741="Annual Fee",VLOOKUP('NON-GB'!F741,Data!J:L,3,FALSE),0),0)+IFERROR(IF(G741="Late Charge",IF(OR(F741="FS-4.1",F741="FS-4.2"),VLOOKUP(F741&amp;H741,M:O,3,FALSE),VLOOKUP(H741,N:O,2,FALSE)*VLOOKUP(F741,Data!J:L,3,FALSE))),0)+IFERROR(IF(OR(F741="FS-4.1",F741="FS-4.2"),IF(VLOOKUP(H741,Data!O:P,2,FALSE)&lt;'NON-GB'!D$5,"Lapse",0)),0)</f>
        <v>0</v>
      </c>
      <c r="L741" s="33"/>
    </row>
    <row r="742" spans="1:12" ht="20.100000000000001" customHeight="1" x14ac:dyDescent="0.25">
      <c r="A742" s="47">
        <v>734</v>
      </c>
      <c r="B742" s="53"/>
      <c r="C742" s="53"/>
      <c r="D742" s="52"/>
      <c r="E742" s="53"/>
      <c r="F742" s="54"/>
      <c r="G742" s="13"/>
      <c r="H742" s="13"/>
      <c r="I742" s="14"/>
      <c r="J742" s="48">
        <f>IFERROR(IF(G742="Annual Fee",VLOOKUP('NON-GB'!F742,Data!J:L,3,FALSE),0),0)+IFERROR(IF(G742="Late Charge",IF(OR(F742="FS-4.1",F742="FS-4.2"),VLOOKUP(F742&amp;H742,M:O,3,FALSE),VLOOKUP(H742,N:O,2,FALSE)*VLOOKUP(F742,Data!J:L,3,FALSE))),0)+IFERROR(IF(OR(F742="FS-4.1",F742="FS-4.2"),IF(VLOOKUP(H742,Data!O:P,2,FALSE)&lt;'NON-GB'!D$5,"Lapse",0)),0)</f>
        <v>0</v>
      </c>
      <c r="L742" s="33"/>
    </row>
    <row r="743" spans="1:12" ht="20.100000000000001" customHeight="1" x14ac:dyDescent="0.25">
      <c r="A743" s="47">
        <v>735</v>
      </c>
      <c r="B743" s="53"/>
      <c r="C743" s="53"/>
      <c r="D743" s="52"/>
      <c r="E743" s="53"/>
      <c r="F743" s="54"/>
      <c r="G743" s="13"/>
      <c r="H743" s="13"/>
      <c r="I743" s="14"/>
      <c r="J743" s="48">
        <f>IFERROR(IF(G743="Annual Fee",VLOOKUP('NON-GB'!F743,Data!J:L,3,FALSE),0),0)+IFERROR(IF(G743="Late Charge",IF(OR(F743="FS-4.1",F743="FS-4.2"),VLOOKUP(F743&amp;H743,M:O,3,FALSE),VLOOKUP(H743,N:O,2,FALSE)*VLOOKUP(F743,Data!J:L,3,FALSE))),0)+IFERROR(IF(OR(F743="FS-4.1",F743="FS-4.2"),IF(VLOOKUP(H743,Data!O:P,2,FALSE)&lt;'NON-GB'!D$5,"Lapse",0)),0)</f>
        <v>0</v>
      </c>
      <c r="L743" s="33"/>
    </row>
    <row r="744" spans="1:12" ht="20.100000000000001" customHeight="1" x14ac:dyDescent="0.25">
      <c r="A744" s="47">
        <v>736</v>
      </c>
      <c r="B744" s="53"/>
      <c r="C744" s="53"/>
      <c r="D744" s="52"/>
      <c r="E744" s="53"/>
      <c r="F744" s="54"/>
      <c r="G744" s="13"/>
      <c r="H744" s="13"/>
      <c r="I744" s="14"/>
      <c r="J744" s="48">
        <f>IFERROR(IF(G744="Annual Fee",VLOOKUP('NON-GB'!F744,Data!J:L,3,FALSE),0),0)+IFERROR(IF(G744="Late Charge",IF(OR(F744="FS-4.1",F744="FS-4.2"),VLOOKUP(F744&amp;H744,M:O,3,FALSE),VLOOKUP(H744,N:O,2,FALSE)*VLOOKUP(F744,Data!J:L,3,FALSE))),0)+IFERROR(IF(OR(F744="FS-4.1",F744="FS-4.2"),IF(VLOOKUP(H744,Data!O:P,2,FALSE)&lt;'NON-GB'!D$5,"Lapse",0)),0)</f>
        <v>0</v>
      </c>
      <c r="L744" s="33"/>
    </row>
    <row r="745" spans="1:12" ht="20.100000000000001" customHeight="1" x14ac:dyDescent="0.25">
      <c r="A745" s="47">
        <v>737</v>
      </c>
      <c r="B745" s="53"/>
      <c r="C745" s="53"/>
      <c r="D745" s="52"/>
      <c r="E745" s="53"/>
      <c r="F745" s="54"/>
      <c r="G745" s="13"/>
      <c r="H745" s="13"/>
      <c r="I745" s="14"/>
      <c r="J745" s="48">
        <f>IFERROR(IF(G745="Annual Fee",VLOOKUP('NON-GB'!F745,Data!J:L,3,FALSE),0),0)+IFERROR(IF(G745="Late Charge",IF(OR(F745="FS-4.1",F745="FS-4.2"),VLOOKUP(F745&amp;H745,M:O,3,FALSE),VLOOKUP(H745,N:O,2,FALSE)*VLOOKUP(F745,Data!J:L,3,FALSE))),0)+IFERROR(IF(OR(F745="FS-4.1",F745="FS-4.2"),IF(VLOOKUP(H745,Data!O:P,2,FALSE)&lt;'NON-GB'!D$5,"Lapse",0)),0)</f>
        <v>0</v>
      </c>
      <c r="L745" s="33"/>
    </row>
    <row r="746" spans="1:12" ht="20.100000000000001" customHeight="1" x14ac:dyDescent="0.25">
      <c r="A746" s="47">
        <v>738</v>
      </c>
      <c r="B746" s="53"/>
      <c r="C746" s="53"/>
      <c r="D746" s="52"/>
      <c r="E746" s="53"/>
      <c r="F746" s="54"/>
      <c r="G746" s="13"/>
      <c r="H746" s="13"/>
      <c r="I746" s="14"/>
      <c r="J746" s="48">
        <f>IFERROR(IF(G746="Annual Fee",VLOOKUP('NON-GB'!F746,Data!J:L,3,FALSE),0),0)+IFERROR(IF(G746="Late Charge",IF(OR(F746="FS-4.1",F746="FS-4.2"),VLOOKUP(F746&amp;H746,M:O,3,FALSE),VLOOKUP(H746,N:O,2,FALSE)*VLOOKUP(F746,Data!J:L,3,FALSE))),0)+IFERROR(IF(OR(F746="FS-4.1",F746="FS-4.2"),IF(VLOOKUP(H746,Data!O:P,2,FALSE)&lt;'NON-GB'!D$5,"Lapse",0)),0)</f>
        <v>0</v>
      </c>
      <c r="L746" s="33"/>
    </row>
    <row r="747" spans="1:12" ht="20.100000000000001" customHeight="1" x14ac:dyDescent="0.25">
      <c r="A747" s="47">
        <v>739</v>
      </c>
      <c r="B747" s="53"/>
      <c r="C747" s="53"/>
      <c r="D747" s="52"/>
      <c r="E747" s="53"/>
      <c r="F747" s="54"/>
      <c r="G747" s="13"/>
      <c r="H747" s="13"/>
      <c r="I747" s="14"/>
      <c r="J747" s="48">
        <f>IFERROR(IF(G747="Annual Fee",VLOOKUP('NON-GB'!F747,Data!J:L,3,FALSE),0),0)+IFERROR(IF(G747="Late Charge",IF(OR(F747="FS-4.1",F747="FS-4.2"),VLOOKUP(F747&amp;H747,M:O,3,FALSE),VLOOKUP(H747,N:O,2,FALSE)*VLOOKUP(F747,Data!J:L,3,FALSE))),0)+IFERROR(IF(OR(F747="FS-4.1",F747="FS-4.2"),IF(VLOOKUP(H747,Data!O:P,2,FALSE)&lt;'NON-GB'!D$5,"Lapse",0)),0)</f>
        <v>0</v>
      </c>
      <c r="L747" s="33"/>
    </row>
    <row r="748" spans="1:12" ht="20.100000000000001" customHeight="1" x14ac:dyDescent="0.25">
      <c r="A748" s="47">
        <v>740</v>
      </c>
      <c r="B748" s="53"/>
      <c r="C748" s="53"/>
      <c r="D748" s="52"/>
      <c r="E748" s="53"/>
      <c r="F748" s="54"/>
      <c r="G748" s="13"/>
      <c r="H748" s="13"/>
      <c r="I748" s="14"/>
      <c r="J748" s="48">
        <f>IFERROR(IF(G748="Annual Fee",VLOOKUP('NON-GB'!F748,Data!J:L,3,FALSE),0),0)+IFERROR(IF(G748="Late Charge",IF(OR(F748="FS-4.1",F748="FS-4.2"),VLOOKUP(F748&amp;H748,M:O,3,FALSE),VLOOKUP(H748,N:O,2,FALSE)*VLOOKUP(F748,Data!J:L,3,FALSE))),0)+IFERROR(IF(OR(F748="FS-4.1",F748="FS-4.2"),IF(VLOOKUP(H748,Data!O:P,2,FALSE)&lt;'NON-GB'!D$5,"Lapse",0)),0)</f>
        <v>0</v>
      </c>
      <c r="L748" s="33"/>
    </row>
    <row r="749" spans="1:12" ht="20.100000000000001" customHeight="1" x14ac:dyDescent="0.25">
      <c r="A749" s="47">
        <v>741</v>
      </c>
      <c r="B749" s="53"/>
      <c r="C749" s="53"/>
      <c r="D749" s="52"/>
      <c r="E749" s="53"/>
      <c r="F749" s="54"/>
      <c r="G749" s="13"/>
      <c r="H749" s="13"/>
      <c r="I749" s="14"/>
      <c r="J749" s="48">
        <f>IFERROR(IF(G749="Annual Fee",VLOOKUP('NON-GB'!F749,Data!J:L,3,FALSE),0),0)+IFERROR(IF(G749="Late Charge",IF(OR(F749="FS-4.1",F749="FS-4.2"),VLOOKUP(F749&amp;H749,M:O,3,FALSE),VLOOKUP(H749,N:O,2,FALSE)*VLOOKUP(F749,Data!J:L,3,FALSE))),0)+IFERROR(IF(OR(F749="FS-4.1",F749="FS-4.2"),IF(VLOOKUP(H749,Data!O:P,2,FALSE)&lt;'NON-GB'!D$5,"Lapse",0)),0)</f>
        <v>0</v>
      </c>
      <c r="L749" s="33"/>
    </row>
    <row r="750" spans="1:12" ht="20.100000000000001" customHeight="1" x14ac:dyDescent="0.25">
      <c r="A750" s="47">
        <v>742</v>
      </c>
      <c r="B750" s="53"/>
      <c r="C750" s="53"/>
      <c r="D750" s="52"/>
      <c r="E750" s="53"/>
      <c r="F750" s="54"/>
      <c r="G750" s="13"/>
      <c r="H750" s="13"/>
      <c r="I750" s="14"/>
      <c r="J750" s="48">
        <f>IFERROR(IF(G750="Annual Fee",VLOOKUP('NON-GB'!F750,Data!J:L,3,FALSE),0),0)+IFERROR(IF(G750="Late Charge",IF(OR(F750="FS-4.1",F750="FS-4.2"),VLOOKUP(F750&amp;H750,M:O,3,FALSE),VLOOKUP(H750,N:O,2,FALSE)*VLOOKUP(F750,Data!J:L,3,FALSE))),0)+IFERROR(IF(OR(F750="FS-4.1",F750="FS-4.2"),IF(VLOOKUP(H750,Data!O:P,2,FALSE)&lt;'NON-GB'!D$5,"Lapse",0)),0)</f>
        <v>0</v>
      </c>
      <c r="L750" s="33"/>
    </row>
    <row r="751" spans="1:12" ht="20.100000000000001" customHeight="1" x14ac:dyDescent="0.25">
      <c r="A751" s="47">
        <v>743</v>
      </c>
      <c r="B751" s="53"/>
      <c r="C751" s="53"/>
      <c r="D751" s="52"/>
      <c r="E751" s="53"/>
      <c r="F751" s="54"/>
      <c r="G751" s="13"/>
      <c r="H751" s="13"/>
      <c r="I751" s="14"/>
      <c r="J751" s="48">
        <f>IFERROR(IF(G751="Annual Fee",VLOOKUP('NON-GB'!F751,Data!J:L,3,FALSE),0),0)+IFERROR(IF(G751="Late Charge",IF(OR(F751="FS-4.1",F751="FS-4.2"),VLOOKUP(F751&amp;H751,M:O,3,FALSE),VLOOKUP(H751,N:O,2,FALSE)*VLOOKUP(F751,Data!J:L,3,FALSE))),0)+IFERROR(IF(OR(F751="FS-4.1",F751="FS-4.2"),IF(VLOOKUP(H751,Data!O:P,2,FALSE)&lt;'NON-GB'!D$5,"Lapse",0)),0)</f>
        <v>0</v>
      </c>
      <c r="L751" s="33"/>
    </row>
    <row r="752" spans="1:12" ht="20.100000000000001" customHeight="1" x14ac:dyDescent="0.25">
      <c r="A752" s="47">
        <v>744</v>
      </c>
      <c r="B752" s="53"/>
      <c r="C752" s="53"/>
      <c r="D752" s="52"/>
      <c r="E752" s="53"/>
      <c r="F752" s="54"/>
      <c r="G752" s="13"/>
      <c r="H752" s="13"/>
      <c r="I752" s="14"/>
      <c r="J752" s="48">
        <f>IFERROR(IF(G752="Annual Fee",VLOOKUP('NON-GB'!F752,Data!J:L,3,FALSE),0),0)+IFERROR(IF(G752="Late Charge",IF(OR(F752="FS-4.1",F752="FS-4.2"),VLOOKUP(F752&amp;H752,M:O,3,FALSE),VLOOKUP(H752,N:O,2,FALSE)*VLOOKUP(F752,Data!J:L,3,FALSE))),0)+IFERROR(IF(OR(F752="FS-4.1",F752="FS-4.2"),IF(VLOOKUP(H752,Data!O:P,2,FALSE)&lt;'NON-GB'!D$5,"Lapse",0)),0)</f>
        <v>0</v>
      </c>
      <c r="L752" s="33"/>
    </row>
    <row r="753" spans="1:12" ht="20.100000000000001" customHeight="1" x14ac:dyDescent="0.25">
      <c r="A753" s="47">
        <v>745</v>
      </c>
      <c r="B753" s="53"/>
      <c r="C753" s="53"/>
      <c r="D753" s="52"/>
      <c r="E753" s="53"/>
      <c r="F753" s="54"/>
      <c r="G753" s="13"/>
      <c r="H753" s="13"/>
      <c r="I753" s="14"/>
      <c r="J753" s="48">
        <f>IFERROR(IF(G753="Annual Fee",VLOOKUP('NON-GB'!F753,Data!J:L,3,FALSE),0),0)+IFERROR(IF(G753="Late Charge",IF(OR(F753="FS-4.1",F753="FS-4.2"),VLOOKUP(F753&amp;H753,M:O,3,FALSE),VLOOKUP(H753,N:O,2,FALSE)*VLOOKUP(F753,Data!J:L,3,FALSE))),0)+IFERROR(IF(OR(F753="FS-4.1",F753="FS-4.2"),IF(VLOOKUP(H753,Data!O:P,2,FALSE)&lt;'NON-GB'!D$5,"Lapse",0)),0)</f>
        <v>0</v>
      </c>
      <c r="L753" s="33"/>
    </row>
    <row r="754" spans="1:12" ht="20.100000000000001" customHeight="1" x14ac:dyDescent="0.25">
      <c r="A754" s="47">
        <v>746</v>
      </c>
      <c r="B754" s="53"/>
      <c r="C754" s="53"/>
      <c r="D754" s="52"/>
      <c r="E754" s="53"/>
      <c r="F754" s="54"/>
      <c r="G754" s="13"/>
      <c r="H754" s="13"/>
      <c r="I754" s="14"/>
      <c r="J754" s="48">
        <f>IFERROR(IF(G754="Annual Fee",VLOOKUP('NON-GB'!F754,Data!J:L,3,FALSE),0),0)+IFERROR(IF(G754="Late Charge",IF(OR(F754="FS-4.1",F754="FS-4.2"),VLOOKUP(F754&amp;H754,M:O,3,FALSE),VLOOKUP(H754,N:O,2,FALSE)*VLOOKUP(F754,Data!J:L,3,FALSE))),0)+IFERROR(IF(OR(F754="FS-4.1",F754="FS-4.2"),IF(VLOOKUP(H754,Data!O:P,2,FALSE)&lt;'NON-GB'!D$5,"Lapse",0)),0)</f>
        <v>0</v>
      </c>
      <c r="L754" s="33"/>
    </row>
    <row r="755" spans="1:12" ht="20.100000000000001" customHeight="1" x14ac:dyDescent="0.25">
      <c r="A755" s="47">
        <v>747</v>
      </c>
      <c r="B755" s="53"/>
      <c r="C755" s="53"/>
      <c r="D755" s="52"/>
      <c r="E755" s="53"/>
      <c r="F755" s="54"/>
      <c r="G755" s="13"/>
      <c r="H755" s="13"/>
      <c r="I755" s="14"/>
      <c r="J755" s="48">
        <f>IFERROR(IF(G755="Annual Fee",VLOOKUP('NON-GB'!F755,Data!J:L,3,FALSE),0),0)+IFERROR(IF(G755="Late Charge",IF(OR(F755="FS-4.1",F755="FS-4.2"),VLOOKUP(F755&amp;H755,M:O,3,FALSE),VLOOKUP(H755,N:O,2,FALSE)*VLOOKUP(F755,Data!J:L,3,FALSE))),0)+IFERROR(IF(OR(F755="FS-4.1",F755="FS-4.2"),IF(VLOOKUP(H755,Data!O:P,2,FALSE)&lt;'NON-GB'!D$5,"Lapse",0)),0)</f>
        <v>0</v>
      </c>
      <c r="L755" s="33"/>
    </row>
    <row r="756" spans="1:12" ht="20.100000000000001" customHeight="1" x14ac:dyDescent="0.25">
      <c r="A756" s="47">
        <v>748</v>
      </c>
      <c r="B756" s="53"/>
      <c r="C756" s="53"/>
      <c r="D756" s="52"/>
      <c r="E756" s="53"/>
      <c r="F756" s="54"/>
      <c r="G756" s="13"/>
      <c r="H756" s="13"/>
      <c r="I756" s="14"/>
      <c r="J756" s="48">
        <f>IFERROR(IF(G756="Annual Fee",VLOOKUP('NON-GB'!F756,Data!J:L,3,FALSE),0),0)+IFERROR(IF(G756="Late Charge",IF(OR(F756="FS-4.1",F756="FS-4.2"),VLOOKUP(F756&amp;H756,M:O,3,FALSE),VLOOKUP(H756,N:O,2,FALSE)*VLOOKUP(F756,Data!J:L,3,FALSE))),0)+IFERROR(IF(OR(F756="FS-4.1",F756="FS-4.2"),IF(VLOOKUP(H756,Data!O:P,2,FALSE)&lt;'NON-GB'!D$5,"Lapse",0)),0)</f>
        <v>0</v>
      </c>
      <c r="L756" s="33"/>
    </row>
    <row r="757" spans="1:12" ht="20.100000000000001" customHeight="1" x14ac:dyDescent="0.25">
      <c r="A757" s="47">
        <v>749</v>
      </c>
      <c r="B757" s="53"/>
      <c r="C757" s="53"/>
      <c r="D757" s="52"/>
      <c r="E757" s="53"/>
      <c r="F757" s="54"/>
      <c r="G757" s="13"/>
      <c r="H757" s="13"/>
      <c r="I757" s="14"/>
      <c r="J757" s="48">
        <f>IFERROR(IF(G757="Annual Fee",VLOOKUP('NON-GB'!F757,Data!J:L,3,FALSE),0),0)+IFERROR(IF(G757="Late Charge",IF(OR(F757="FS-4.1",F757="FS-4.2"),VLOOKUP(F757&amp;H757,M:O,3,FALSE),VLOOKUP(H757,N:O,2,FALSE)*VLOOKUP(F757,Data!J:L,3,FALSE))),0)+IFERROR(IF(OR(F757="FS-4.1",F757="FS-4.2"),IF(VLOOKUP(H757,Data!O:P,2,FALSE)&lt;'NON-GB'!D$5,"Lapse",0)),0)</f>
        <v>0</v>
      </c>
      <c r="L757" s="33"/>
    </row>
    <row r="758" spans="1:12" ht="20.100000000000001" customHeight="1" x14ac:dyDescent="0.25">
      <c r="A758" s="47">
        <v>750</v>
      </c>
      <c r="B758" s="53"/>
      <c r="C758" s="53"/>
      <c r="D758" s="52"/>
      <c r="E758" s="53"/>
      <c r="F758" s="54"/>
      <c r="G758" s="13"/>
      <c r="H758" s="13"/>
      <c r="I758" s="14"/>
      <c r="J758" s="48">
        <f>IFERROR(IF(G758="Annual Fee",VLOOKUP('NON-GB'!F758,Data!J:L,3,FALSE),0),0)+IFERROR(IF(G758="Late Charge",IF(OR(F758="FS-4.1",F758="FS-4.2"),VLOOKUP(F758&amp;H758,M:O,3,FALSE),VLOOKUP(H758,N:O,2,FALSE)*VLOOKUP(F758,Data!J:L,3,FALSE))),0)+IFERROR(IF(OR(F758="FS-4.1",F758="FS-4.2"),IF(VLOOKUP(H758,Data!O:P,2,FALSE)&lt;'NON-GB'!D$5,"Lapse",0)),0)</f>
        <v>0</v>
      </c>
      <c r="L758" s="33"/>
    </row>
    <row r="759" spans="1:12" ht="20.100000000000001" customHeight="1" x14ac:dyDescent="0.25">
      <c r="A759" s="47">
        <v>751</v>
      </c>
      <c r="B759" s="53"/>
      <c r="C759" s="53"/>
      <c r="D759" s="52"/>
      <c r="E759" s="53"/>
      <c r="F759" s="54"/>
      <c r="G759" s="13"/>
      <c r="H759" s="13"/>
      <c r="I759" s="14"/>
      <c r="J759" s="48">
        <f>IFERROR(IF(G759="Annual Fee",VLOOKUP('NON-GB'!F759,Data!J:L,3,FALSE),0),0)+IFERROR(IF(G759="Late Charge",IF(OR(F759="FS-4.1",F759="FS-4.2"),VLOOKUP(F759&amp;H759,M:O,3,FALSE),VLOOKUP(H759,N:O,2,FALSE)*VLOOKUP(F759,Data!J:L,3,FALSE))),0)+IFERROR(IF(OR(F759="FS-4.1",F759="FS-4.2"),IF(VLOOKUP(H759,Data!O:P,2,FALSE)&lt;'NON-GB'!D$5,"Lapse",0)),0)</f>
        <v>0</v>
      </c>
      <c r="L759" s="33"/>
    </row>
    <row r="760" spans="1:12" ht="20.100000000000001" customHeight="1" x14ac:dyDescent="0.25">
      <c r="A760" s="47">
        <v>752</v>
      </c>
      <c r="B760" s="53"/>
      <c r="C760" s="53"/>
      <c r="D760" s="52"/>
      <c r="E760" s="53"/>
      <c r="F760" s="54"/>
      <c r="G760" s="13"/>
      <c r="H760" s="13"/>
      <c r="I760" s="14"/>
      <c r="J760" s="48">
        <f>IFERROR(IF(G760="Annual Fee",VLOOKUP('NON-GB'!F760,Data!J:L,3,FALSE),0),0)+IFERROR(IF(G760="Late Charge",IF(OR(F760="FS-4.1",F760="FS-4.2"),VLOOKUP(F760&amp;H760,M:O,3,FALSE),VLOOKUP(H760,N:O,2,FALSE)*VLOOKUP(F760,Data!J:L,3,FALSE))),0)+IFERROR(IF(OR(F760="FS-4.1",F760="FS-4.2"),IF(VLOOKUP(H760,Data!O:P,2,FALSE)&lt;'NON-GB'!D$5,"Lapse",0)),0)</f>
        <v>0</v>
      </c>
      <c r="L760" s="33"/>
    </row>
    <row r="761" spans="1:12" ht="20.100000000000001" customHeight="1" x14ac:dyDescent="0.25">
      <c r="A761" s="47">
        <v>753</v>
      </c>
      <c r="B761" s="53"/>
      <c r="C761" s="53"/>
      <c r="D761" s="52"/>
      <c r="E761" s="53"/>
      <c r="F761" s="54"/>
      <c r="G761" s="13"/>
      <c r="H761" s="13"/>
      <c r="I761" s="14"/>
      <c r="J761" s="48">
        <f>IFERROR(IF(G761="Annual Fee",VLOOKUP('NON-GB'!F761,Data!J:L,3,FALSE),0),0)+IFERROR(IF(G761="Late Charge",IF(OR(F761="FS-4.1",F761="FS-4.2"),VLOOKUP(F761&amp;H761,M:O,3,FALSE),VLOOKUP(H761,N:O,2,FALSE)*VLOOKUP(F761,Data!J:L,3,FALSE))),0)+IFERROR(IF(OR(F761="FS-4.1",F761="FS-4.2"),IF(VLOOKUP(H761,Data!O:P,2,FALSE)&lt;'NON-GB'!D$5,"Lapse",0)),0)</f>
        <v>0</v>
      </c>
      <c r="L761" s="33"/>
    </row>
    <row r="762" spans="1:12" ht="20.100000000000001" customHeight="1" x14ac:dyDescent="0.25">
      <c r="A762" s="47">
        <v>754</v>
      </c>
      <c r="B762" s="53"/>
      <c r="C762" s="53"/>
      <c r="D762" s="52"/>
      <c r="E762" s="53"/>
      <c r="F762" s="54"/>
      <c r="G762" s="13"/>
      <c r="H762" s="13"/>
      <c r="I762" s="14"/>
      <c r="J762" s="48">
        <f>IFERROR(IF(G762="Annual Fee",VLOOKUP('NON-GB'!F762,Data!J:L,3,FALSE),0),0)+IFERROR(IF(G762="Late Charge",IF(OR(F762="FS-4.1",F762="FS-4.2"),VLOOKUP(F762&amp;H762,M:O,3,FALSE),VLOOKUP(H762,N:O,2,FALSE)*VLOOKUP(F762,Data!J:L,3,FALSE))),0)+IFERROR(IF(OR(F762="FS-4.1",F762="FS-4.2"),IF(VLOOKUP(H762,Data!O:P,2,FALSE)&lt;'NON-GB'!D$5,"Lapse",0)),0)</f>
        <v>0</v>
      </c>
      <c r="L762" s="33"/>
    </row>
    <row r="763" spans="1:12" ht="20.100000000000001" customHeight="1" x14ac:dyDescent="0.25">
      <c r="A763" s="47">
        <v>755</v>
      </c>
      <c r="B763" s="53"/>
      <c r="C763" s="53"/>
      <c r="D763" s="52"/>
      <c r="E763" s="53"/>
      <c r="F763" s="54"/>
      <c r="G763" s="13"/>
      <c r="H763" s="13"/>
      <c r="I763" s="14"/>
      <c r="J763" s="48">
        <f>IFERROR(IF(G763="Annual Fee",VLOOKUP('NON-GB'!F763,Data!J:L,3,FALSE),0),0)+IFERROR(IF(G763="Late Charge",IF(OR(F763="FS-4.1",F763="FS-4.2"),VLOOKUP(F763&amp;H763,M:O,3,FALSE),VLOOKUP(H763,N:O,2,FALSE)*VLOOKUP(F763,Data!J:L,3,FALSE))),0)+IFERROR(IF(OR(F763="FS-4.1",F763="FS-4.2"),IF(VLOOKUP(H763,Data!O:P,2,FALSE)&lt;'NON-GB'!D$5,"Lapse",0)),0)</f>
        <v>0</v>
      </c>
      <c r="L763" s="33"/>
    </row>
    <row r="764" spans="1:12" ht="20.100000000000001" customHeight="1" x14ac:dyDescent="0.25">
      <c r="A764" s="47">
        <v>756</v>
      </c>
      <c r="B764" s="53"/>
      <c r="C764" s="53"/>
      <c r="D764" s="52"/>
      <c r="E764" s="53"/>
      <c r="F764" s="54"/>
      <c r="G764" s="13"/>
      <c r="H764" s="13"/>
      <c r="I764" s="14"/>
      <c r="J764" s="48">
        <f>IFERROR(IF(G764="Annual Fee",VLOOKUP('NON-GB'!F764,Data!J:L,3,FALSE),0),0)+IFERROR(IF(G764="Late Charge",IF(OR(F764="FS-4.1",F764="FS-4.2"),VLOOKUP(F764&amp;H764,M:O,3,FALSE),VLOOKUP(H764,N:O,2,FALSE)*VLOOKUP(F764,Data!J:L,3,FALSE))),0)+IFERROR(IF(OR(F764="FS-4.1",F764="FS-4.2"),IF(VLOOKUP(H764,Data!O:P,2,FALSE)&lt;'NON-GB'!D$5,"Lapse",0)),0)</f>
        <v>0</v>
      </c>
      <c r="L764" s="33"/>
    </row>
    <row r="765" spans="1:12" ht="20.100000000000001" customHeight="1" x14ac:dyDescent="0.25">
      <c r="A765" s="47">
        <v>757</v>
      </c>
      <c r="B765" s="53"/>
      <c r="C765" s="53"/>
      <c r="D765" s="52"/>
      <c r="E765" s="53"/>
      <c r="F765" s="54"/>
      <c r="G765" s="13"/>
      <c r="H765" s="13"/>
      <c r="I765" s="14"/>
      <c r="J765" s="48">
        <f>IFERROR(IF(G765="Annual Fee",VLOOKUP('NON-GB'!F765,Data!J:L,3,FALSE),0),0)+IFERROR(IF(G765="Late Charge",IF(OR(F765="FS-4.1",F765="FS-4.2"),VLOOKUP(F765&amp;H765,M:O,3,FALSE),VLOOKUP(H765,N:O,2,FALSE)*VLOOKUP(F765,Data!J:L,3,FALSE))),0)+IFERROR(IF(OR(F765="FS-4.1",F765="FS-4.2"),IF(VLOOKUP(H765,Data!O:P,2,FALSE)&lt;'NON-GB'!D$5,"Lapse",0)),0)</f>
        <v>0</v>
      </c>
      <c r="L765" s="33"/>
    </row>
    <row r="766" spans="1:12" ht="20.100000000000001" customHeight="1" x14ac:dyDescent="0.25">
      <c r="A766" s="47">
        <v>758</v>
      </c>
      <c r="B766" s="53"/>
      <c r="C766" s="53"/>
      <c r="D766" s="52"/>
      <c r="E766" s="53"/>
      <c r="F766" s="54"/>
      <c r="G766" s="13"/>
      <c r="H766" s="13"/>
      <c r="I766" s="14"/>
      <c r="J766" s="48">
        <f>IFERROR(IF(G766="Annual Fee",VLOOKUP('NON-GB'!F766,Data!J:L,3,FALSE),0),0)+IFERROR(IF(G766="Late Charge",IF(OR(F766="FS-4.1",F766="FS-4.2"),VLOOKUP(F766&amp;H766,M:O,3,FALSE),VLOOKUP(H766,N:O,2,FALSE)*VLOOKUP(F766,Data!J:L,3,FALSE))),0)+IFERROR(IF(OR(F766="FS-4.1",F766="FS-4.2"),IF(VLOOKUP(H766,Data!O:P,2,FALSE)&lt;'NON-GB'!D$5,"Lapse",0)),0)</f>
        <v>0</v>
      </c>
      <c r="L766" s="33"/>
    </row>
    <row r="767" spans="1:12" ht="20.100000000000001" customHeight="1" x14ac:dyDescent="0.25">
      <c r="A767" s="47">
        <v>759</v>
      </c>
      <c r="B767" s="53"/>
      <c r="C767" s="53"/>
      <c r="D767" s="52"/>
      <c r="E767" s="53"/>
      <c r="F767" s="54"/>
      <c r="G767" s="13"/>
      <c r="H767" s="13"/>
      <c r="I767" s="14"/>
      <c r="J767" s="48">
        <f>IFERROR(IF(G767="Annual Fee",VLOOKUP('NON-GB'!F767,Data!J:L,3,FALSE),0),0)+IFERROR(IF(G767="Late Charge",IF(OR(F767="FS-4.1",F767="FS-4.2"),VLOOKUP(F767&amp;H767,M:O,3,FALSE),VLOOKUP(H767,N:O,2,FALSE)*VLOOKUP(F767,Data!J:L,3,FALSE))),0)+IFERROR(IF(OR(F767="FS-4.1",F767="FS-4.2"),IF(VLOOKUP(H767,Data!O:P,2,FALSE)&lt;'NON-GB'!D$5,"Lapse",0)),0)</f>
        <v>0</v>
      </c>
      <c r="L767" s="33"/>
    </row>
    <row r="768" spans="1:12" ht="20.100000000000001" customHeight="1" x14ac:dyDescent="0.25">
      <c r="A768" s="47">
        <v>760</v>
      </c>
      <c r="B768" s="53"/>
      <c r="C768" s="53"/>
      <c r="D768" s="52"/>
      <c r="E768" s="53"/>
      <c r="F768" s="54"/>
      <c r="G768" s="13"/>
      <c r="H768" s="13"/>
      <c r="I768" s="14"/>
      <c r="J768" s="48">
        <f>IFERROR(IF(G768="Annual Fee",VLOOKUP('NON-GB'!F768,Data!J:L,3,FALSE),0),0)+IFERROR(IF(G768="Late Charge",IF(OR(F768="FS-4.1",F768="FS-4.2"),VLOOKUP(F768&amp;H768,M:O,3,FALSE),VLOOKUP(H768,N:O,2,FALSE)*VLOOKUP(F768,Data!J:L,3,FALSE))),0)+IFERROR(IF(OR(F768="FS-4.1",F768="FS-4.2"),IF(VLOOKUP(H768,Data!O:P,2,FALSE)&lt;'NON-GB'!D$5,"Lapse",0)),0)</f>
        <v>0</v>
      </c>
      <c r="L768" s="33"/>
    </row>
    <row r="769" spans="1:12" ht="20.100000000000001" customHeight="1" x14ac:dyDescent="0.25">
      <c r="A769" s="47">
        <v>761</v>
      </c>
      <c r="B769" s="53"/>
      <c r="C769" s="53"/>
      <c r="D769" s="52"/>
      <c r="E769" s="53"/>
      <c r="F769" s="54"/>
      <c r="G769" s="13"/>
      <c r="H769" s="13"/>
      <c r="I769" s="14"/>
      <c r="J769" s="48">
        <f>IFERROR(IF(G769="Annual Fee",VLOOKUP('NON-GB'!F769,Data!J:L,3,FALSE),0),0)+IFERROR(IF(G769="Late Charge",IF(OR(F769="FS-4.1",F769="FS-4.2"),VLOOKUP(F769&amp;H769,M:O,3,FALSE),VLOOKUP(H769,N:O,2,FALSE)*VLOOKUP(F769,Data!J:L,3,FALSE))),0)+IFERROR(IF(OR(F769="FS-4.1",F769="FS-4.2"),IF(VLOOKUP(H769,Data!O:P,2,FALSE)&lt;'NON-GB'!D$5,"Lapse",0)),0)</f>
        <v>0</v>
      </c>
      <c r="L769" s="33"/>
    </row>
    <row r="770" spans="1:12" ht="20.100000000000001" customHeight="1" x14ac:dyDescent="0.25">
      <c r="A770" s="47">
        <v>762</v>
      </c>
      <c r="B770" s="53"/>
      <c r="C770" s="53"/>
      <c r="D770" s="52"/>
      <c r="E770" s="53"/>
      <c r="F770" s="54"/>
      <c r="G770" s="13"/>
      <c r="H770" s="13"/>
      <c r="I770" s="14"/>
      <c r="J770" s="48">
        <f>IFERROR(IF(G770="Annual Fee",VLOOKUP('NON-GB'!F770,Data!J:L,3,FALSE),0),0)+IFERROR(IF(G770="Late Charge",IF(OR(F770="FS-4.1",F770="FS-4.2"),VLOOKUP(F770&amp;H770,M:O,3,FALSE),VLOOKUP(H770,N:O,2,FALSE)*VLOOKUP(F770,Data!J:L,3,FALSE))),0)+IFERROR(IF(OR(F770="FS-4.1",F770="FS-4.2"),IF(VLOOKUP(H770,Data!O:P,2,FALSE)&lt;'NON-GB'!D$5,"Lapse",0)),0)</f>
        <v>0</v>
      </c>
      <c r="L770" s="33"/>
    </row>
    <row r="771" spans="1:12" ht="20.100000000000001" customHeight="1" x14ac:dyDescent="0.25">
      <c r="A771" s="47">
        <v>763</v>
      </c>
      <c r="B771" s="53"/>
      <c r="C771" s="53"/>
      <c r="D771" s="52"/>
      <c r="E771" s="53"/>
      <c r="F771" s="54"/>
      <c r="G771" s="13"/>
      <c r="H771" s="13"/>
      <c r="I771" s="14"/>
      <c r="J771" s="48">
        <f>IFERROR(IF(G771="Annual Fee",VLOOKUP('NON-GB'!F771,Data!J:L,3,FALSE),0),0)+IFERROR(IF(G771="Late Charge",IF(OR(F771="FS-4.1",F771="FS-4.2"),VLOOKUP(F771&amp;H771,M:O,3,FALSE),VLOOKUP(H771,N:O,2,FALSE)*VLOOKUP(F771,Data!J:L,3,FALSE))),0)+IFERROR(IF(OR(F771="FS-4.1",F771="FS-4.2"),IF(VLOOKUP(H771,Data!O:P,2,FALSE)&lt;'NON-GB'!D$5,"Lapse",0)),0)</f>
        <v>0</v>
      </c>
      <c r="L771" s="33"/>
    </row>
    <row r="772" spans="1:12" ht="20.100000000000001" customHeight="1" x14ac:dyDescent="0.25">
      <c r="A772" s="47">
        <v>764</v>
      </c>
      <c r="B772" s="53"/>
      <c r="C772" s="53"/>
      <c r="D772" s="52"/>
      <c r="E772" s="53"/>
      <c r="F772" s="54"/>
      <c r="G772" s="13"/>
      <c r="H772" s="13"/>
      <c r="I772" s="14"/>
      <c r="J772" s="48">
        <f>IFERROR(IF(G772="Annual Fee",VLOOKUP('NON-GB'!F772,Data!J:L,3,FALSE),0),0)+IFERROR(IF(G772="Late Charge",IF(OR(F772="FS-4.1",F772="FS-4.2"),VLOOKUP(F772&amp;H772,M:O,3,FALSE),VLOOKUP(H772,N:O,2,FALSE)*VLOOKUP(F772,Data!J:L,3,FALSE))),0)+IFERROR(IF(OR(F772="FS-4.1",F772="FS-4.2"),IF(VLOOKUP(H772,Data!O:P,2,FALSE)&lt;'NON-GB'!D$5,"Lapse",0)),0)</f>
        <v>0</v>
      </c>
      <c r="L772" s="33"/>
    </row>
    <row r="773" spans="1:12" ht="20.100000000000001" customHeight="1" x14ac:dyDescent="0.25">
      <c r="A773" s="47">
        <v>765</v>
      </c>
      <c r="B773" s="53"/>
      <c r="C773" s="53"/>
      <c r="D773" s="52"/>
      <c r="E773" s="53"/>
      <c r="F773" s="54"/>
      <c r="G773" s="13"/>
      <c r="H773" s="13"/>
      <c r="I773" s="14"/>
      <c r="J773" s="48">
        <f>IFERROR(IF(G773="Annual Fee",VLOOKUP('NON-GB'!F773,Data!J:L,3,FALSE),0),0)+IFERROR(IF(G773="Late Charge",IF(OR(F773="FS-4.1",F773="FS-4.2"),VLOOKUP(F773&amp;H773,M:O,3,FALSE),VLOOKUP(H773,N:O,2,FALSE)*VLOOKUP(F773,Data!J:L,3,FALSE))),0)+IFERROR(IF(OR(F773="FS-4.1",F773="FS-4.2"),IF(VLOOKUP(H773,Data!O:P,2,FALSE)&lt;'NON-GB'!D$5,"Lapse",0)),0)</f>
        <v>0</v>
      </c>
      <c r="L773" s="33"/>
    </row>
    <row r="774" spans="1:12" ht="20.100000000000001" customHeight="1" x14ac:dyDescent="0.25">
      <c r="A774" s="47">
        <v>766</v>
      </c>
      <c r="B774" s="53"/>
      <c r="C774" s="53"/>
      <c r="D774" s="52"/>
      <c r="E774" s="53"/>
      <c r="F774" s="54"/>
      <c r="G774" s="13"/>
      <c r="H774" s="13"/>
      <c r="I774" s="14"/>
      <c r="J774" s="48">
        <f>IFERROR(IF(G774="Annual Fee",VLOOKUP('NON-GB'!F774,Data!J:L,3,FALSE),0),0)+IFERROR(IF(G774="Late Charge",IF(OR(F774="FS-4.1",F774="FS-4.2"),VLOOKUP(F774&amp;H774,M:O,3,FALSE),VLOOKUP(H774,N:O,2,FALSE)*VLOOKUP(F774,Data!J:L,3,FALSE))),0)+IFERROR(IF(OR(F774="FS-4.1",F774="FS-4.2"),IF(VLOOKUP(H774,Data!O:P,2,FALSE)&lt;'NON-GB'!D$5,"Lapse",0)),0)</f>
        <v>0</v>
      </c>
      <c r="L774" s="33"/>
    </row>
    <row r="775" spans="1:12" ht="20.100000000000001" customHeight="1" x14ac:dyDescent="0.25">
      <c r="A775" s="47">
        <v>767</v>
      </c>
      <c r="B775" s="53"/>
      <c r="C775" s="53"/>
      <c r="D775" s="52"/>
      <c r="E775" s="53"/>
      <c r="F775" s="54"/>
      <c r="G775" s="13"/>
      <c r="H775" s="13"/>
      <c r="I775" s="14"/>
      <c r="J775" s="48">
        <f>IFERROR(IF(G775="Annual Fee",VLOOKUP('NON-GB'!F775,Data!J:L,3,FALSE),0),0)+IFERROR(IF(G775="Late Charge",IF(OR(F775="FS-4.1",F775="FS-4.2"),VLOOKUP(F775&amp;H775,M:O,3,FALSE),VLOOKUP(H775,N:O,2,FALSE)*VLOOKUP(F775,Data!J:L,3,FALSE))),0)+IFERROR(IF(OR(F775="FS-4.1",F775="FS-4.2"),IF(VLOOKUP(H775,Data!O:P,2,FALSE)&lt;'NON-GB'!D$5,"Lapse",0)),0)</f>
        <v>0</v>
      </c>
      <c r="L775" s="33"/>
    </row>
    <row r="776" spans="1:12" ht="20.100000000000001" customHeight="1" x14ac:dyDescent="0.25">
      <c r="A776" s="47">
        <v>768</v>
      </c>
      <c r="B776" s="53"/>
      <c r="C776" s="53"/>
      <c r="D776" s="52"/>
      <c r="E776" s="53"/>
      <c r="F776" s="54"/>
      <c r="G776" s="13"/>
      <c r="H776" s="13"/>
      <c r="I776" s="14"/>
      <c r="J776" s="48">
        <f>IFERROR(IF(G776="Annual Fee",VLOOKUP('NON-GB'!F776,Data!J:L,3,FALSE),0),0)+IFERROR(IF(G776="Late Charge",IF(OR(F776="FS-4.1",F776="FS-4.2"),VLOOKUP(F776&amp;H776,M:O,3,FALSE),VLOOKUP(H776,N:O,2,FALSE)*VLOOKUP(F776,Data!J:L,3,FALSE))),0)+IFERROR(IF(OR(F776="FS-4.1",F776="FS-4.2"),IF(VLOOKUP(H776,Data!O:P,2,FALSE)&lt;'NON-GB'!D$5,"Lapse",0)),0)</f>
        <v>0</v>
      </c>
      <c r="L776" s="33"/>
    </row>
    <row r="777" spans="1:12" ht="20.100000000000001" customHeight="1" x14ac:dyDescent="0.25">
      <c r="A777" s="47">
        <v>769</v>
      </c>
      <c r="B777" s="53"/>
      <c r="C777" s="53"/>
      <c r="D777" s="52"/>
      <c r="E777" s="53"/>
      <c r="F777" s="54"/>
      <c r="G777" s="13"/>
      <c r="H777" s="13"/>
      <c r="I777" s="14"/>
      <c r="J777" s="48">
        <f>IFERROR(IF(G777="Annual Fee",VLOOKUP('NON-GB'!F777,Data!J:L,3,FALSE),0),0)+IFERROR(IF(G777="Late Charge",IF(OR(F777="FS-4.1",F777="FS-4.2"),VLOOKUP(F777&amp;H777,M:O,3,FALSE),VLOOKUP(H777,N:O,2,FALSE)*VLOOKUP(F777,Data!J:L,3,FALSE))),0)+IFERROR(IF(OR(F777="FS-4.1",F777="FS-4.2"),IF(VLOOKUP(H777,Data!O:P,2,FALSE)&lt;'NON-GB'!D$5,"Lapse",0)),0)</f>
        <v>0</v>
      </c>
      <c r="L777" s="33"/>
    </row>
    <row r="778" spans="1:12" ht="20.100000000000001" customHeight="1" x14ac:dyDescent="0.25">
      <c r="A778" s="47">
        <v>770</v>
      </c>
      <c r="B778" s="53"/>
      <c r="C778" s="53"/>
      <c r="D778" s="52"/>
      <c r="E778" s="53"/>
      <c r="F778" s="54"/>
      <c r="G778" s="13"/>
      <c r="H778" s="13"/>
      <c r="I778" s="14"/>
      <c r="J778" s="48">
        <f>IFERROR(IF(G778="Annual Fee",VLOOKUP('NON-GB'!F778,Data!J:L,3,FALSE),0),0)+IFERROR(IF(G778="Late Charge",IF(OR(F778="FS-4.1",F778="FS-4.2"),VLOOKUP(F778&amp;H778,M:O,3,FALSE),VLOOKUP(H778,N:O,2,FALSE)*VLOOKUP(F778,Data!J:L,3,FALSE))),0)+IFERROR(IF(OR(F778="FS-4.1",F778="FS-4.2"),IF(VLOOKUP(H778,Data!O:P,2,FALSE)&lt;'NON-GB'!D$5,"Lapse",0)),0)</f>
        <v>0</v>
      </c>
      <c r="L778" s="33"/>
    </row>
    <row r="779" spans="1:12" ht="20.100000000000001" customHeight="1" x14ac:dyDescent="0.25">
      <c r="A779" s="47">
        <v>771</v>
      </c>
      <c r="B779" s="53"/>
      <c r="C779" s="53"/>
      <c r="D779" s="52"/>
      <c r="E779" s="53"/>
      <c r="F779" s="54"/>
      <c r="G779" s="13"/>
      <c r="H779" s="13"/>
      <c r="I779" s="14"/>
      <c r="J779" s="48">
        <f>IFERROR(IF(G779="Annual Fee",VLOOKUP('NON-GB'!F779,Data!J:L,3,FALSE),0),0)+IFERROR(IF(G779="Late Charge",IF(OR(F779="FS-4.1",F779="FS-4.2"),VLOOKUP(F779&amp;H779,M:O,3,FALSE),VLOOKUP(H779,N:O,2,FALSE)*VLOOKUP(F779,Data!J:L,3,FALSE))),0)+IFERROR(IF(OR(F779="FS-4.1",F779="FS-4.2"),IF(VLOOKUP(H779,Data!O:P,2,FALSE)&lt;'NON-GB'!D$5,"Lapse",0)),0)</f>
        <v>0</v>
      </c>
      <c r="L779" s="33"/>
    </row>
    <row r="780" spans="1:12" ht="20.100000000000001" customHeight="1" x14ac:dyDescent="0.25">
      <c r="A780" s="47">
        <v>772</v>
      </c>
      <c r="B780" s="53"/>
      <c r="C780" s="53"/>
      <c r="D780" s="52"/>
      <c r="E780" s="53"/>
      <c r="F780" s="54"/>
      <c r="G780" s="13"/>
      <c r="H780" s="13"/>
      <c r="I780" s="14"/>
      <c r="J780" s="48">
        <f>IFERROR(IF(G780="Annual Fee",VLOOKUP('NON-GB'!F780,Data!J:L,3,FALSE),0),0)+IFERROR(IF(G780="Late Charge",IF(OR(F780="FS-4.1",F780="FS-4.2"),VLOOKUP(F780&amp;H780,M:O,3,FALSE),VLOOKUP(H780,N:O,2,FALSE)*VLOOKUP(F780,Data!J:L,3,FALSE))),0)+IFERROR(IF(OR(F780="FS-4.1",F780="FS-4.2"),IF(VLOOKUP(H780,Data!O:P,2,FALSE)&lt;'NON-GB'!D$5,"Lapse",0)),0)</f>
        <v>0</v>
      </c>
      <c r="L780" s="33"/>
    </row>
    <row r="781" spans="1:12" ht="20.100000000000001" customHeight="1" x14ac:dyDescent="0.25">
      <c r="A781" s="47">
        <v>773</v>
      </c>
      <c r="B781" s="53"/>
      <c r="C781" s="53"/>
      <c r="D781" s="52"/>
      <c r="E781" s="53"/>
      <c r="F781" s="54"/>
      <c r="G781" s="13"/>
      <c r="H781" s="13"/>
      <c r="I781" s="14"/>
      <c r="J781" s="48">
        <f>IFERROR(IF(G781="Annual Fee",VLOOKUP('NON-GB'!F781,Data!J:L,3,FALSE),0),0)+IFERROR(IF(G781="Late Charge",IF(OR(F781="FS-4.1",F781="FS-4.2"),VLOOKUP(F781&amp;H781,M:O,3,FALSE),VLOOKUP(H781,N:O,2,FALSE)*VLOOKUP(F781,Data!J:L,3,FALSE))),0)+IFERROR(IF(OR(F781="FS-4.1",F781="FS-4.2"),IF(VLOOKUP(H781,Data!O:P,2,FALSE)&lt;'NON-GB'!D$5,"Lapse",0)),0)</f>
        <v>0</v>
      </c>
      <c r="L781" s="33"/>
    </row>
    <row r="782" spans="1:12" ht="20.100000000000001" customHeight="1" x14ac:dyDescent="0.25">
      <c r="A782" s="47">
        <v>774</v>
      </c>
      <c r="B782" s="53"/>
      <c r="C782" s="53"/>
      <c r="D782" s="52"/>
      <c r="E782" s="53"/>
      <c r="F782" s="54"/>
      <c r="G782" s="13"/>
      <c r="H782" s="13"/>
      <c r="I782" s="14"/>
      <c r="J782" s="48">
        <f>IFERROR(IF(G782="Annual Fee",VLOOKUP('NON-GB'!F782,Data!J:L,3,FALSE),0),0)+IFERROR(IF(G782="Late Charge",IF(OR(F782="FS-4.1",F782="FS-4.2"),VLOOKUP(F782&amp;H782,M:O,3,FALSE),VLOOKUP(H782,N:O,2,FALSE)*VLOOKUP(F782,Data!J:L,3,FALSE))),0)+IFERROR(IF(OR(F782="FS-4.1",F782="FS-4.2"),IF(VLOOKUP(H782,Data!O:P,2,FALSE)&lt;'NON-GB'!D$5,"Lapse",0)),0)</f>
        <v>0</v>
      </c>
      <c r="L782" s="33"/>
    </row>
    <row r="783" spans="1:12" ht="20.100000000000001" customHeight="1" x14ac:dyDescent="0.25">
      <c r="A783" s="47">
        <v>775</v>
      </c>
      <c r="B783" s="53"/>
      <c r="C783" s="53"/>
      <c r="D783" s="52"/>
      <c r="E783" s="53"/>
      <c r="F783" s="54"/>
      <c r="G783" s="13"/>
      <c r="H783" s="13"/>
      <c r="I783" s="14"/>
      <c r="J783" s="48">
        <f>IFERROR(IF(G783="Annual Fee",VLOOKUP('NON-GB'!F783,Data!J:L,3,FALSE),0),0)+IFERROR(IF(G783="Late Charge",IF(OR(F783="FS-4.1",F783="FS-4.2"),VLOOKUP(F783&amp;H783,M:O,3,FALSE),VLOOKUP(H783,N:O,2,FALSE)*VLOOKUP(F783,Data!J:L,3,FALSE))),0)+IFERROR(IF(OR(F783="FS-4.1",F783="FS-4.2"),IF(VLOOKUP(H783,Data!O:P,2,FALSE)&lt;'NON-GB'!D$5,"Lapse",0)),0)</f>
        <v>0</v>
      </c>
      <c r="L783" s="33"/>
    </row>
    <row r="784" spans="1:12" ht="20.100000000000001" customHeight="1" x14ac:dyDescent="0.25">
      <c r="A784" s="47">
        <v>776</v>
      </c>
      <c r="B784" s="53"/>
      <c r="C784" s="53"/>
      <c r="D784" s="52"/>
      <c r="E784" s="53"/>
      <c r="F784" s="54"/>
      <c r="G784" s="13"/>
      <c r="H784" s="13"/>
      <c r="I784" s="14"/>
      <c r="J784" s="48">
        <f>IFERROR(IF(G784="Annual Fee",VLOOKUP('NON-GB'!F784,Data!J:L,3,FALSE),0),0)+IFERROR(IF(G784="Late Charge",IF(OR(F784="FS-4.1",F784="FS-4.2"),VLOOKUP(F784&amp;H784,M:O,3,FALSE),VLOOKUP(H784,N:O,2,FALSE)*VLOOKUP(F784,Data!J:L,3,FALSE))),0)+IFERROR(IF(OR(F784="FS-4.1",F784="FS-4.2"),IF(VLOOKUP(H784,Data!O:P,2,FALSE)&lt;'NON-GB'!D$5,"Lapse",0)),0)</f>
        <v>0</v>
      </c>
      <c r="L784" s="33"/>
    </row>
    <row r="785" spans="1:12" ht="20.100000000000001" customHeight="1" x14ac:dyDescent="0.25">
      <c r="A785" s="47">
        <v>777</v>
      </c>
      <c r="B785" s="53"/>
      <c r="C785" s="53"/>
      <c r="D785" s="52"/>
      <c r="E785" s="53"/>
      <c r="F785" s="54"/>
      <c r="G785" s="13"/>
      <c r="H785" s="13"/>
      <c r="I785" s="14"/>
      <c r="J785" s="48">
        <f>IFERROR(IF(G785="Annual Fee",VLOOKUP('NON-GB'!F785,Data!J:L,3,FALSE),0),0)+IFERROR(IF(G785="Late Charge",IF(OR(F785="FS-4.1",F785="FS-4.2"),VLOOKUP(F785&amp;H785,M:O,3,FALSE),VLOOKUP(H785,N:O,2,FALSE)*VLOOKUP(F785,Data!J:L,3,FALSE))),0)+IFERROR(IF(OR(F785="FS-4.1",F785="FS-4.2"),IF(VLOOKUP(H785,Data!O:P,2,FALSE)&lt;'NON-GB'!D$5,"Lapse",0)),0)</f>
        <v>0</v>
      </c>
      <c r="L785" s="33"/>
    </row>
    <row r="786" spans="1:12" ht="20.100000000000001" customHeight="1" x14ac:dyDescent="0.25">
      <c r="A786" s="47">
        <v>778</v>
      </c>
      <c r="B786" s="53"/>
      <c r="C786" s="53"/>
      <c r="D786" s="52"/>
      <c r="E786" s="53"/>
      <c r="F786" s="54"/>
      <c r="G786" s="13"/>
      <c r="H786" s="13"/>
      <c r="I786" s="14"/>
      <c r="J786" s="48">
        <f>IFERROR(IF(G786="Annual Fee",VLOOKUP('NON-GB'!F786,Data!J:L,3,FALSE),0),0)+IFERROR(IF(G786="Late Charge",IF(OR(F786="FS-4.1",F786="FS-4.2"),VLOOKUP(F786&amp;H786,M:O,3,FALSE),VLOOKUP(H786,N:O,2,FALSE)*VLOOKUP(F786,Data!J:L,3,FALSE))),0)+IFERROR(IF(OR(F786="FS-4.1",F786="FS-4.2"),IF(VLOOKUP(H786,Data!O:P,2,FALSE)&lt;'NON-GB'!D$5,"Lapse",0)),0)</f>
        <v>0</v>
      </c>
      <c r="L786" s="33"/>
    </row>
    <row r="787" spans="1:12" ht="20.100000000000001" customHeight="1" x14ac:dyDescent="0.25">
      <c r="A787" s="47">
        <v>779</v>
      </c>
      <c r="B787" s="53"/>
      <c r="C787" s="53"/>
      <c r="D787" s="52"/>
      <c r="E787" s="53"/>
      <c r="F787" s="54"/>
      <c r="G787" s="13"/>
      <c r="H787" s="13"/>
      <c r="I787" s="14"/>
      <c r="J787" s="48">
        <f>IFERROR(IF(G787="Annual Fee",VLOOKUP('NON-GB'!F787,Data!J:L,3,FALSE),0),0)+IFERROR(IF(G787="Late Charge",IF(OR(F787="FS-4.1",F787="FS-4.2"),VLOOKUP(F787&amp;H787,M:O,3,FALSE),VLOOKUP(H787,N:O,2,FALSE)*VLOOKUP(F787,Data!J:L,3,FALSE))),0)+IFERROR(IF(OR(F787="FS-4.1",F787="FS-4.2"),IF(VLOOKUP(H787,Data!O:P,2,FALSE)&lt;'NON-GB'!D$5,"Lapse",0)),0)</f>
        <v>0</v>
      </c>
      <c r="L787" s="33"/>
    </row>
    <row r="788" spans="1:12" ht="20.100000000000001" customHeight="1" x14ac:dyDescent="0.25">
      <c r="A788" s="47">
        <v>780</v>
      </c>
      <c r="B788" s="53"/>
      <c r="C788" s="53"/>
      <c r="D788" s="52"/>
      <c r="E788" s="53"/>
      <c r="F788" s="54"/>
      <c r="G788" s="13"/>
      <c r="H788" s="13"/>
      <c r="I788" s="14"/>
      <c r="J788" s="48">
        <f>IFERROR(IF(G788="Annual Fee",VLOOKUP('NON-GB'!F788,Data!J:L,3,FALSE),0),0)+IFERROR(IF(G788="Late Charge",IF(OR(F788="FS-4.1",F788="FS-4.2"),VLOOKUP(F788&amp;H788,M:O,3,FALSE),VLOOKUP(H788,N:O,2,FALSE)*VLOOKUP(F788,Data!J:L,3,FALSE))),0)+IFERROR(IF(OR(F788="FS-4.1",F788="FS-4.2"),IF(VLOOKUP(H788,Data!O:P,2,FALSE)&lt;'NON-GB'!D$5,"Lapse",0)),0)</f>
        <v>0</v>
      </c>
      <c r="L788" s="33"/>
    </row>
    <row r="789" spans="1:12" ht="20.100000000000001" customHeight="1" x14ac:dyDescent="0.25">
      <c r="A789" s="47">
        <v>781</v>
      </c>
      <c r="B789" s="53"/>
      <c r="C789" s="53"/>
      <c r="D789" s="52"/>
      <c r="E789" s="53"/>
      <c r="F789" s="54"/>
      <c r="G789" s="13"/>
      <c r="H789" s="13"/>
      <c r="I789" s="14"/>
      <c r="J789" s="48">
        <f>IFERROR(IF(G789="Annual Fee",VLOOKUP('NON-GB'!F789,Data!J:L,3,FALSE),0),0)+IFERROR(IF(G789="Late Charge",IF(OR(F789="FS-4.1",F789="FS-4.2"),VLOOKUP(F789&amp;H789,M:O,3,FALSE),VLOOKUP(H789,N:O,2,FALSE)*VLOOKUP(F789,Data!J:L,3,FALSE))),0)+IFERROR(IF(OR(F789="FS-4.1",F789="FS-4.2"),IF(VLOOKUP(H789,Data!O:P,2,FALSE)&lt;'NON-GB'!D$5,"Lapse",0)),0)</f>
        <v>0</v>
      </c>
      <c r="L789" s="33"/>
    </row>
    <row r="790" spans="1:12" ht="20.100000000000001" customHeight="1" x14ac:dyDescent="0.25">
      <c r="A790" s="47">
        <v>782</v>
      </c>
      <c r="B790" s="53"/>
      <c r="C790" s="53"/>
      <c r="D790" s="52"/>
      <c r="E790" s="53"/>
      <c r="F790" s="54"/>
      <c r="G790" s="13"/>
      <c r="H790" s="13"/>
      <c r="I790" s="14"/>
      <c r="J790" s="48">
        <f>IFERROR(IF(G790="Annual Fee",VLOOKUP('NON-GB'!F790,Data!J:L,3,FALSE),0),0)+IFERROR(IF(G790="Late Charge",IF(OR(F790="FS-4.1",F790="FS-4.2"),VLOOKUP(F790&amp;H790,M:O,3,FALSE),VLOOKUP(H790,N:O,2,FALSE)*VLOOKUP(F790,Data!J:L,3,FALSE))),0)+IFERROR(IF(OR(F790="FS-4.1",F790="FS-4.2"),IF(VLOOKUP(H790,Data!O:P,2,FALSE)&lt;'NON-GB'!D$5,"Lapse",0)),0)</f>
        <v>0</v>
      </c>
      <c r="L790" s="33"/>
    </row>
    <row r="791" spans="1:12" ht="20.100000000000001" customHeight="1" x14ac:dyDescent="0.25">
      <c r="A791" s="47">
        <v>783</v>
      </c>
      <c r="B791" s="53"/>
      <c r="C791" s="53"/>
      <c r="D791" s="52"/>
      <c r="E791" s="53"/>
      <c r="F791" s="54"/>
      <c r="G791" s="13"/>
      <c r="H791" s="13"/>
      <c r="I791" s="14"/>
      <c r="J791" s="48">
        <f>IFERROR(IF(G791="Annual Fee",VLOOKUP('NON-GB'!F791,Data!J:L,3,FALSE),0),0)+IFERROR(IF(G791="Late Charge",IF(OR(F791="FS-4.1",F791="FS-4.2"),VLOOKUP(F791&amp;H791,M:O,3,FALSE),VLOOKUP(H791,N:O,2,FALSE)*VLOOKUP(F791,Data!J:L,3,FALSE))),0)+IFERROR(IF(OR(F791="FS-4.1",F791="FS-4.2"),IF(VLOOKUP(H791,Data!O:P,2,FALSE)&lt;'NON-GB'!D$5,"Lapse",0)),0)</f>
        <v>0</v>
      </c>
      <c r="L791" s="33"/>
    </row>
    <row r="792" spans="1:12" ht="20.100000000000001" customHeight="1" x14ac:dyDescent="0.25">
      <c r="A792" s="47">
        <v>784</v>
      </c>
      <c r="B792" s="53"/>
      <c r="C792" s="53"/>
      <c r="D792" s="52"/>
      <c r="E792" s="53"/>
      <c r="F792" s="54"/>
      <c r="G792" s="13"/>
      <c r="H792" s="13"/>
      <c r="I792" s="14"/>
      <c r="J792" s="48">
        <f>IFERROR(IF(G792="Annual Fee",VLOOKUP('NON-GB'!F792,Data!J:L,3,FALSE),0),0)+IFERROR(IF(G792="Late Charge",IF(OR(F792="FS-4.1",F792="FS-4.2"),VLOOKUP(F792&amp;H792,M:O,3,FALSE),VLOOKUP(H792,N:O,2,FALSE)*VLOOKUP(F792,Data!J:L,3,FALSE))),0)+IFERROR(IF(OR(F792="FS-4.1",F792="FS-4.2"),IF(VLOOKUP(H792,Data!O:P,2,FALSE)&lt;'NON-GB'!D$5,"Lapse",0)),0)</f>
        <v>0</v>
      </c>
      <c r="L792" s="33"/>
    </row>
    <row r="793" spans="1:12" ht="20.100000000000001" customHeight="1" x14ac:dyDescent="0.25">
      <c r="A793" s="47">
        <v>785</v>
      </c>
      <c r="B793" s="53"/>
      <c r="C793" s="53"/>
      <c r="D793" s="52"/>
      <c r="E793" s="53"/>
      <c r="F793" s="54"/>
      <c r="G793" s="13"/>
      <c r="H793" s="13"/>
      <c r="I793" s="14"/>
      <c r="J793" s="48">
        <f>IFERROR(IF(G793="Annual Fee",VLOOKUP('NON-GB'!F793,Data!J:L,3,FALSE),0),0)+IFERROR(IF(G793="Late Charge",IF(OR(F793="FS-4.1",F793="FS-4.2"),VLOOKUP(F793&amp;H793,M:O,3,FALSE),VLOOKUP(H793,N:O,2,FALSE)*VLOOKUP(F793,Data!J:L,3,FALSE))),0)+IFERROR(IF(OR(F793="FS-4.1",F793="FS-4.2"),IF(VLOOKUP(H793,Data!O:P,2,FALSE)&lt;'NON-GB'!D$5,"Lapse",0)),0)</f>
        <v>0</v>
      </c>
      <c r="L793" s="33"/>
    </row>
    <row r="794" spans="1:12" ht="20.100000000000001" customHeight="1" x14ac:dyDescent="0.25">
      <c r="A794" s="47">
        <v>786</v>
      </c>
      <c r="B794" s="53"/>
      <c r="C794" s="53"/>
      <c r="D794" s="52"/>
      <c r="E794" s="53"/>
      <c r="F794" s="54"/>
      <c r="G794" s="13"/>
      <c r="H794" s="13"/>
      <c r="I794" s="14"/>
      <c r="J794" s="48">
        <f>IFERROR(IF(G794="Annual Fee",VLOOKUP('NON-GB'!F794,Data!J:L,3,FALSE),0),0)+IFERROR(IF(G794="Late Charge",IF(OR(F794="FS-4.1",F794="FS-4.2"),VLOOKUP(F794&amp;H794,M:O,3,FALSE),VLOOKUP(H794,N:O,2,FALSE)*VLOOKUP(F794,Data!J:L,3,FALSE))),0)+IFERROR(IF(OR(F794="FS-4.1",F794="FS-4.2"),IF(VLOOKUP(H794,Data!O:P,2,FALSE)&lt;'NON-GB'!D$5,"Lapse",0)),0)</f>
        <v>0</v>
      </c>
      <c r="L794" s="33"/>
    </row>
    <row r="795" spans="1:12" ht="20.100000000000001" customHeight="1" x14ac:dyDescent="0.25">
      <c r="A795" s="47">
        <v>787</v>
      </c>
      <c r="B795" s="53"/>
      <c r="C795" s="53"/>
      <c r="D795" s="52"/>
      <c r="E795" s="53"/>
      <c r="F795" s="54"/>
      <c r="G795" s="13"/>
      <c r="H795" s="13"/>
      <c r="I795" s="14"/>
      <c r="J795" s="48">
        <f>IFERROR(IF(G795="Annual Fee",VLOOKUP('NON-GB'!F795,Data!J:L,3,FALSE),0),0)+IFERROR(IF(G795="Late Charge",IF(OR(F795="FS-4.1",F795="FS-4.2"),VLOOKUP(F795&amp;H795,M:O,3,FALSE),VLOOKUP(H795,N:O,2,FALSE)*VLOOKUP(F795,Data!J:L,3,FALSE))),0)+IFERROR(IF(OR(F795="FS-4.1",F795="FS-4.2"),IF(VLOOKUP(H795,Data!O:P,2,FALSE)&lt;'NON-GB'!D$5,"Lapse",0)),0)</f>
        <v>0</v>
      </c>
      <c r="L795" s="33"/>
    </row>
    <row r="796" spans="1:12" ht="20.100000000000001" customHeight="1" x14ac:dyDescent="0.25">
      <c r="A796" s="47">
        <v>788</v>
      </c>
      <c r="B796" s="53"/>
      <c r="C796" s="53"/>
      <c r="D796" s="52"/>
      <c r="E796" s="53"/>
      <c r="F796" s="54"/>
      <c r="G796" s="13"/>
      <c r="H796" s="13"/>
      <c r="I796" s="14"/>
      <c r="J796" s="48">
        <f>IFERROR(IF(G796="Annual Fee",VLOOKUP('NON-GB'!F796,Data!J:L,3,FALSE),0),0)+IFERROR(IF(G796="Late Charge",IF(OR(F796="FS-4.1",F796="FS-4.2"),VLOOKUP(F796&amp;H796,M:O,3,FALSE),VLOOKUP(H796,N:O,2,FALSE)*VLOOKUP(F796,Data!J:L,3,FALSE))),0)+IFERROR(IF(OR(F796="FS-4.1",F796="FS-4.2"),IF(VLOOKUP(H796,Data!O:P,2,FALSE)&lt;'NON-GB'!D$5,"Lapse",0)),0)</f>
        <v>0</v>
      </c>
      <c r="L796" s="33"/>
    </row>
    <row r="797" spans="1:12" ht="20.100000000000001" customHeight="1" x14ac:dyDescent="0.25">
      <c r="A797" s="47">
        <v>789</v>
      </c>
      <c r="B797" s="53"/>
      <c r="C797" s="53"/>
      <c r="D797" s="52"/>
      <c r="E797" s="53"/>
      <c r="F797" s="54"/>
      <c r="G797" s="13"/>
      <c r="H797" s="13"/>
      <c r="I797" s="14"/>
      <c r="J797" s="48">
        <f>IFERROR(IF(G797="Annual Fee",VLOOKUP('NON-GB'!F797,Data!J:L,3,FALSE),0),0)+IFERROR(IF(G797="Late Charge",IF(OR(F797="FS-4.1",F797="FS-4.2"),VLOOKUP(F797&amp;H797,M:O,3,FALSE),VLOOKUP(H797,N:O,2,FALSE)*VLOOKUP(F797,Data!J:L,3,FALSE))),0)+IFERROR(IF(OR(F797="FS-4.1",F797="FS-4.2"),IF(VLOOKUP(H797,Data!O:P,2,FALSE)&lt;'NON-GB'!D$5,"Lapse",0)),0)</f>
        <v>0</v>
      </c>
      <c r="L797" s="33"/>
    </row>
    <row r="798" spans="1:12" ht="20.100000000000001" customHeight="1" x14ac:dyDescent="0.25">
      <c r="A798" s="47">
        <v>790</v>
      </c>
      <c r="B798" s="53"/>
      <c r="C798" s="53"/>
      <c r="D798" s="52"/>
      <c r="E798" s="53"/>
      <c r="F798" s="54"/>
      <c r="G798" s="13"/>
      <c r="H798" s="13"/>
      <c r="I798" s="14"/>
      <c r="J798" s="48">
        <f>IFERROR(IF(G798="Annual Fee",VLOOKUP('NON-GB'!F798,Data!J:L,3,FALSE),0),0)+IFERROR(IF(G798="Late Charge",IF(OR(F798="FS-4.1",F798="FS-4.2"),VLOOKUP(F798&amp;H798,M:O,3,FALSE),VLOOKUP(H798,N:O,2,FALSE)*VLOOKUP(F798,Data!J:L,3,FALSE))),0)+IFERROR(IF(OR(F798="FS-4.1",F798="FS-4.2"),IF(VLOOKUP(H798,Data!O:P,2,FALSE)&lt;'NON-GB'!D$5,"Lapse",0)),0)</f>
        <v>0</v>
      </c>
      <c r="L798" s="33"/>
    </row>
    <row r="799" spans="1:12" ht="20.100000000000001" customHeight="1" x14ac:dyDescent="0.25">
      <c r="A799" s="47">
        <v>791</v>
      </c>
      <c r="B799" s="53"/>
      <c r="C799" s="53"/>
      <c r="D799" s="52"/>
      <c r="E799" s="53"/>
      <c r="F799" s="54"/>
      <c r="G799" s="13"/>
      <c r="H799" s="13"/>
      <c r="I799" s="14"/>
      <c r="J799" s="48">
        <f>IFERROR(IF(G799="Annual Fee",VLOOKUP('NON-GB'!F799,Data!J:L,3,FALSE),0),0)+IFERROR(IF(G799="Late Charge",IF(OR(F799="FS-4.1",F799="FS-4.2"),VLOOKUP(F799&amp;H799,M:O,3,FALSE),VLOOKUP(H799,N:O,2,FALSE)*VLOOKUP(F799,Data!J:L,3,FALSE))),0)+IFERROR(IF(OR(F799="FS-4.1",F799="FS-4.2"),IF(VLOOKUP(H799,Data!O:P,2,FALSE)&lt;'NON-GB'!D$5,"Lapse",0)),0)</f>
        <v>0</v>
      </c>
      <c r="L799" s="33"/>
    </row>
    <row r="800" spans="1:12" ht="20.100000000000001" customHeight="1" x14ac:dyDescent="0.25">
      <c r="A800" s="47">
        <v>792</v>
      </c>
      <c r="B800" s="53"/>
      <c r="C800" s="53"/>
      <c r="D800" s="52"/>
      <c r="E800" s="53"/>
      <c r="F800" s="54"/>
      <c r="G800" s="13"/>
      <c r="H800" s="13"/>
      <c r="I800" s="14"/>
      <c r="J800" s="48">
        <f>IFERROR(IF(G800="Annual Fee",VLOOKUP('NON-GB'!F800,Data!J:L,3,FALSE),0),0)+IFERROR(IF(G800="Late Charge",IF(OR(F800="FS-4.1",F800="FS-4.2"),VLOOKUP(F800&amp;H800,M:O,3,FALSE),VLOOKUP(H800,N:O,2,FALSE)*VLOOKUP(F800,Data!J:L,3,FALSE))),0)+IFERROR(IF(OR(F800="FS-4.1",F800="FS-4.2"),IF(VLOOKUP(H800,Data!O:P,2,FALSE)&lt;'NON-GB'!D$5,"Lapse",0)),0)</f>
        <v>0</v>
      </c>
      <c r="L800" s="33"/>
    </row>
    <row r="801" spans="1:12" ht="20.100000000000001" customHeight="1" x14ac:dyDescent="0.25">
      <c r="A801" s="47">
        <v>793</v>
      </c>
      <c r="B801" s="53"/>
      <c r="C801" s="53"/>
      <c r="D801" s="52"/>
      <c r="E801" s="53"/>
      <c r="F801" s="54"/>
      <c r="G801" s="13"/>
      <c r="H801" s="13"/>
      <c r="I801" s="14"/>
      <c r="J801" s="48">
        <f>IFERROR(IF(G801="Annual Fee",VLOOKUP('NON-GB'!F801,Data!J:L,3,FALSE),0),0)+IFERROR(IF(G801="Late Charge",IF(OR(F801="FS-4.1",F801="FS-4.2"),VLOOKUP(F801&amp;H801,M:O,3,FALSE),VLOOKUP(H801,N:O,2,FALSE)*VLOOKUP(F801,Data!J:L,3,FALSE))),0)+IFERROR(IF(OR(F801="FS-4.1",F801="FS-4.2"),IF(VLOOKUP(H801,Data!O:P,2,FALSE)&lt;'NON-GB'!D$5,"Lapse",0)),0)</f>
        <v>0</v>
      </c>
      <c r="L801" s="33"/>
    </row>
    <row r="802" spans="1:12" ht="20.100000000000001" customHeight="1" x14ac:dyDescent="0.25">
      <c r="A802" s="47">
        <v>794</v>
      </c>
      <c r="B802" s="53"/>
      <c r="C802" s="53"/>
      <c r="D802" s="52"/>
      <c r="E802" s="53"/>
      <c r="F802" s="54"/>
      <c r="G802" s="13"/>
      <c r="H802" s="13"/>
      <c r="I802" s="14"/>
      <c r="J802" s="48">
        <f>IFERROR(IF(G802="Annual Fee",VLOOKUP('NON-GB'!F802,Data!J:L,3,FALSE),0),0)+IFERROR(IF(G802="Late Charge",IF(OR(F802="FS-4.1",F802="FS-4.2"),VLOOKUP(F802&amp;H802,M:O,3,FALSE),VLOOKUP(H802,N:O,2,FALSE)*VLOOKUP(F802,Data!J:L,3,FALSE))),0)+IFERROR(IF(OR(F802="FS-4.1",F802="FS-4.2"),IF(VLOOKUP(H802,Data!O:P,2,FALSE)&lt;'NON-GB'!D$5,"Lapse",0)),0)</f>
        <v>0</v>
      </c>
      <c r="L802" s="33"/>
    </row>
    <row r="803" spans="1:12" ht="20.100000000000001" customHeight="1" x14ac:dyDescent="0.25">
      <c r="A803" s="47">
        <v>795</v>
      </c>
      <c r="B803" s="53"/>
      <c r="C803" s="53"/>
      <c r="D803" s="52"/>
      <c r="E803" s="53"/>
      <c r="F803" s="54"/>
      <c r="G803" s="13"/>
      <c r="H803" s="13"/>
      <c r="I803" s="14"/>
      <c r="J803" s="48">
        <f>IFERROR(IF(G803="Annual Fee",VLOOKUP('NON-GB'!F803,Data!J:L,3,FALSE),0),0)+IFERROR(IF(G803="Late Charge",IF(OR(F803="FS-4.1",F803="FS-4.2"),VLOOKUP(F803&amp;H803,M:O,3,FALSE),VLOOKUP(H803,N:O,2,FALSE)*VLOOKUP(F803,Data!J:L,3,FALSE))),0)+IFERROR(IF(OR(F803="FS-4.1",F803="FS-4.2"),IF(VLOOKUP(H803,Data!O:P,2,FALSE)&lt;'NON-GB'!D$5,"Lapse",0)),0)</f>
        <v>0</v>
      </c>
      <c r="L803" s="33"/>
    </row>
    <row r="804" spans="1:12" ht="20.100000000000001" customHeight="1" x14ac:dyDescent="0.25">
      <c r="A804" s="47">
        <v>796</v>
      </c>
      <c r="B804" s="53"/>
      <c r="C804" s="53"/>
      <c r="D804" s="52"/>
      <c r="E804" s="53"/>
      <c r="F804" s="54"/>
      <c r="G804" s="13"/>
      <c r="H804" s="13"/>
      <c r="I804" s="14"/>
      <c r="J804" s="48">
        <f>IFERROR(IF(G804="Annual Fee",VLOOKUP('NON-GB'!F804,Data!J:L,3,FALSE),0),0)+IFERROR(IF(G804="Late Charge",IF(OR(F804="FS-4.1",F804="FS-4.2"),VLOOKUP(F804&amp;H804,M:O,3,FALSE),VLOOKUP(H804,N:O,2,FALSE)*VLOOKUP(F804,Data!J:L,3,FALSE))),0)+IFERROR(IF(OR(F804="FS-4.1",F804="FS-4.2"),IF(VLOOKUP(H804,Data!O:P,2,FALSE)&lt;'NON-GB'!D$5,"Lapse",0)),0)</f>
        <v>0</v>
      </c>
      <c r="L804" s="33"/>
    </row>
    <row r="805" spans="1:12" ht="20.100000000000001" customHeight="1" x14ac:dyDescent="0.25">
      <c r="A805" s="47">
        <v>797</v>
      </c>
      <c r="B805" s="53"/>
      <c r="C805" s="53"/>
      <c r="D805" s="52"/>
      <c r="E805" s="53"/>
      <c r="F805" s="54"/>
      <c r="G805" s="13"/>
      <c r="H805" s="13"/>
      <c r="I805" s="14"/>
      <c r="J805" s="48">
        <f>IFERROR(IF(G805="Annual Fee",VLOOKUP('NON-GB'!F805,Data!J:L,3,FALSE),0),0)+IFERROR(IF(G805="Late Charge",IF(OR(F805="FS-4.1",F805="FS-4.2"),VLOOKUP(F805&amp;H805,M:O,3,FALSE),VLOOKUP(H805,N:O,2,FALSE)*VLOOKUP(F805,Data!J:L,3,FALSE))),0)+IFERROR(IF(OR(F805="FS-4.1",F805="FS-4.2"),IF(VLOOKUP(H805,Data!O:P,2,FALSE)&lt;'NON-GB'!D$5,"Lapse",0)),0)</f>
        <v>0</v>
      </c>
      <c r="L805" s="33"/>
    </row>
    <row r="806" spans="1:12" ht="20.100000000000001" customHeight="1" x14ac:dyDescent="0.25">
      <c r="A806" s="47">
        <v>798</v>
      </c>
      <c r="B806" s="53"/>
      <c r="C806" s="53"/>
      <c r="D806" s="52"/>
      <c r="E806" s="53"/>
      <c r="F806" s="54"/>
      <c r="G806" s="13"/>
      <c r="H806" s="13"/>
      <c r="I806" s="14"/>
      <c r="J806" s="48">
        <f>IFERROR(IF(G806="Annual Fee",VLOOKUP('NON-GB'!F806,Data!J:L,3,FALSE),0),0)+IFERROR(IF(G806="Late Charge",IF(OR(F806="FS-4.1",F806="FS-4.2"),VLOOKUP(F806&amp;H806,M:O,3,FALSE),VLOOKUP(H806,N:O,2,FALSE)*VLOOKUP(F806,Data!J:L,3,FALSE))),0)+IFERROR(IF(OR(F806="FS-4.1",F806="FS-4.2"),IF(VLOOKUP(H806,Data!O:P,2,FALSE)&lt;'NON-GB'!D$5,"Lapse",0)),0)</f>
        <v>0</v>
      </c>
      <c r="L806" s="33"/>
    </row>
    <row r="807" spans="1:12" ht="20.100000000000001" customHeight="1" x14ac:dyDescent="0.25">
      <c r="A807" s="47">
        <v>799</v>
      </c>
      <c r="B807" s="53"/>
      <c r="C807" s="53"/>
      <c r="D807" s="52"/>
      <c r="E807" s="53"/>
      <c r="F807" s="54"/>
      <c r="G807" s="13"/>
      <c r="H807" s="13"/>
      <c r="I807" s="14"/>
      <c r="J807" s="48">
        <f>IFERROR(IF(G807="Annual Fee",VLOOKUP('NON-GB'!F807,Data!J:L,3,FALSE),0),0)+IFERROR(IF(G807="Late Charge",IF(OR(F807="FS-4.1",F807="FS-4.2"),VLOOKUP(F807&amp;H807,M:O,3,FALSE),VLOOKUP(H807,N:O,2,FALSE)*VLOOKUP(F807,Data!J:L,3,FALSE))),0)+IFERROR(IF(OR(F807="FS-4.1",F807="FS-4.2"),IF(VLOOKUP(H807,Data!O:P,2,FALSE)&lt;'NON-GB'!D$5,"Lapse",0)),0)</f>
        <v>0</v>
      </c>
      <c r="L807" s="33"/>
    </row>
    <row r="808" spans="1:12" ht="20.100000000000001" customHeight="1" x14ac:dyDescent="0.25">
      <c r="A808" s="47">
        <v>800</v>
      </c>
      <c r="B808" s="53"/>
      <c r="C808" s="53"/>
      <c r="D808" s="52"/>
      <c r="E808" s="53"/>
      <c r="F808" s="54"/>
      <c r="G808" s="13"/>
      <c r="H808" s="13"/>
      <c r="I808" s="14"/>
      <c r="J808" s="48">
        <f>IFERROR(IF(G808="Annual Fee",VLOOKUP('NON-GB'!F808,Data!J:L,3,FALSE),0),0)+IFERROR(IF(G808="Late Charge",IF(OR(F808="FS-4.1",F808="FS-4.2"),VLOOKUP(F808&amp;H808,M:O,3,FALSE),VLOOKUP(H808,N:O,2,FALSE)*VLOOKUP(F808,Data!J:L,3,FALSE))),0)+IFERROR(IF(OR(F808="FS-4.1",F808="FS-4.2"),IF(VLOOKUP(H808,Data!O:P,2,FALSE)&lt;'NON-GB'!D$5,"Lapse",0)),0)</f>
        <v>0</v>
      </c>
      <c r="L808" s="33"/>
    </row>
    <row r="809" spans="1:12" ht="20.100000000000001" customHeight="1" x14ac:dyDescent="0.25">
      <c r="A809" s="47">
        <v>801</v>
      </c>
      <c r="B809" s="53"/>
      <c r="C809" s="53"/>
      <c r="D809" s="52"/>
      <c r="E809" s="53"/>
      <c r="F809" s="54"/>
      <c r="G809" s="13"/>
      <c r="H809" s="13"/>
      <c r="I809" s="14"/>
      <c r="J809" s="48">
        <f>IFERROR(IF(G809="Annual Fee",VLOOKUP('NON-GB'!F809,Data!J:L,3,FALSE),0),0)+IFERROR(IF(G809="Late Charge",IF(OR(F809="FS-4.1",F809="FS-4.2"),VLOOKUP(F809&amp;H809,M:O,3,FALSE),VLOOKUP(H809,N:O,2,FALSE)*VLOOKUP(F809,Data!J:L,3,FALSE))),0)+IFERROR(IF(OR(F809="FS-4.1",F809="FS-4.2"),IF(VLOOKUP(H809,Data!O:P,2,FALSE)&lt;'NON-GB'!D$5,"Lapse",0)),0)</f>
        <v>0</v>
      </c>
      <c r="L809" s="33"/>
    </row>
    <row r="810" spans="1:12" ht="20.100000000000001" customHeight="1" x14ac:dyDescent="0.25">
      <c r="A810" s="47">
        <v>802</v>
      </c>
      <c r="B810" s="53"/>
      <c r="C810" s="53"/>
      <c r="D810" s="52"/>
      <c r="E810" s="53"/>
      <c r="F810" s="54"/>
      <c r="G810" s="13"/>
      <c r="H810" s="13"/>
      <c r="I810" s="14"/>
      <c r="J810" s="48">
        <f>IFERROR(IF(G810="Annual Fee",VLOOKUP('NON-GB'!F810,Data!J:L,3,FALSE),0),0)+IFERROR(IF(G810="Late Charge",IF(OR(F810="FS-4.1",F810="FS-4.2"),VLOOKUP(F810&amp;H810,M:O,3,FALSE),VLOOKUP(H810,N:O,2,FALSE)*VLOOKUP(F810,Data!J:L,3,FALSE))),0)+IFERROR(IF(OR(F810="FS-4.1",F810="FS-4.2"),IF(VLOOKUP(H810,Data!O:P,2,FALSE)&lt;'NON-GB'!D$5,"Lapse",0)),0)</f>
        <v>0</v>
      </c>
      <c r="L810" s="33"/>
    </row>
    <row r="811" spans="1:12" ht="20.100000000000001" customHeight="1" x14ac:dyDescent="0.25">
      <c r="A811" s="47">
        <v>803</v>
      </c>
      <c r="B811" s="53"/>
      <c r="C811" s="53"/>
      <c r="D811" s="52"/>
      <c r="E811" s="53"/>
      <c r="F811" s="54"/>
      <c r="G811" s="13"/>
      <c r="H811" s="13"/>
      <c r="I811" s="14"/>
      <c r="J811" s="48">
        <f>IFERROR(IF(G811="Annual Fee",VLOOKUP('NON-GB'!F811,Data!J:L,3,FALSE),0),0)+IFERROR(IF(G811="Late Charge",IF(OR(F811="FS-4.1",F811="FS-4.2"),VLOOKUP(F811&amp;H811,M:O,3,FALSE),VLOOKUP(H811,N:O,2,FALSE)*VLOOKUP(F811,Data!J:L,3,FALSE))),0)+IFERROR(IF(OR(F811="FS-4.1",F811="FS-4.2"),IF(VLOOKUP(H811,Data!O:P,2,FALSE)&lt;'NON-GB'!D$5,"Lapse",0)),0)</f>
        <v>0</v>
      </c>
      <c r="L811" s="33"/>
    </row>
    <row r="812" spans="1:12" ht="20.100000000000001" customHeight="1" x14ac:dyDescent="0.25">
      <c r="A812" s="47">
        <v>804</v>
      </c>
      <c r="B812" s="53"/>
      <c r="C812" s="53"/>
      <c r="D812" s="52"/>
      <c r="E812" s="53"/>
      <c r="F812" s="54"/>
      <c r="G812" s="13"/>
      <c r="H812" s="13"/>
      <c r="I812" s="14"/>
      <c r="J812" s="48">
        <f>IFERROR(IF(G812="Annual Fee",VLOOKUP('NON-GB'!F812,Data!J:L,3,FALSE),0),0)+IFERROR(IF(G812="Late Charge",IF(OR(F812="FS-4.1",F812="FS-4.2"),VLOOKUP(F812&amp;H812,M:O,3,FALSE),VLOOKUP(H812,N:O,2,FALSE)*VLOOKUP(F812,Data!J:L,3,FALSE))),0)+IFERROR(IF(OR(F812="FS-4.1",F812="FS-4.2"),IF(VLOOKUP(H812,Data!O:P,2,FALSE)&lt;'NON-GB'!D$5,"Lapse",0)),0)</f>
        <v>0</v>
      </c>
      <c r="L812" s="33"/>
    </row>
    <row r="813" spans="1:12" ht="20.100000000000001" customHeight="1" x14ac:dyDescent="0.25">
      <c r="A813" s="47">
        <v>805</v>
      </c>
      <c r="B813" s="53"/>
      <c r="C813" s="53"/>
      <c r="D813" s="52"/>
      <c r="E813" s="53"/>
      <c r="F813" s="54"/>
      <c r="G813" s="13"/>
      <c r="H813" s="13"/>
      <c r="I813" s="14"/>
      <c r="J813" s="48">
        <f>IFERROR(IF(G813="Annual Fee",VLOOKUP('NON-GB'!F813,Data!J:L,3,FALSE),0),0)+IFERROR(IF(G813="Late Charge",IF(OR(F813="FS-4.1",F813="FS-4.2"),VLOOKUP(F813&amp;H813,M:O,3,FALSE),VLOOKUP(H813,N:O,2,FALSE)*VLOOKUP(F813,Data!J:L,3,FALSE))),0)+IFERROR(IF(OR(F813="FS-4.1",F813="FS-4.2"),IF(VLOOKUP(H813,Data!O:P,2,FALSE)&lt;'NON-GB'!D$5,"Lapse",0)),0)</f>
        <v>0</v>
      </c>
      <c r="L813" s="33"/>
    </row>
    <row r="814" spans="1:12" ht="20.100000000000001" customHeight="1" x14ac:dyDescent="0.25">
      <c r="A814" s="47">
        <v>806</v>
      </c>
      <c r="B814" s="53"/>
      <c r="C814" s="53"/>
      <c r="D814" s="52"/>
      <c r="E814" s="53"/>
      <c r="F814" s="54"/>
      <c r="G814" s="13"/>
      <c r="H814" s="13"/>
      <c r="I814" s="14"/>
      <c r="J814" s="48">
        <f>IFERROR(IF(G814="Annual Fee",VLOOKUP('NON-GB'!F814,Data!J:L,3,FALSE),0),0)+IFERROR(IF(G814="Late Charge",IF(OR(F814="FS-4.1",F814="FS-4.2"),VLOOKUP(F814&amp;H814,M:O,3,FALSE),VLOOKUP(H814,N:O,2,FALSE)*VLOOKUP(F814,Data!J:L,3,FALSE))),0)+IFERROR(IF(OR(F814="FS-4.1",F814="FS-4.2"),IF(VLOOKUP(H814,Data!O:P,2,FALSE)&lt;'NON-GB'!D$5,"Lapse",0)),0)</f>
        <v>0</v>
      </c>
      <c r="L814" s="33"/>
    </row>
    <row r="815" spans="1:12" ht="20.100000000000001" customHeight="1" x14ac:dyDescent="0.25">
      <c r="A815" s="47">
        <v>807</v>
      </c>
      <c r="B815" s="53"/>
      <c r="C815" s="53"/>
      <c r="D815" s="52"/>
      <c r="E815" s="53"/>
      <c r="F815" s="54"/>
      <c r="G815" s="13"/>
      <c r="H815" s="13"/>
      <c r="I815" s="14"/>
      <c r="J815" s="48">
        <f>IFERROR(IF(G815="Annual Fee",VLOOKUP('NON-GB'!F815,Data!J:L,3,FALSE),0),0)+IFERROR(IF(G815="Late Charge",IF(OR(F815="FS-4.1",F815="FS-4.2"),VLOOKUP(F815&amp;H815,M:O,3,FALSE),VLOOKUP(H815,N:O,2,FALSE)*VLOOKUP(F815,Data!J:L,3,FALSE))),0)+IFERROR(IF(OR(F815="FS-4.1",F815="FS-4.2"),IF(VLOOKUP(H815,Data!O:P,2,FALSE)&lt;'NON-GB'!D$5,"Lapse",0)),0)</f>
        <v>0</v>
      </c>
      <c r="L815" s="33"/>
    </row>
    <row r="816" spans="1:12" ht="20.100000000000001" customHeight="1" x14ac:dyDescent="0.25">
      <c r="A816" s="47">
        <v>808</v>
      </c>
      <c r="B816" s="53"/>
      <c r="C816" s="53"/>
      <c r="D816" s="52"/>
      <c r="E816" s="53"/>
      <c r="F816" s="54"/>
      <c r="G816" s="13"/>
      <c r="H816" s="13"/>
      <c r="I816" s="14"/>
      <c r="J816" s="48">
        <f>IFERROR(IF(G816="Annual Fee",VLOOKUP('NON-GB'!F816,Data!J:L,3,FALSE),0),0)+IFERROR(IF(G816="Late Charge",IF(OR(F816="FS-4.1",F816="FS-4.2"),VLOOKUP(F816&amp;H816,M:O,3,FALSE),VLOOKUP(H816,N:O,2,FALSE)*VLOOKUP(F816,Data!J:L,3,FALSE))),0)+IFERROR(IF(OR(F816="FS-4.1",F816="FS-4.2"),IF(VLOOKUP(H816,Data!O:P,2,FALSE)&lt;'NON-GB'!D$5,"Lapse",0)),0)</f>
        <v>0</v>
      </c>
      <c r="L816" s="33"/>
    </row>
    <row r="817" spans="1:12" ht="20.100000000000001" customHeight="1" x14ac:dyDescent="0.25">
      <c r="A817" s="47">
        <v>809</v>
      </c>
      <c r="B817" s="53"/>
      <c r="C817" s="53"/>
      <c r="D817" s="52"/>
      <c r="E817" s="53"/>
      <c r="F817" s="54"/>
      <c r="G817" s="13"/>
      <c r="H817" s="13"/>
      <c r="I817" s="14"/>
      <c r="J817" s="48">
        <f>IFERROR(IF(G817="Annual Fee",VLOOKUP('NON-GB'!F817,Data!J:L,3,FALSE),0),0)+IFERROR(IF(G817="Late Charge",IF(OR(F817="FS-4.1",F817="FS-4.2"),VLOOKUP(F817&amp;H817,M:O,3,FALSE),VLOOKUP(H817,N:O,2,FALSE)*VLOOKUP(F817,Data!J:L,3,FALSE))),0)+IFERROR(IF(OR(F817="FS-4.1",F817="FS-4.2"),IF(VLOOKUP(H817,Data!O:P,2,FALSE)&lt;'NON-GB'!D$5,"Lapse",0)),0)</f>
        <v>0</v>
      </c>
      <c r="L817" s="33"/>
    </row>
    <row r="818" spans="1:12" ht="20.100000000000001" customHeight="1" x14ac:dyDescent="0.25">
      <c r="A818" s="47">
        <v>810</v>
      </c>
      <c r="B818" s="53"/>
      <c r="C818" s="53"/>
      <c r="D818" s="52"/>
      <c r="E818" s="53"/>
      <c r="F818" s="54"/>
      <c r="G818" s="13"/>
      <c r="H818" s="13"/>
      <c r="I818" s="14"/>
      <c r="J818" s="48">
        <f>IFERROR(IF(G818="Annual Fee",VLOOKUP('NON-GB'!F818,Data!J:L,3,FALSE),0),0)+IFERROR(IF(G818="Late Charge",IF(OR(F818="FS-4.1",F818="FS-4.2"),VLOOKUP(F818&amp;H818,M:O,3,FALSE),VLOOKUP(H818,N:O,2,FALSE)*VLOOKUP(F818,Data!J:L,3,FALSE))),0)+IFERROR(IF(OR(F818="FS-4.1",F818="FS-4.2"),IF(VLOOKUP(H818,Data!O:P,2,FALSE)&lt;'NON-GB'!D$5,"Lapse",0)),0)</f>
        <v>0</v>
      </c>
      <c r="L818" s="33"/>
    </row>
    <row r="819" spans="1:12" ht="20.100000000000001" customHeight="1" x14ac:dyDescent="0.25">
      <c r="A819" s="47">
        <v>811</v>
      </c>
      <c r="B819" s="53"/>
      <c r="C819" s="53"/>
      <c r="D819" s="52"/>
      <c r="E819" s="53"/>
      <c r="F819" s="54"/>
      <c r="G819" s="13"/>
      <c r="H819" s="13"/>
      <c r="I819" s="14"/>
      <c r="J819" s="48">
        <f>IFERROR(IF(G819="Annual Fee",VLOOKUP('NON-GB'!F819,Data!J:L,3,FALSE),0),0)+IFERROR(IF(G819="Late Charge",IF(OR(F819="FS-4.1",F819="FS-4.2"),VLOOKUP(F819&amp;H819,M:O,3,FALSE),VLOOKUP(H819,N:O,2,FALSE)*VLOOKUP(F819,Data!J:L,3,FALSE))),0)+IFERROR(IF(OR(F819="FS-4.1",F819="FS-4.2"),IF(VLOOKUP(H819,Data!O:P,2,FALSE)&lt;'NON-GB'!D$5,"Lapse",0)),0)</f>
        <v>0</v>
      </c>
      <c r="L819" s="33"/>
    </row>
    <row r="820" spans="1:12" ht="20.100000000000001" customHeight="1" x14ac:dyDescent="0.25">
      <c r="A820" s="47">
        <v>812</v>
      </c>
      <c r="B820" s="53"/>
      <c r="C820" s="53"/>
      <c r="D820" s="52"/>
      <c r="E820" s="53"/>
      <c r="F820" s="54"/>
      <c r="G820" s="13"/>
      <c r="H820" s="13"/>
      <c r="I820" s="14"/>
      <c r="J820" s="48">
        <f>IFERROR(IF(G820="Annual Fee",VLOOKUP('NON-GB'!F820,Data!J:L,3,FALSE),0),0)+IFERROR(IF(G820="Late Charge",IF(OR(F820="FS-4.1",F820="FS-4.2"),VLOOKUP(F820&amp;H820,M:O,3,FALSE),VLOOKUP(H820,N:O,2,FALSE)*VLOOKUP(F820,Data!J:L,3,FALSE))),0)+IFERROR(IF(OR(F820="FS-4.1",F820="FS-4.2"),IF(VLOOKUP(H820,Data!O:P,2,FALSE)&lt;'NON-GB'!D$5,"Lapse",0)),0)</f>
        <v>0</v>
      </c>
      <c r="L820" s="33"/>
    </row>
    <row r="821" spans="1:12" ht="20.100000000000001" customHeight="1" x14ac:dyDescent="0.25">
      <c r="A821" s="47">
        <v>813</v>
      </c>
      <c r="B821" s="53"/>
      <c r="C821" s="53"/>
      <c r="D821" s="52"/>
      <c r="E821" s="53"/>
      <c r="F821" s="54"/>
      <c r="G821" s="13"/>
      <c r="H821" s="13"/>
      <c r="I821" s="14"/>
      <c r="J821" s="48">
        <f>IFERROR(IF(G821="Annual Fee",VLOOKUP('NON-GB'!F821,Data!J:L,3,FALSE),0),0)+IFERROR(IF(G821="Late Charge",IF(OR(F821="FS-4.1",F821="FS-4.2"),VLOOKUP(F821&amp;H821,M:O,3,FALSE),VLOOKUP(H821,N:O,2,FALSE)*VLOOKUP(F821,Data!J:L,3,FALSE))),0)+IFERROR(IF(OR(F821="FS-4.1",F821="FS-4.2"),IF(VLOOKUP(H821,Data!O:P,2,FALSE)&lt;'NON-GB'!D$5,"Lapse",0)),0)</f>
        <v>0</v>
      </c>
      <c r="L821" s="33"/>
    </row>
    <row r="822" spans="1:12" ht="20.100000000000001" customHeight="1" x14ac:dyDescent="0.25">
      <c r="A822" s="47">
        <v>814</v>
      </c>
      <c r="B822" s="53"/>
      <c r="C822" s="53"/>
      <c r="D822" s="52"/>
      <c r="E822" s="53"/>
      <c r="F822" s="54"/>
      <c r="G822" s="13"/>
      <c r="H822" s="13"/>
      <c r="I822" s="14"/>
      <c r="J822" s="48">
        <f>IFERROR(IF(G822="Annual Fee",VLOOKUP('NON-GB'!F822,Data!J:L,3,FALSE),0),0)+IFERROR(IF(G822="Late Charge",IF(OR(F822="FS-4.1",F822="FS-4.2"),VLOOKUP(F822&amp;H822,M:O,3,FALSE),VLOOKUP(H822,N:O,2,FALSE)*VLOOKUP(F822,Data!J:L,3,FALSE))),0)+IFERROR(IF(OR(F822="FS-4.1",F822="FS-4.2"),IF(VLOOKUP(H822,Data!O:P,2,FALSE)&lt;'NON-GB'!D$5,"Lapse",0)),0)</f>
        <v>0</v>
      </c>
      <c r="L822" s="33"/>
    </row>
    <row r="823" spans="1:12" ht="20.100000000000001" customHeight="1" x14ac:dyDescent="0.25">
      <c r="A823" s="47">
        <v>815</v>
      </c>
      <c r="B823" s="53"/>
      <c r="C823" s="53"/>
      <c r="D823" s="52"/>
      <c r="E823" s="53"/>
      <c r="F823" s="54"/>
      <c r="G823" s="13"/>
      <c r="H823" s="13"/>
      <c r="I823" s="14"/>
      <c r="J823" s="48">
        <f>IFERROR(IF(G823="Annual Fee",VLOOKUP('NON-GB'!F823,Data!J:L,3,FALSE),0),0)+IFERROR(IF(G823="Late Charge",IF(OR(F823="FS-4.1",F823="FS-4.2"),VLOOKUP(F823&amp;H823,M:O,3,FALSE),VLOOKUP(H823,N:O,2,FALSE)*VLOOKUP(F823,Data!J:L,3,FALSE))),0)+IFERROR(IF(OR(F823="FS-4.1",F823="FS-4.2"),IF(VLOOKUP(H823,Data!O:P,2,FALSE)&lt;'NON-GB'!D$5,"Lapse",0)),0)</f>
        <v>0</v>
      </c>
      <c r="L823" s="33"/>
    </row>
    <row r="824" spans="1:12" ht="20.100000000000001" customHeight="1" x14ac:dyDescent="0.25">
      <c r="A824" s="47">
        <v>816</v>
      </c>
      <c r="B824" s="53"/>
      <c r="C824" s="53"/>
      <c r="D824" s="52"/>
      <c r="E824" s="53"/>
      <c r="F824" s="54"/>
      <c r="G824" s="13"/>
      <c r="H824" s="13"/>
      <c r="I824" s="14"/>
      <c r="J824" s="48">
        <f>IFERROR(IF(G824="Annual Fee",VLOOKUP('NON-GB'!F824,Data!J:L,3,FALSE),0),0)+IFERROR(IF(G824="Late Charge",IF(OR(F824="FS-4.1",F824="FS-4.2"),VLOOKUP(F824&amp;H824,M:O,3,FALSE),VLOOKUP(H824,N:O,2,FALSE)*VLOOKUP(F824,Data!J:L,3,FALSE))),0)+IFERROR(IF(OR(F824="FS-4.1",F824="FS-4.2"),IF(VLOOKUP(H824,Data!O:P,2,FALSE)&lt;'NON-GB'!D$5,"Lapse",0)),0)</f>
        <v>0</v>
      </c>
      <c r="L824" s="33"/>
    </row>
    <row r="825" spans="1:12" ht="20.100000000000001" customHeight="1" x14ac:dyDescent="0.25">
      <c r="A825" s="47">
        <v>817</v>
      </c>
      <c r="B825" s="53"/>
      <c r="C825" s="53"/>
      <c r="D825" s="52"/>
      <c r="E825" s="53"/>
      <c r="F825" s="54"/>
      <c r="G825" s="13"/>
      <c r="H825" s="13"/>
      <c r="I825" s="14"/>
      <c r="J825" s="48">
        <f>IFERROR(IF(G825="Annual Fee",VLOOKUP('NON-GB'!F825,Data!J:L,3,FALSE),0),0)+IFERROR(IF(G825="Late Charge",IF(OR(F825="FS-4.1",F825="FS-4.2"),VLOOKUP(F825&amp;H825,M:O,3,FALSE),VLOOKUP(H825,N:O,2,FALSE)*VLOOKUP(F825,Data!J:L,3,FALSE))),0)+IFERROR(IF(OR(F825="FS-4.1",F825="FS-4.2"),IF(VLOOKUP(H825,Data!O:P,2,FALSE)&lt;'NON-GB'!D$5,"Lapse",0)),0)</f>
        <v>0</v>
      </c>
      <c r="L825" s="33"/>
    </row>
    <row r="826" spans="1:12" ht="20.100000000000001" customHeight="1" x14ac:dyDescent="0.25">
      <c r="A826" s="47">
        <v>818</v>
      </c>
      <c r="B826" s="53"/>
      <c r="C826" s="53"/>
      <c r="D826" s="52"/>
      <c r="E826" s="53"/>
      <c r="F826" s="54"/>
      <c r="G826" s="13"/>
      <c r="H826" s="13"/>
      <c r="I826" s="14"/>
      <c r="J826" s="48">
        <f>IFERROR(IF(G826="Annual Fee",VLOOKUP('NON-GB'!F826,Data!J:L,3,FALSE),0),0)+IFERROR(IF(G826="Late Charge",IF(OR(F826="FS-4.1",F826="FS-4.2"),VLOOKUP(F826&amp;H826,M:O,3,FALSE),VLOOKUP(H826,N:O,2,FALSE)*VLOOKUP(F826,Data!J:L,3,FALSE))),0)+IFERROR(IF(OR(F826="FS-4.1",F826="FS-4.2"),IF(VLOOKUP(H826,Data!O:P,2,FALSE)&lt;'NON-GB'!D$5,"Lapse",0)),0)</f>
        <v>0</v>
      </c>
      <c r="L826" s="33"/>
    </row>
    <row r="827" spans="1:12" ht="20.100000000000001" customHeight="1" x14ac:dyDescent="0.25">
      <c r="A827" s="47">
        <v>819</v>
      </c>
      <c r="B827" s="53"/>
      <c r="C827" s="53"/>
      <c r="D827" s="52"/>
      <c r="E827" s="53"/>
      <c r="F827" s="54"/>
      <c r="G827" s="13"/>
      <c r="H827" s="13"/>
      <c r="I827" s="14"/>
      <c r="J827" s="48">
        <f>IFERROR(IF(G827="Annual Fee",VLOOKUP('NON-GB'!F827,Data!J:L,3,FALSE),0),0)+IFERROR(IF(G827="Late Charge",IF(OR(F827="FS-4.1",F827="FS-4.2"),VLOOKUP(F827&amp;H827,M:O,3,FALSE),VLOOKUP(H827,N:O,2,FALSE)*VLOOKUP(F827,Data!J:L,3,FALSE))),0)+IFERROR(IF(OR(F827="FS-4.1",F827="FS-4.2"),IF(VLOOKUP(H827,Data!O:P,2,FALSE)&lt;'NON-GB'!D$5,"Lapse",0)),0)</f>
        <v>0</v>
      </c>
      <c r="L827" s="33"/>
    </row>
    <row r="828" spans="1:12" ht="20.100000000000001" customHeight="1" x14ac:dyDescent="0.25">
      <c r="A828" s="47">
        <v>820</v>
      </c>
      <c r="B828" s="53"/>
      <c r="C828" s="53"/>
      <c r="D828" s="52"/>
      <c r="E828" s="53"/>
      <c r="F828" s="54"/>
      <c r="G828" s="13"/>
      <c r="H828" s="13"/>
      <c r="I828" s="14"/>
      <c r="J828" s="48">
        <f>IFERROR(IF(G828="Annual Fee",VLOOKUP('NON-GB'!F828,Data!J:L,3,FALSE),0),0)+IFERROR(IF(G828="Late Charge",IF(OR(F828="FS-4.1",F828="FS-4.2"),VLOOKUP(F828&amp;H828,M:O,3,FALSE),VLOOKUP(H828,N:O,2,FALSE)*VLOOKUP(F828,Data!J:L,3,FALSE))),0)+IFERROR(IF(OR(F828="FS-4.1",F828="FS-4.2"),IF(VLOOKUP(H828,Data!O:P,2,FALSE)&lt;'NON-GB'!D$5,"Lapse",0)),0)</f>
        <v>0</v>
      </c>
      <c r="L828" s="33"/>
    </row>
    <row r="829" spans="1:12" ht="20.100000000000001" customHeight="1" x14ac:dyDescent="0.25">
      <c r="A829" s="47">
        <v>821</v>
      </c>
      <c r="B829" s="53"/>
      <c r="C829" s="53"/>
      <c r="D829" s="52"/>
      <c r="E829" s="53"/>
      <c r="F829" s="54"/>
      <c r="G829" s="13"/>
      <c r="H829" s="13"/>
      <c r="I829" s="14"/>
      <c r="J829" s="48">
        <f>IFERROR(IF(G829="Annual Fee",VLOOKUP('NON-GB'!F829,Data!J:L,3,FALSE),0),0)+IFERROR(IF(G829="Late Charge",IF(OR(F829="FS-4.1",F829="FS-4.2"),VLOOKUP(F829&amp;H829,M:O,3,FALSE),VLOOKUP(H829,N:O,2,FALSE)*VLOOKUP(F829,Data!J:L,3,FALSE))),0)+IFERROR(IF(OR(F829="FS-4.1",F829="FS-4.2"),IF(VLOOKUP(H829,Data!O:P,2,FALSE)&lt;'NON-GB'!D$5,"Lapse",0)),0)</f>
        <v>0</v>
      </c>
      <c r="L829" s="33"/>
    </row>
    <row r="830" spans="1:12" ht="20.100000000000001" customHeight="1" x14ac:dyDescent="0.25">
      <c r="A830" s="47">
        <v>822</v>
      </c>
      <c r="B830" s="53"/>
      <c r="C830" s="53"/>
      <c r="D830" s="52"/>
      <c r="E830" s="53"/>
      <c r="F830" s="54"/>
      <c r="G830" s="13"/>
      <c r="H830" s="13"/>
      <c r="I830" s="14"/>
      <c r="J830" s="48">
        <f>IFERROR(IF(G830="Annual Fee",VLOOKUP('NON-GB'!F830,Data!J:L,3,FALSE),0),0)+IFERROR(IF(G830="Late Charge",IF(OR(F830="FS-4.1",F830="FS-4.2"),VLOOKUP(F830&amp;H830,M:O,3,FALSE),VLOOKUP(H830,N:O,2,FALSE)*VLOOKUP(F830,Data!J:L,3,FALSE))),0)+IFERROR(IF(OR(F830="FS-4.1",F830="FS-4.2"),IF(VLOOKUP(H830,Data!O:P,2,FALSE)&lt;'NON-GB'!D$5,"Lapse",0)),0)</f>
        <v>0</v>
      </c>
      <c r="L830" s="33"/>
    </row>
    <row r="831" spans="1:12" ht="20.100000000000001" customHeight="1" x14ac:dyDescent="0.25">
      <c r="A831" s="47">
        <v>823</v>
      </c>
      <c r="B831" s="53"/>
      <c r="C831" s="53"/>
      <c r="D831" s="52"/>
      <c r="E831" s="53"/>
      <c r="F831" s="54"/>
      <c r="G831" s="13"/>
      <c r="H831" s="13"/>
      <c r="I831" s="14"/>
      <c r="J831" s="48">
        <f>IFERROR(IF(G831="Annual Fee",VLOOKUP('NON-GB'!F831,Data!J:L,3,FALSE),0),0)+IFERROR(IF(G831="Late Charge",IF(OR(F831="FS-4.1",F831="FS-4.2"),VLOOKUP(F831&amp;H831,M:O,3,FALSE),VLOOKUP(H831,N:O,2,FALSE)*VLOOKUP(F831,Data!J:L,3,FALSE))),0)+IFERROR(IF(OR(F831="FS-4.1",F831="FS-4.2"),IF(VLOOKUP(H831,Data!O:P,2,FALSE)&lt;'NON-GB'!D$5,"Lapse",0)),0)</f>
        <v>0</v>
      </c>
      <c r="L831" s="33"/>
    </row>
    <row r="832" spans="1:12" ht="20.100000000000001" customHeight="1" x14ac:dyDescent="0.25">
      <c r="A832" s="47">
        <v>824</v>
      </c>
      <c r="B832" s="53"/>
      <c r="C832" s="53"/>
      <c r="D832" s="52"/>
      <c r="E832" s="53"/>
      <c r="F832" s="54"/>
      <c r="G832" s="13"/>
      <c r="H832" s="13"/>
      <c r="I832" s="14"/>
      <c r="J832" s="48">
        <f>IFERROR(IF(G832="Annual Fee",VLOOKUP('NON-GB'!F832,Data!J:L,3,FALSE),0),0)+IFERROR(IF(G832="Late Charge",IF(OR(F832="FS-4.1",F832="FS-4.2"),VLOOKUP(F832&amp;H832,M:O,3,FALSE),VLOOKUP(H832,N:O,2,FALSE)*VLOOKUP(F832,Data!J:L,3,FALSE))),0)+IFERROR(IF(OR(F832="FS-4.1",F832="FS-4.2"),IF(VLOOKUP(H832,Data!O:P,2,FALSE)&lt;'NON-GB'!D$5,"Lapse",0)),0)</f>
        <v>0</v>
      </c>
      <c r="L832" s="33"/>
    </row>
    <row r="833" spans="1:12" ht="20.100000000000001" customHeight="1" x14ac:dyDescent="0.25">
      <c r="A833" s="47">
        <v>825</v>
      </c>
      <c r="B833" s="53"/>
      <c r="C833" s="53"/>
      <c r="D833" s="52"/>
      <c r="E833" s="53"/>
      <c r="F833" s="54"/>
      <c r="G833" s="13"/>
      <c r="H833" s="13"/>
      <c r="I833" s="14"/>
      <c r="J833" s="48">
        <f>IFERROR(IF(G833="Annual Fee",VLOOKUP('NON-GB'!F833,Data!J:L,3,FALSE),0),0)+IFERROR(IF(G833="Late Charge",IF(OR(F833="FS-4.1",F833="FS-4.2"),VLOOKUP(F833&amp;H833,M:O,3,FALSE),VLOOKUP(H833,N:O,2,FALSE)*VLOOKUP(F833,Data!J:L,3,FALSE))),0)+IFERROR(IF(OR(F833="FS-4.1",F833="FS-4.2"),IF(VLOOKUP(H833,Data!O:P,2,FALSE)&lt;'NON-GB'!D$5,"Lapse",0)),0)</f>
        <v>0</v>
      </c>
      <c r="L833" s="33"/>
    </row>
    <row r="834" spans="1:12" ht="20.100000000000001" customHeight="1" x14ac:dyDescent="0.25">
      <c r="A834" s="47">
        <v>826</v>
      </c>
      <c r="B834" s="53"/>
      <c r="C834" s="53"/>
      <c r="D834" s="52"/>
      <c r="E834" s="53"/>
      <c r="F834" s="54"/>
      <c r="G834" s="13"/>
      <c r="H834" s="13"/>
      <c r="I834" s="14"/>
      <c r="J834" s="48">
        <f>IFERROR(IF(G834="Annual Fee",VLOOKUP('NON-GB'!F834,Data!J:L,3,FALSE),0),0)+IFERROR(IF(G834="Late Charge",IF(OR(F834="FS-4.1",F834="FS-4.2"),VLOOKUP(F834&amp;H834,M:O,3,FALSE),VLOOKUP(H834,N:O,2,FALSE)*VLOOKUP(F834,Data!J:L,3,FALSE))),0)+IFERROR(IF(OR(F834="FS-4.1",F834="FS-4.2"),IF(VLOOKUP(H834,Data!O:P,2,FALSE)&lt;'NON-GB'!D$5,"Lapse",0)),0)</f>
        <v>0</v>
      </c>
      <c r="L834" s="33"/>
    </row>
    <row r="835" spans="1:12" ht="20.100000000000001" customHeight="1" x14ac:dyDescent="0.25">
      <c r="A835" s="47">
        <v>827</v>
      </c>
      <c r="B835" s="53"/>
      <c r="C835" s="53"/>
      <c r="D835" s="52"/>
      <c r="E835" s="53"/>
      <c r="F835" s="54"/>
      <c r="G835" s="13"/>
      <c r="H835" s="13"/>
      <c r="I835" s="14"/>
      <c r="J835" s="48">
        <f>IFERROR(IF(G835="Annual Fee",VLOOKUP('NON-GB'!F835,Data!J:L,3,FALSE),0),0)+IFERROR(IF(G835="Late Charge",IF(OR(F835="FS-4.1",F835="FS-4.2"),VLOOKUP(F835&amp;H835,M:O,3,FALSE),VLOOKUP(H835,N:O,2,FALSE)*VLOOKUP(F835,Data!J:L,3,FALSE))),0)+IFERROR(IF(OR(F835="FS-4.1",F835="FS-4.2"),IF(VLOOKUP(H835,Data!O:P,2,FALSE)&lt;'NON-GB'!D$5,"Lapse",0)),0)</f>
        <v>0</v>
      </c>
      <c r="L835" s="33"/>
    </row>
    <row r="836" spans="1:12" ht="20.100000000000001" customHeight="1" x14ac:dyDescent="0.25">
      <c r="A836" s="47">
        <v>828</v>
      </c>
      <c r="B836" s="53"/>
      <c r="C836" s="53"/>
      <c r="D836" s="52"/>
      <c r="E836" s="53"/>
      <c r="F836" s="54"/>
      <c r="G836" s="13"/>
      <c r="H836" s="13"/>
      <c r="I836" s="14"/>
      <c r="J836" s="48">
        <f>IFERROR(IF(G836="Annual Fee",VLOOKUP('NON-GB'!F836,Data!J:L,3,FALSE),0),0)+IFERROR(IF(G836="Late Charge",IF(OR(F836="FS-4.1",F836="FS-4.2"),VLOOKUP(F836&amp;H836,M:O,3,FALSE),VLOOKUP(H836,N:O,2,FALSE)*VLOOKUP(F836,Data!J:L,3,FALSE))),0)+IFERROR(IF(OR(F836="FS-4.1",F836="FS-4.2"),IF(VLOOKUP(H836,Data!O:P,2,FALSE)&lt;'NON-GB'!D$5,"Lapse",0)),0)</f>
        <v>0</v>
      </c>
      <c r="L836" s="33"/>
    </row>
    <row r="837" spans="1:12" ht="20.100000000000001" customHeight="1" x14ac:dyDescent="0.25">
      <c r="A837" s="47">
        <v>829</v>
      </c>
      <c r="B837" s="53"/>
      <c r="C837" s="53"/>
      <c r="D837" s="52"/>
      <c r="E837" s="53"/>
      <c r="F837" s="54"/>
      <c r="G837" s="13"/>
      <c r="H837" s="13"/>
      <c r="I837" s="14"/>
      <c r="J837" s="48">
        <f>IFERROR(IF(G837="Annual Fee",VLOOKUP('NON-GB'!F837,Data!J:L,3,FALSE),0),0)+IFERROR(IF(G837="Late Charge",IF(OR(F837="FS-4.1",F837="FS-4.2"),VLOOKUP(F837&amp;H837,M:O,3,FALSE),VLOOKUP(H837,N:O,2,FALSE)*VLOOKUP(F837,Data!J:L,3,FALSE))),0)+IFERROR(IF(OR(F837="FS-4.1",F837="FS-4.2"),IF(VLOOKUP(H837,Data!O:P,2,FALSE)&lt;'NON-GB'!D$5,"Lapse",0)),0)</f>
        <v>0</v>
      </c>
      <c r="L837" s="33"/>
    </row>
    <row r="838" spans="1:12" ht="20.100000000000001" customHeight="1" x14ac:dyDescent="0.25">
      <c r="A838" s="47">
        <v>830</v>
      </c>
      <c r="B838" s="53"/>
      <c r="C838" s="53"/>
      <c r="D838" s="52"/>
      <c r="E838" s="53"/>
      <c r="F838" s="54"/>
      <c r="G838" s="13"/>
      <c r="H838" s="13"/>
      <c r="I838" s="14"/>
      <c r="J838" s="48">
        <f>IFERROR(IF(G838="Annual Fee",VLOOKUP('NON-GB'!F838,Data!J:L,3,FALSE),0),0)+IFERROR(IF(G838="Late Charge",IF(OR(F838="FS-4.1",F838="FS-4.2"),VLOOKUP(F838&amp;H838,M:O,3,FALSE),VLOOKUP(H838,N:O,2,FALSE)*VLOOKUP(F838,Data!J:L,3,FALSE))),0)+IFERROR(IF(OR(F838="FS-4.1",F838="FS-4.2"),IF(VLOOKUP(H838,Data!O:P,2,FALSE)&lt;'NON-GB'!D$5,"Lapse",0)),0)</f>
        <v>0</v>
      </c>
      <c r="L838" s="33"/>
    </row>
    <row r="839" spans="1:12" ht="20.100000000000001" customHeight="1" x14ac:dyDescent="0.25">
      <c r="A839" s="47">
        <v>831</v>
      </c>
      <c r="B839" s="53"/>
      <c r="C839" s="53"/>
      <c r="D839" s="52"/>
      <c r="E839" s="53"/>
      <c r="F839" s="54"/>
      <c r="G839" s="13"/>
      <c r="H839" s="13"/>
      <c r="I839" s="14"/>
      <c r="J839" s="48">
        <f>IFERROR(IF(G839="Annual Fee",VLOOKUP('NON-GB'!F839,Data!J:L,3,FALSE),0),0)+IFERROR(IF(G839="Late Charge",IF(OR(F839="FS-4.1",F839="FS-4.2"),VLOOKUP(F839&amp;H839,M:O,3,FALSE),VLOOKUP(H839,N:O,2,FALSE)*VLOOKUP(F839,Data!J:L,3,FALSE))),0)+IFERROR(IF(OR(F839="FS-4.1",F839="FS-4.2"),IF(VLOOKUP(H839,Data!O:P,2,FALSE)&lt;'NON-GB'!D$5,"Lapse",0)),0)</f>
        <v>0</v>
      </c>
      <c r="L839" s="33"/>
    </row>
    <row r="840" spans="1:12" ht="20.100000000000001" customHeight="1" x14ac:dyDescent="0.25">
      <c r="A840" s="47">
        <v>832</v>
      </c>
      <c r="B840" s="53"/>
      <c r="C840" s="53"/>
      <c r="D840" s="52"/>
      <c r="E840" s="53"/>
      <c r="F840" s="54"/>
      <c r="G840" s="13"/>
      <c r="H840" s="13"/>
      <c r="I840" s="14"/>
      <c r="J840" s="48">
        <f>IFERROR(IF(G840="Annual Fee",VLOOKUP('NON-GB'!F840,Data!J:L,3,FALSE),0),0)+IFERROR(IF(G840="Late Charge",IF(OR(F840="FS-4.1",F840="FS-4.2"),VLOOKUP(F840&amp;H840,M:O,3,FALSE),VLOOKUP(H840,N:O,2,FALSE)*VLOOKUP(F840,Data!J:L,3,FALSE))),0)+IFERROR(IF(OR(F840="FS-4.1",F840="FS-4.2"),IF(VLOOKUP(H840,Data!O:P,2,FALSE)&lt;'NON-GB'!D$5,"Lapse",0)),0)</f>
        <v>0</v>
      </c>
      <c r="L840" s="33"/>
    </row>
    <row r="841" spans="1:12" ht="20.100000000000001" customHeight="1" x14ac:dyDescent="0.25">
      <c r="A841" s="47">
        <v>833</v>
      </c>
      <c r="B841" s="53"/>
      <c r="C841" s="53"/>
      <c r="D841" s="52"/>
      <c r="E841" s="53"/>
      <c r="F841" s="54"/>
      <c r="G841" s="13"/>
      <c r="H841" s="13"/>
      <c r="I841" s="14"/>
      <c r="J841" s="48">
        <f>IFERROR(IF(G841="Annual Fee",VLOOKUP('NON-GB'!F841,Data!J:L,3,FALSE),0),0)+IFERROR(IF(G841="Late Charge",IF(OR(F841="FS-4.1",F841="FS-4.2"),VLOOKUP(F841&amp;H841,M:O,3,FALSE),VLOOKUP(H841,N:O,2,FALSE)*VLOOKUP(F841,Data!J:L,3,FALSE))),0)+IFERROR(IF(OR(F841="FS-4.1",F841="FS-4.2"),IF(VLOOKUP(H841,Data!O:P,2,FALSE)&lt;'NON-GB'!D$5,"Lapse",0)),0)</f>
        <v>0</v>
      </c>
      <c r="L841" s="33"/>
    </row>
    <row r="842" spans="1:12" ht="20.100000000000001" customHeight="1" x14ac:dyDescent="0.25">
      <c r="A842" s="47">
        <v>834</v>
      </c>
      <c r="B842" s="53"/>
      <c r="C842" s="53"/>
      <c r="D842" s="52"/>
      <c r="E842" s="53"/>
      <c r="F842" s="54"/>
      <c r="G842" s="13"/>
      <c r="H842" s="13"/>
      <c r="I842" s="14"/>
      <c r="J842" s="48">
        <f>IFERROR(IF(G842="Annual Fee",VLOOKUP('NON-GB'!F842,Data!J:L,3,FALSE),0),0)+IFERROR(IF(G842="Late Charge",IF(OR(F842="FS-4.1",F842="FS-4.2"),VLOOKUP(F842&amp;H842,M:O,3,FALSE),VLOOKUP(H842,N:O,2,FALSE)*VLOOKUP(F842,Data!J:L,3,FALSE))),0)+IFERROR(IF(OR(F842="FS-4.1",F842="FS-4.2"),IF(VLOOKUP(H842,Data!O:P,2,FALSE)&lt;'NON-GB'!D$5,"Lapse",0)),0)</f>
        <v>0</v>
      </c>
      <c r="L842" s="33"/>
    </row>
    <row r="843" spans="1:12" ht="20.100000000000001" customHeight="1" x14ac:dyDescent="0.25">
      <c r="A843" s="47">
        <v>835</v>
      </c>
      <c r="B843" s="53"/>
      <c r="C843" s="53"/>
      <c r="D843" s="52"/>
      <c r="E843" s="53"/>
      <c r="F843" s="54"/>
      <c r="G843" s="13"/>
      <c r="H843" s="13"/>
      <c r="I843" s="14"/>
      <c r="J843" s="48">
        <f>IFERROR(IF(G843="Annual Fee",VLOOKUP('NON-GB'!F843,Data!J:L,3,FALSE),0),0)+IFERROR(IF(G843="Late Charge",IF(OR(F843="FS-4.1",F843="FS-4.2"),VLOOKUP(F843&amp;H843,M:O,3,FALSE),VLOOKUP(H843,N:O,2,FALSE)*VLOOKUP(F843,Data!J:L,3,FALSE))),0)+IFERROR(IF(OR(F843="FS-4.1",F843="FS-4.2"),IF(VLOOKUP(H843,Data!O:P,2,FALSE)&lt;'NON-GB'!D$5,"Lapse",0)),0)</f>
        <v>0</v>
      </c>
      <c r="L843" s="33"/>
    </row>
    <row r="844" spans="1:12" ht="20.100000000000001" customHeight="1" x14ac:dyDescent="0.25">
      <c r="A844" s="47">
        <v>836</v>
      </c>
      <c r="B844" s="53"/>
      <c r="C844" s="53"/>
      <c r="D844" s="52"/>
      <c r="E844" s="53"/>
      <c r="F844" s="54"/>
      <c r="G844" s="13"/>
      <c r="H844" s="13"/>
      <c r="I844" s="14"/>
      <c r="J844" s="48">
        <f>IFERROR(IF(G844="Annual Fee",VLOOKUP('NON-GB'!F844,Data!J:L,3,FALSE),0),0)+IFERROR(IF(G844="Late Charge",IF(OR(F844="FS-4.1",F844="FS-4.2"),VLOOKUP(F844&amp;H844,M:O,3,FALSE),VLOOKUP(H844,N:O,2,FALSE)*VLOOKUP(F844,Data!J:L,3,FALSE))),0)+IFERROR(IF(OR(F844="FS-4.1",F844="FS-4.2"),IF(VLOOKUP(H844,Data!O:P,2,FALSE)&lt;'NON-GB'!D$5,"Lapse",0)),0)</f>
        <v>0</v>
      </c>
      <c r="L844" s="33"/>
    </row>
    <row r="845" spans="1:12" ht="20.100000000000001" customHeight="1" x14ac:dyDescent="0.25">
      <c r="A845" s="47">
        <v>837</v>
      </c>
      <c r="B845" s="53"/>
      <c r="C845" s="53"/>
      <c r="D845" s="52"/>
      <c r="E845" s="53"/>
      <c r="F845" s="54"/>
      <c r="G845" s="13"/>
      <c r="H845" s="13"/>
      <c r="I845" s="14"/>
      <c r="J845" s="48">
        <f>IFERROR(IF(G845="Annual Fee",VLOOKUP('NON-GB'!F845,Data!J:L,3,FALSE),0),0)+IFERROR(IF(G845="Late Charge",IF(OR(F845="FS-4.1",F845="FS-4.2"),VLOOKUP(F845&amp;H845,M:O,3,FALSE),VLOOKUP(H845,N:O,2,FALSE)*VLOOKUP(F845,Data!J:L,3,FALSE))),0)+IFERROR(IF(OR(F845="FS-4.1",F845="FS-4.2"),IF(VLOOKUP(H845,Data!O:P,2,FALSE)&lt;'NON-GB'!D$5,"Lapse",0)),0)</f>
        <v>0</v>
      </c>
      <c r="L845" s="33"/>
    </row>
    <row r="846" spans="1:12" ht="20.100000000000001" customHeight="1" x14ac:dyDescent="0.25">
      <c r="A846" s="47">
        <v>838</v>
      </c>
      <c r="B846" s="53"/>
      <c r="C846" s="53"/>
      <c r="D846" s="52"/>
      <c r="E846" s="53"/>
      <c r="F846" s="54"/>
      <c r="G846" s="13"/>
      <c r="H846" s="13"/>
      <c r="I846" s="14"/>
      <c r="J846" s="48">
        <f>IFERROR(IF(G846="Annual Fee",VLOOKUP('NON-GB'!F846,Data!J:L,3,FALSE),0),0)+IFERROR(IF(G846="Late Charge",IF(OR(F846="FS-4.1",F846="FS-4.2"),VLOOKUP(F846&amp;H846,M:O,3,FALSE),VLOOKUP(H846,N:O,2,FALSE)*VLOOKUP(F846,Data!J:L,3,FALSE))),0)+IFERROR(IF(OR(F846="FS-4.1",F846="FS-4.2"),IF(VLOOKUP(H846,Data!O:P,2,FALSE)&lt;'NON-GB'!D$5,"Lapse",0)),0)</f>
        <v>0</v>
      </c>
      <c r="L846" s="33"/>
    </row>
    <row r="847" spans="1:12" ht="20.100000000000001" customHeight="1" x14ac:dyDescent="0.25">
      <c r="A847" s="47">
        <v>839</v>
      </c>
      <c r="B847" s="53"/>
      <c r="C847" s="53"/>
      <c r="D847" s="52"/>
      <c r="E847" s="53"/>
      <c r="F847" s="54"/>
      <c r="G847" s="13"/>
      <c r="H847" s="13"/>
      <c r="I847" s="14"/>
      <c r="J847" s="48">
        <f>IFERROR(IF(G847="Annual Fee",VLOOKUP('NON-GB'!F847,Data!J:L,3,FALSE),0),0)+IFERROR(IF(G847="Late Charge",IF(OR(F847="FS-4.1",F847="FS-4.2"),VLOOKUP(F847&amp;H847,M:O,3,FALSE),VLOOKUP(H847,N:O,2,FALSE)*VLOOKUP(F847,Data!J:L,3,FALSE))),0)+IFERROR(IF(OR(F847="FS-4.1",F847="FS-4.2"),IF(VLOOKUP(H847,Data!O:P,2,FALSE)&lt;'NON-GB'!D$5,"Lapse",0)),0)</f>
        <v>0</v>
      </c>
      <c r="L847" s="33"/>
    </row>
    <row r="848" spans="1:12" ht="20.100000000000001" customHeight="1" x14ac:dyDescent="0.25">
      <c r="A848" s="47">
        <v>840</v>
      </c>
      <c r="B848" s="53"/>
      <c r="C848" s="53"/>
      <c r="D848" s="52"/>
      <c r="E848" s="53"/>
      <c r="F848" s="54"/>
      <c r="G848" s="13"/>
      <c r="H848" s="13"/>
      <c r="I848" s="14"/>
      <c r="J848" s="48">
        <f>IFERROR(IF(G848="Annual Fee",VLOOKUP('NON-GB'!F848,Data!J:L,3,FALSE),0),0)+IFERROR(IF(G848="Late Charge",IF(OR(F848="FS-4.1",F848="FS-4.2"),VLOOKUP(F848&amp;H848,M:O,3,FALSE),VLOOKUP(H848,N:O,2,FALSE)*VLOOKUP(F848,Data!J:L,3,FALSE))),0)+IFERROR(IF(OR(F848="FS-4.1",F848="FS-4.2"),IF(VLOOKUP(H848,Data!O:P,2,FALSE)&lt;'NON-GB'!D$5,"Lapse",0)),0)</f>
        <v>0</v>
      </c>
      <c r="L848" s="33"/>
    </row>
    <row r="849" spans="1:12" ht="20.100000000000001" customHeight="1" x14ac:dyDescent="0.25">
      <c r="A849" s="47">
        <v>841</v>
      </c>
      <c r="B849" s="53"/>
      <c r="C849" s="53"/>
      <c r="D849" s="52"/>
      <c r="E849" s="53"/>
      <c r="F849" s="54"/>
      <c r="G849" s="13"/>
      <c r="H849" s="13"/>
      <c r="I849" s="14"/>
      <c r="J849" s="48">
        <f>IFERROR(IF(G849="Annual Fee",VLOOKUP('NON-GB'!F849,Data!J:L,3,FALSE),0),0)+IFERROR(IF(G849="Late Charge",IF(OR(F849="FS-4.1",F849="FS-4.2"),VLOOKUP(F849&amp;H849,M:O,3,FALSE),VLOOKUP(H849,N:O,2,FALSE)*VLOOKUP(F849,Data!J:L,3,FALSE))),0)+IFERROR(IF(OR(F849="FS-4.1",F849="FS-4.2"),IF(VLOOKUP(H849,Data!O:P,2,FALSE)&lt;'NON-GB'!D$5,"Lapse",0)),0)</f>
        <v>0</v>
      </c>
      <c r="L849" s="33"/>
    </row>
    <row r="850" spans="1:12" ht="20.100000000000001" customHeight="1" x14ac:dyDescent="0.25">
      <c r="A850" s="47">
        <v>842</v>
      </c>
      <c r="B850" s="53"/>
      <c r="C850" s="53"/>
      <c r="D850" s="52"/>
      <c r="E850" s="53"/>
      <c r="F850" s="54"/>
      <c r="G850" s="13"/>
      <c r="H850" s="13"/>
      <c r="I850" s="14"/>
      <c r="J850" s="48">
        <f>IFERROR(IF(G850="Annual Fee",VLOOKUP('NON-GB'!F850,Data!J:L,3,FALSE),0),0)+IFERROR(IF(G850="Late Charge",IF(OR(F850="FS-4.1",F850="FS-4.2"),VLOOKUP(F850&amp;H850,M:O,3,FALSE),VLOOKUP(H850,N:O,2,FALSE)*VLOOKUP(F850,Data!J:L,3,FALSE))),0)+IFERROR(IF(OR(F850="FS-4.1",F850="FS-4.2"),IF(VLOOKUP(H850,Data!O:P,2,FALSE)&lt;'NON-GB'!D$5,"Lapse",0)),0)</f>
        <v>0</v>
      </c>
      <c r="L850" s="33"/>
    </row>
    <row r="851" spans="1:12" ht="20.100000000000001" customHeight="1" x14ac:dyDescent="0.25">
      <c r="A851" s="47">
        <v>843</v>
      </c>
      <c r="B851" s="53"/>
      <c r="C851" s="53"/>
      <c r="D851" s="52"/>
      <c r="E851" s="53"/>
      <c r="F851" s="54"/>
      <c r="G851" s="13"/>
      <c r="H851" s="13"/>
      <c r="I851" s="14"/>
      <c r="J851" s="48">
        <f>IFERROR(IF(G851="Annual Fee",VLOOKUP('NON-GB'!F851,Data!J:L,3,FALSE),0),0)+IFERROR(IF(G851="Late Charge",IF(OR(F851="FS-4.1",F851="FS-4.2"),VLOOKUP(F851&amp;H851,M:O,3,FALSE),VLOOKUP(H851,N:O,2,FALSE)*VLOOKUP(F851,Data!J:L,3,FALSE))),0)+IFERROR(IF(OR(F851="FS-4.1",F851="FS-4.2"),IF(VLOOKUP(H851,Data!O:P,2,FALSE)&lt;'NON-GB'!D$5,"Lapse",0)),0)</f>
        <v>0</v>
      </c>
      <c r="L851" s="33"/>
    </row>
    <row r="852" spans="1:12" ht="20.100000000000001" customHeight="1" x14ac:dyDescent="0.25">
      <c r="A852" s="47">
        <v>844</v>
      </c>
      <c r="B852" s="53"/>
      <c r="C852" s="53"/>
      <c r="D852" s="52"/>
      <c r="E852" s="53"/>
      <c r="F852" s="54"/>
      <c r="G852" s="13"/>
      <c r="H852" s="13"/>
      <c r="I852" s="14"/>
      <c r="J852" s="48">
        <f>IFERROR(IF(G852="Annual Fee",VLOOKUP('NON-GB'!F852,Data!J:L,3,FALSE),0),0)+IFERROR(IF(G852="Late Charge",IF(OR(F852="FS-4.1",F852="FS-4.2"),VLOOKUP(F852&amp;H852,M:O,3,FALSE),VLOOKUP(H852,N:O,2,FALSE)*VLOOKUP(F852,Data!J:L,3,FALSE))),0)+IFERROR(IF(OR(F852="FS-4.1",F852="FS-4.2"),IF(VLOOKUP(H852,Data!O:P,2,FALSE)&lt;'NON-GB'!D$5,"Lapse",0)),0)</f>
        <v>0</v>
      </c>
      <c r="L852" s="33"/>
    </row>
    <row r="853" spans="1:12" ht="20.100000000000001" customHeight="1" x14ac:dyDescent="0.25">
      <c r="A853" s="47">
        <v>845</v>
      </c>
      <c r="B853" s="53"/>
      <c r="C853" s="53"/>
      <c r="D853" s="52"/>
      <c r="E853" s="53"/>
      <c r="F853" s="54"/>
      <c r="G853" s="13"/>
      <c r="H853" s="13"/>
      <c r="I853" s="14"/>
      <c r="J853" s="48">
        <f>IFERROR(IF(G853="Annual Fee",VLOOKUP('NON-GB'!F853,Data!J:L,3,FALSE),0),0)+IFERROR(IF(G853="Late Charge",IF(OR(F853="FS-4.1",F853="FS-4.2"),VLOOKUP(F853&amp;H853,M:O,3,FALSE),VLOOKUP(H853,N:O,2,FALSE)*VLOOKUP(F853,Data!J:L,3,FALSE))),0)+IFERROR(IF(OR(F853="FS-4.1",F853="FS-4.2"),IF(VLOOKUP(H853,Data!O:P,2,FALSE)&lt;'NON-GB'!D$5,"Lapse",0)),0)</f>
        <v>0</v>
      </c>
      <c r="L853" s="33"/>
    </row>
    <row r="854" spans="1:12" ht="20.100000000000001" customHeight="1" x14ac:dyDescent="0.25">
      <c r="A854" s="47">
        <v>846</v>
      </c>
      <c r="B854" s="53"/>
      <c r="C854" s="53"/>
      <c r="D854" s="52"/>
      <c r="E854" s="53"/>
      <c r="F854" s="54"/>
      <c r="G854" s="13"/>
      <c r="H854" s="13"/>
      <c r="I854" s="14"/>
      <c r="J854" s="48">
        <f>IFERROR(IF(G854="Annual Fee",VLOOKUP('NON-GB'!F854,Data!J:L,3,FALSE),0),0)+IFERROR(IF(G854="Late Charge",IF(OR(F854="FS-4.1",F854="FS-4.2"),VLOOKUP(F854&amp;H854,M:O,3,FALSE),VLOOKUP(H854,N:O,2,FALSE)*VLOOKUP(F854,Data!J:L,3,FALSE))),0)+IFERROR(IF(OR(F854="FS-4.1",F854="FS-4.2"),IF(VLOOKUP(H854,Data!O:P,2,FALSE)&lt;'NON-GB'!D$5,"Lapse",0)),0)</f>
        <v>0</v>
      </c>
      <c r="L854" s="33"/>
    </row>
    <row r="855" spans="1:12" ht="20.100000000000001" customHeight="1" x14ac:dyDescent="0.25">
      <c r="A855" s="47">
        <v>847</v>
      </c>
      <c r="B855" s="53"/>
      <c r="C855" s="53"/>
      <c r="D855" s="52"/>
      <c r="E855" s="53"/>
      <c r="F855" s="54"/>
      <c r="G855" s="13"/>
      <c r="H855" s="13"/>
      <c r="I855" s="14"/>
      <c r="J855" s="48">
        <f>IFERROR(IF(G855="Annual Fee",VLOOKUP('NON-GB'!F855,Data!J:L,3,FALSE),0),0)+IFERROR(IF(G855="Late Charge",IF(OR(F855="FS-4.1",F855="FS-4.2"),VLOOKUP(F855&amp;H855,M:O,3,FALSE),VLOOKUP(H855,N:O,2,FALSE)*VLOOKUP(F855,Data!J:L,3,FALSE))),0)+IFERROR(IF(OR(F855="FS-4.1",F855="FS-4.2"),IF(VLOOKUP(H855,Data!O:P,2,FALSE)&lt;'NON-GB'!D$5,"Lapse",0)),0)</f>
        <v>0</v>
      </c>
      <c r="L855" s="33"/>
    </row>
    <row r="856" spans="1:12" ht="20.100000000000001" customHeight="1" x14ac:dyDescent="0.25">
      <c r="A856" s="47">
        <v>848</v>
      </c>
      <c r="B856" s="53"/>
      <c r="C856" s="53"/>
      <c r="D856" s="52"/>
      <c r="E856" s="53"/>
      <c r="F856" s="54"/>
      <c r="G856" s="13"/>
      <c r="H856" s="13"/>
      <c r="I856" s="14"/>
      <c r="J856" s="48">
        <f>IFERROR(IF(G856="Annual Fee",VLOOKUP('NON-GB'!F856,Data!J:L,3,FALSE),0),0)+IFERROR(IF(G856="Late Charge",IF(OR(F856="FS-4.1",F856="FS-4.2"),VLOOKUP(F856&amp;H856,M:O,3,FALSE),VLOOKUP(H856,N:O,2,FALSE)*VLOOKUP(F856,Data!J:L,3,FALSE))),0)+IFERROR(IF(OR(F856="FS-4.1",F856="FS-4.2"),IF(VLOOKUP(H856,Data!O:P,2,FALSE)&lt;'NON-GB'!D$5,"Lapse",0)),0)</f>
        <v>0</v>
      </c>
      <c r="L856" s="33"/>
    </row>
    <row r="857" spans="1:12" ht="20.100000000000001" customHeight="1" x14ac:dyDescent="0.25">
      <c r="A857" s="47">
        <v>849</v>
      </c>
      <c r="B857" s="53"/>
      <c r="C857" s="53"/>
      <c r="D857" s="52"/>
      <c r="E857" s="53"/>
      <c r="F857" s="54"/>
      <c r="G857" s="13"/>
      <c r="H857" s="13"/>
      <c r="I857" s="14"/>
      <c r="J857" s="48">
        <f>IFERROR(IF(G857="Annual Fee",VLOOKUP('NON-GB'!F857,Data!J:L,3,FALSE),0),0)+IFERROR(IF(G857="Late Charge",IF(OR(F857="FS-4.1",F857="FS-4.2"),VLOOKUP(F857&amp;H857,M:O,3,FALSE),VLOOKUP(H857,N:O,2,FALSE)*VLOOKUP(F857,Data!J:L,3,FALSE))),0)+IFERROR(IF(OR(F857="FS-4.1",F857="FS-4.2"),IF(VLOOKUP(H857,Data!O:P,2,FALSE)&lt;'NON-GB'!D$5,"Lapse",0)),0)</f>
        <v>0</v>
      </c>
      <c r="L857" s="33"/>
    </row>
    <row r="858" spans="1:12" ht="20.100000000000001" customHeight="1" x14ac:dyDescent="0.25">
      <c r="A858" s="47">
        <v>850</v>
      </c>
      <c r="B858" s="53"/>
      <c r="C858" s="53"/>
      <c r="D858" s="52"/>
      <c r="E858" s="53"/>
      <c r="F858" s="54"/>
      <c r="G858" s="13"/>
      <c r="H858" s="13"/>
      <c r="I858" s="14"/>
      <c r="J858" s="48">
        <f>IFERROR(IF(G858="Annual Fee",VLOOKUP('NON-GB'!F858,Data!J:L,3,FALSE),0),0)+IFERROR(IF(G858="Late Charge",IF(OR(F858="FS-4.1",F858="FS-4.2"),VLOOKUP(F858&amp;H858,M:O,3,FALSE),VLOOKUP(H858,N:O,2,FALSE)*VLOOKUP(F858,Data!J:L,3,FALSE))),0)+IFERROR(IF(OR(F858="FS-4.1",F858="FS-4.2"),IF(VLOOKUP(H858,Data!O:P,2,FALSE)&lt;'NON-GB'!D$5,"Lapse",0)),0)</f>
        <v>0</v>
      </c>
      <c r="L858" s="33"/>
    </row>
    <row r="859" spans="1:12" ht="20.100000000000001" customHeight="1" x14ac:dyDescent="0.25">
      <c r="A859" s="47">
        <v>851</v>
      </c>
      <c r="B859" s="53"/>
      <c r="C859" s="53"/>
      <c r="D859" s="52"/>
      <c r="E859" s="53"/>
      <c r="F859" s="54"/>
      <c r="G859" s="13"/>
      <c r="H859" s="13"/>
      <c r="I859" s="14"/>
      <c r="J859" s="48">
        <f>IFERROR(IF(G859="Annual Fee",VLOOKUP('NON-GB'!F859,Data!J:L,3,FALSE),0),0)+IFERROR(IF(G859="Late Charge",IF(OR(F859="FS-4.1",F859="FS-4.2"),VLOOKUP(F859&amp;H859,M:O,3,FALSE),VLOOKUP(H859,N:O,2,FALSE)*VLOOKUP(F859,Data!J:L,3,FALSE))),0)+IFERROR(IF(OR(F859="FS-4.1",F859="FS-4.2"),IF(VLOOKUP(H859,Data!O:P,2,FALSE)&lt;'NON-GB'!D$5,"Lapse",0)),0)</f>
        <v>0</v>
      </c>
      <c r="L859" s="33"/>
    </row>
    <row r="860" spans="1:12" ht="20.100000000000001" customHeight="1" x14ac:dyDescent="0.25">
      <c r="A860" s="47">
        <v>852</v>
      </c>
      <c r="B860" s="53"/>
      <c r="C860" s="53"/>
      <c r="D860" s="52"/>
      <c r="E860" s="53"/>
      <c r="F860" s="54"/>
      <c r="G860" s="13"/>
      <c r="H860" s="13"/>
      <c r="I860" s="14"/>
      <c r="J860" s="48">
        <f>IFERROR(IF(G860="Annual Fee",VLOOKUP('NON-GB'!F860,Data!J:L,3,FALSE),0),0)+IFERROR(IF(G860="Late Charge",IF(OR(F860="FS-4.1",F860="FS-4.2"),VLOOKUP(F860&amp;H860,M:O,3,FALSE),VLOOKUP(H860,N:O,2,FALSE)*VLOOKUP(F860,Data!J:L,3,FALSE))),0)+IFERROR(IF(OR(F860="FS-4.1",F860="FS-4.2"),IF(VLOOKUP(H860,Data!O:P,2,FALSE)&lt;'NON-GB'!D$5,"Lapse",0)),0)</f>
        <v>0</v>
      </c>
      <c r="L860" s="33"/>
    </row>
    <row r="861" spans="1:12" ht="20.100000000000001" customHeight="1" x14ac:dyDescent="0.25">
      <c r="A861" s="47">
        <v>853</v>
      </c>
      <c r="B861" s="53"/>
      <c r="C861" s="53"/>
      <c r="D861" s="52"/>
      <c r="E861" s="53"/>
      <c r="F861" s="54"/>
      <c r="G861" s="13"/>
      <c r="H861" s="13"/>
      <c r="I861" s="14"/>
      <c r="J861" s="48">
        <f>IFERROR(IF(G861="Annual Fee",VLOOKUP('NON-GB'!F861,Data!J:L,3,FALSE),0),0)+IFERROR(IF(G861="Late Charge",IF(OR(F861="FS-4.1",F861="FS-4.2"),VLOOKUP(F861&amp;H861,M:O,3,FALSE),VLOOKUP(H861,N:O,2,FALSE)*VLOOKUP(F861,Data!J:L,3,FALSE))),0)+IFERROR(IF(OR(F861="FS-4.1",F861="FS-4.2"),IF(VLOOKUP(H861,Data!O:P,2,FALSE)&lt;'NON-GB'!D$5,"Lapse",0)),0)</f>
        <v>0</v>
      </c>
      <c r="L861" s="33"/>
    </row>
    <row r="862" spans="1:12" ht="20.100000000000001" customHeight="1" x14ac:dyDescent="0.25">
      <c r="A862" s="47">
        <v>854</v>
      </c>
      <c r="B862" s="53"/>
      <c r="C862" s="53"/>
      <c r="D862" s="52"/>
      <c r="E862" s="53"/>
      <c r="F862" s="54"/>
      <c r="G862" s="13"/>
      <c r="H862" s="13"/>
      <c r="I862" s="14"/>
      <c r="J862" s="48">
        <f>IFERROR(IF(G862="Annual Fee",VLOOKUP('NON-GB'!F862,Data!J:L,3,FALSE),0),0)+IFERROR(IF(G862="Late Charge",IF(OR(F862="FS-4.1",F862="FS-4.2"),VLOOKUP(F862&amp;H862,M:O,3,FALSE),VLOOKUP(H862,N:O,2,FALSE)*VLOOKUP(F862,Data!J:L,3,FALSE))),0)+IFERROR(IF(OR(F862="FS-4.1",F862="FS-4.2"),IF(VLOOKUP(H862,Data!O:P,2,FALSE)&lt;'NON-GB'!D$5,"Lapse",0)),0)</f>
        <v>0</v>
      </c>
      <c r="L862" s="33"/>
    </row>
    <row r="863" spans="1:12" ht="20.100000000000001" customHeight="1" x14ac:dyDescent="0.25">
      <c r="A863" s="47">
        <v>855</v>
      </c>
      <c r="B863" s="53"/>
      <c r="C863" s="53"/>
      <c r="D863" s="52"/>
      <c r="E863" s="53"/>
      <c r="F863" s="54"/>
      <c r="G863" s="13"/>
      <c r="H863" s="13"/>
      <c r="I863" s="14"/>
      <c r="J863" s="48">
        <f>IFERROR(IF(G863="Annual Fee",VLOOKUP('NON-GB'!F863,Data!J:L,3,FALSE),0),0)+IFERROR(IF(G863="Late Charge",IF(OR(F863="FS-4.1",F863="FS-4.2"),VLOOKUP(F863&amp;H863,M:O,3,FALSE),VLOOKUP(H863,N:O,2,FALSE)*VLOOKUP(F863,Data!J:L,3,FALSE))),0)+IFERROR(IF(OR(F863="FS-4.1",F863="FS-4.2"),IF(VLOOKUP(H863,Data!O:P,2,FALSE)&lt;'NON-GB'!D$5,"Lapse",0)),0)</f>
        <v>0</v>
      </c>
      <c r="L863" s="33"/>
    </row>
    <row r="864" spans="1:12" ht="20.100000000000001" customHeight="1" x14ac:dyDescent="0.25">
      <c r="A864" s="47">
        <v>856</v>
      </c>
      <c r="B864" s="53"/>
      <c r="C864" s="53"/>
      <c r="D864" s="52"/>
      <c r="E864" s="53"/>
      <c r="F864" s="54"/>
      <c r="G864" s="13"/>
      <c r="H864" s="13"/>
      <c r="I864" s="14"/>
      <c r="J864" s="48">
        <f>IFERROR(IF(G864="Annual Fee",VLOOKUP('NON-GB'!F864,Data!J:L,3,FALSE),0),0)+IFERROR(IF(G864="Late Charge",IF(OR(F864="FS-4.1",F864="FS-4.2"),VLOOKUP(F864&amp;H864,M:O,3,FALSE),VLOOKUP(H864,N:O,2,FALSE)*VLOOKUP(F864,Data!J:L,3,FALSE))),0)+IFERROR(IF(OR(F864="FS-4.1",F864="FS-4.2"),IF(VLOOKUP(H864,Data!O:P,2,FALSE)&lt;'NON-GB'!D$5,"Lapse",0)),0)</f>
        <v>0</v>
      </c>
      <c r="L864" s="33"/>
    </row>
    <row r="865" spans="1:12" ht="20.100000000000001" customHeight="1" x14ac:dyDescent="0.25">
      <c r="A865" s="47">
        <v>857</v>
      </c>
      <c r="B865" s="53"/>
      <c r="C865" s="53"/>
      <c r="D865" s="52"/>
      <c r="E865" s="53"/>
      <c r="F865" s="54"/>
      <c r="G865" s="13"/>
      <c r="H865" s="13"/>
      <c r="I865" s="14"/>
      <c r="J865" s="48">
        <f>IFERROR(IF(G865="Annual Fee",VLOOKUP('NON-GB'!F865,Data!J:L,3,FALSE),0),0)+IFERROR(IF(G865="Late Charge",IF(OR(F865="FS-4.1",F865="FS-4.2"),VLOOKUP(F865&amp;H865,M:O,3,FALSE),VLOOKUP(H865,N:O,2,FALSE)*VLOOKUP(F865,Data!J:L,3,FALSE))),0)+IFERROR(IF(OR(F865="FS-4.1",F865="FS-4.2"),IF(VLOOKUP(H865,Data!O:P,2,FALSE)&lt;'NON-GB'!D$5,"Lapse",0)),0)</f>
        <v>0</v>
      </c>
      <c r="L865" s="33"/>
    </row>
    <row r="866" spans="1:12" ht="20.100000000000001" customHeight="1" x14ac:dyDescent="0.25">
      <c r="A866" s="47">
        <v>858</v>
      </c>
      <c r="B866" s="53"/>
      <c r="C866" s="53"/>
      <c r="D866" s="52"/>
      <c r="E866" s="53"/>
      <c r="F866" s="54"/>
      <c r="G866" s="13"/>
      <c r="H866" s="13"/>
      <c r="I866" s="14"/>
      <c r="J866" s="48">
        <f>IFERROR(IF(G866="Annual Fee",VLOOKUP('NON-GB'!F866,Data!J:L,3,FALSE),0),0)+IFERROR(IF(G866="Late Charge",IF(OR(F866="FS-4.1",F866="FS-4.2"),VLOOKUP(F866&amp;H866,M:O,3,FALSE),VLOOKUP(H866,N:O,2,FALSE)*VLOOKUP(F866,Data!J:L,3,FALSE))),0)+IFERROR(IF(OR(F866="FS-4.1",F866="FS-4.2"),IF(VLOOKUP(H866,Data!O:P,2,FALSE)&lt;'NON-GB'!D$5,"Lapse",0)),0)</f>
        <v>0</v>
      </c>
      <c r="L866" s="33"/>
    </row>
    <row r="867" spans="1:12" ht="20.100000000000001" customHeight="1" x14ac:dyDescent="0.25">
      <c r="A867" s="47">
        <v>859</v>
      </c>
      <c r="B867" s="53"/>
      <c r="C867" s="53"/>
      <c r="D867" s="52"/>
      <c r="E867" s="53"/>
      <c r="F867" s="54"/>
      <c r="G867" s="13"/>
      <c r="H867" s="13"/>
      <c r="I867" s="14"/>
      <c r="J867" s="48">
        <f>IFERROR(IF(G867="Annual Fee",VLOOKUP('NON-GB'!F867,Data!J:L,3,FALSE),0),0)+IFERROR(IF(G867="Late Charge",IF(OR(F867="FS-4.1",F867="FS-4.2"),VLOOKUP(F867&amp;H867,M:O,3,FALSE),VLOOKUP(H867,N:O,2,FALSE)*VLOOKUP(F867,Data!J:L,3,FALSE))),0)+IFERROR(IF(OR(F867="FS-4.1",F867="FS-4.2"),IF(VLOOKUP(H867,Data!O:P,2,FALSE)&lt;'NON-GB'!D$5,"Lapse",0)),0)</f>
        <v>0</v>
      </c>
      <c r="L867" s="33"/>
    </row>
    <row r="868" spans="1:12" ht="20.100000000000001" customHeight="1" x14ac:dyDescent="0.25">
      <c r="A868" s="47">
        <v>860</v>
      </c>
      <c r="B868" s="53"/>
      <c r="C868" s="53"/>
      <c r="D868" s="52"/>
      <c r="E868" s="53"/>
      <c r="F868" s="54"/>
      <c r="G868" s="13"/>
      <c r="H868" s="13"/>
      <c r="I868" s="14"/>
      <c r="J868" s="48">
        <f>IFERROR(IF(G868="Annual Fee",VLOOKUP('NON-GB'!F868,Data!J:L,3,FALSE),0),0)+IFERROR(IF(G868="Late Charge",IF(OR(F868="FS-4.1",F868="FS-4.2"),VLOOKUP(F868&amp;H868,M:O,3,FALSE),VLOOKUP(H868,N:O,2,FALSE)*VLOOKUP(F868,Data!J:L,3,FALSE))),0)+IFERROR(IF(OR(F868="FS-4.1",F868="FS-4.2"),IF(VLOOKUP(H868,Data!O:P,2,FALSE)&lt;'NON-GB'!D$5,"Lapse",0)),0)</f>
        <v>0</v>
      </c>
      <c r="L868" s="33"/>
    </row>
    <row r="869" spans="1:12" ht="20.100000000000001" customHeight="1" x14ac:dyDescent="0.25">
      <c r="A869" s="47">
        <v>861</v>
      </c>
      <c r="B869" s="53"/>
      <c r="C869" s="53"/>
      <c r="D869" s="52"/>
      <c r="E869" s="53"/>
      <c r="F869" s="54"/>
      <c r="G869" s="13"/>
      <c r="H869" s="13"/>
      <c r="I869" s="14"/>
      <c r="J869" s="48">
        <f>IFERROR(IF(G869="Annual Fee",VLOOKUP('NON-GB'!F869,Data!J:L,3,FALSE),0),0)+IFERROR(IF(G869="Late Charge",IF(OR(F869="FS-4.1",F869="FS-4.2"),VLOOKUP(F869&amp;H869,M:O,3,FALSE),VLOOKUP(H869,N:O,2,FALSE)*VLOOKUP(F869,Data!J:L,3,FALSE))),0)+IFERROR(IF(OR(F869="FS-4.1",F869="FS-4.2"),IF(VLOOKUP(H869,Data!O:P,2,FALSE)&lt;'NON-GB'!D$5,"Lapse",0)),0)</f>
        <v>0</v>
      </c>
      <c r="L869" s="33"/>
    </row>
    <row r="870" spans="1:12" ht="20.100000000000001" customHeight="1" x14ac:dyDescent="0.25">
      <c r="A870" s="47">
        <v>862</v>
      </c>
      <c r="B870" s="53"/>
      <c r="C870" s="53"/>
      <c r="D870" s="52"/>
      <c r="E870" s="53"/>
      <c r="F870" s="54"/>
      <c r="G870" s="13"/>
      <c r="H870" s="13"/>
      <c r="I870" s="14"/>
      <c r="J870" s="48">
        <f>IFERROR(IF(G870="Annual Fee",VLOOKUP('NON-GB'!F870,Data!J:L,3,FALSE),0),0)+IFERROR(IF(G870="Late Charge",IF(OR(F870="FS-4.1",F870="FS-4.2"),VLOOKUP(F870&amp;H870,M:O,3,FALSE),VLOOKUP(H870,N:O,2,FALSE)*VLOOKUP(F870,Data!J:L,3,FALSE))),0)+IFERROR(IF(OR(F870="FS-4.1",F870="FS-4.2"),IF(VLOOKUP(H870,Data!O:P,2,FALSE)&lt;'NON-GB'!D$5,"Lapse",0)),0)</f>
        <v>0</v>
      </c>
      <c r="L870" s="33"/>
    </row>
    <row r="871" spans="1:12" ht="20.100000000000001" customHeight="1" x14ac:dyDescent="0.25">
      <c r="A871" s="47">
        <v>863</v>
      </c>
      <c r="B871" s="53"/>
      <c r="C871" s="53"/>
      <c r="D871" s="52"/>
      <c r="E871" s="53"/>
      <c r="F871" s="54"/>
      <c r="G871" s="13"/>
      <c r="H871" s="13"/>
      <c r="I871" s="14"/>
      <c r="J871" s="48">
        <f>IFERROR(IF(G871="Annual Fee",VLOOKUP('NON-GB'!F871,Data!J:L,3,FALSE),0),0)+IFERROR(IF(G871="Late Charge",IF(OR(F871="FS-4.1",F871="FS-4.2"),VLOOKUP(F871&amp;H871,M:O,3,FALSE),VLOOKUP(H871,N:O,2,FALSE)*VLOOKUP(F871,Data!J:L,3,FALSE))),0)+IFERROR(IF(OR(F871="FS-4.1",F871="FS-4.2"),IF(VLOOKUP(H871,Data!O:P,2,FALSE)&lt;'NON-GB'!D$5,"Lapse",0)),0)</f>
        <v>0</v>
      </c>
      <c r="L871" s="33"/>
    </row>
    <row r="872" spans="1:12" ht="20.100000000000001" customHeight="1" x14ac:dyDescent="0.25">
      <c r="A872" s="47">
        <v>864</v>
      </c>
      <c r="B872" s="53"/>
      <c r="C872" s="53"/>
      <c r="D872" s="52"/>
      <c r="E872" s="53"/>
      <c r="F872" s="54"/>
      <c r="G872" s="13"/>
      <c r="H872" s="13"/>
      <c r="I872" s="14"/>
      <c r="J872" s="48">
        <f>IFERROR(IF(G872="Annual Fee",VLOOKUP('NON-GB'!F872,Data!J:L,3,FALSE),0),0)+IFERROR(IF(G872="Late Charge",IF(OR(F872="FS-4.1",F872="FS-4.2"),VLOOKUP(F872&amp;H872,M:O,3,FALSE),VLOOKUP(H872,N:O,2,FALSE)*VLOOKUP(F872,Data!J:L,3,FALSE))),0)+IFERROR(IF(OR(F872="FS-4.1",F872="FS-4.2"),IF(VLOOKUP(H872,Data!O:P,2,FALSE)&lt;'NON-GB'!D$5,"Lapse",0)),0)</f>
        <v>0</v>
      </c>
      <c r="L872" s="33"/>
    </row>
    <row r="873" spans="1:12" ht="20.100000000000001" customHeight="1" x14ac:dyDescent="0.25">
      <c r="A873" s="47">
        <v>865</v>
      </c>
      <c r="B873" s="53"/>
      <c r="C873" s="53"/>
      <c r="D873" s="52"/>
      <c r="E873" s="53"/>
      <c r="F873" s="54"/>
      <c r="G873" s="13"/>
      <c r="H873" s="13"/>
      <c r="I873" s="14"/>
      <c r="J873" s="48">
        <f>IFERROR(IF(G873="Annual Fee",VLOOKUP('NON-GB'!F873,Data!J:L,3,FALSE),0),0)+IFERROR(IF(G873="Late Charge",IF(OR(F873="FS-4.1",F873="FS-4.2"),VLOOKUP(F873&amp;H873,M:O,3,FALSE),VLOOKUP(H873,N:O,2,FALSE)*VLOOKUP(F873,Data!J:L,3,FALSE))),0)+IFERROR(IF(OR(F873="FS-4.1",F873="FS-4.2"),IF(VLOOKUP(H873,Data!O:P,2,FALSE)&lt;'NON-GB'!D$5,"Lapse",0)),0)</f>
        <v>0</v>
      </c>
      <c r="L873" s="33"/>
    </row>
    <row r="874" spans="1:12" ht="20.100000000000001" customHeight="1" x14ac:dyDescent="0.25">
      <c r="A874" s="47">
        <v>866</v>
      </c>
      <c r="B874" s="53"/>
      <c r="C874" s="53"/>
      <c r="D874" s="52"/>
      <c r="E874" s="53"/>
      <c r="F874" s="54"/>
      <c r="G874" s="13"/>
      <c r="H874" s="13"/>
      <c r="I874" s="14"/>
      <c r="J874" s="48">
        <f>IFERROR(IF(G874="Annual Fee",VLOOKUP('NON-GB'!F874,Data!J:L,3,FALSE),0),0)+IFERROR(IF(G874="Late Charge",IF(OR(F874="FS-4.1",F874="FS-4.2"),VLOOKUP(F874&amp;H874,M:O,3,FALSE),VLOOKUP(H874,N:O,2,FALSE)*VLOOKUP(F874,Data!J:L,3,FALSE))),0)+IFERROR(IF(OR(F874="FS-4.1",F874="FS-4.2"),IF(VLOOKUP(H874,Data!O:P,2,FALSE)&lt;'NON-GB'!D$5,"Lapse",0)),0)</f>
        <v>0</v>
      </c>
      <c r="L874" s="33"/>
    </row>
    <row r="875" spans="1:12" ht="20.100000000000001" customHeight="1" x14ac:dyDescent="0.25">
      <c r="A875" s="47">
        <v>867</v>
      </c>
      <c r="B875" s="53"/>
      <c r="C875" s="53"/>
      <c r="D875" s="52"/>
      <c r="E875" s="53"/>
      <c r="F875" s="54"/>
      <c r="G875" s="13"/>
      <c r="H875" s="13"/>
      <c r="I875" s="14"/>
      <c r="J875" s="48">
        <f>IFERROR(IF(G875="Annual Fee",VLOOKUP('NON-GB'!F875,Data!J:L,3,FALSE),0),0)+IFERROR(IF(G875="Late Charge",IF(OR(F875="FS-4.1",F875="FS-4.2"),VLOOKUP(F875&amp;H875,M:O,3,FALSE),VLOOKUP(H875,N:O,2,FALSE)*VLOOKUP(F875,Data!J:L,3,FALSE))),0)+IFERROR(IF(OR(F875="FS-4.1",F875="FS-4.2"),IF(VLOOKUP(H875,Data!O:P,2,FALSE)&lt;'NON-GB'!D$5,"Lapse",0)),0)</f>
        <v>0</v>
      </c>
      <c r="L875" s="33"/>
    </row>
    <row r="876" spans="1:12" ht="20.100000000000001" customHeight="1" x14ac:dyDescent="0.25">
      <c r="A876" s="47">
        <v>868</v>
      </c>
      <c r="B876" s="53"/>
      <c r="C876" s="53"/>
      <c r="D876" s="52"/>
      <c r="E876" s="53"/>
      <c r="F876" s="54"/>
      <c r="G876" s="13"/>
      <c r="H876" s="13"/>
      <c r="I876" s="14"/>
      <c r="J876" s="48">
        <f>IFERROR(IF(G876="Annual Fee",VLOOKUP('NON-GB'!F876,Data!J:L,3,FALSE),0),0)+IFERROR(IF(G876="Late Charge",IF(OR(F876="FS-4.1",F876="FS-4.2"),VLOOKUP(F876&amp;H876,M:O,3,FALSE),VLOOKUP(H876,N:O,2,FALSE)*VLOOKUP(F876,Data!J:L,3,FALSE))),0)+IFERROR(IF(OR(F876="FS-4.1",F876="FS-4.2"),IF(VLOOKUP(H876,Data!O:P,2,FALSE)&lt;'NON-GB'!D$5,"Lapse",0)),0)</f>
        <v>0</v>
      </c>
      <c r="L876" s="33"/>
    </row>
    <row r="877" spans="1:12" ht="20.100000000000001" customHeight="1" x14ac:dyDescent="0.25">
      <c r="A877" s="47">
        <v>869</v>
      </c>
      <c r="B877" s="53"/>
      <c r="C877" s="53"/>
      <c r="D877" s="52"/>
      <c r="E877" s="53"/>
      <c r="F877" s="54"/>
      <c r="G877" s="13"/>
      <c r="H877" s="13"/>
      <c r="I877" s="14"/>
      <c r="J877" s="48">
        <f>IFERROR(IF(G877="Annual Fee",VLOOKUP('NON-GB'!F877,Data!J:L,3,FALSE),0),0)+IFERROR(IF(G877="Late Charge",IF(OR(F877="FS-4.1",F877="FS-4.2"),VLOOKUP(F877&amp;H877,M:O,3,FALSE),VLOOKUP(H877,N:O,2,FALSE)*VLOOKUP(F877,Data!J:L,3,FALSE))),0)+IFERROR(IF(OR(F877="FS-4.1",F877="FS-4.2"),IF(VLOOKUP(H877,Data!O:P,2,FALSE)&lt;'NON-GB'!D$5,"Lapse",0)),0)</f>
        <v>0</v>
      </c>
      <c r="L877" s="33"/>
    </row>
    <row r="878" spans="1:12" ht="20.100000000000001" customHeight="1" x14ac:dyDescent="0.25">
      <c r="A878" s="47">
        <v>870</v>
      </c>
      <c r="B878" s="53"/>
      <c r="C878" s="53"/>
      <c r="D878" s="52"/>
      <c r="E878" s="53"/>
      <c r="F878" s="54"/>
      <c r="G878" s="13"/>
      <c r="H878" s="13"/>
      <c r="I878" s="14"/>
      <c r="J878" s="48">
        <f>IFERROR(IF(G878="Annual Fee",VLOOKUP('NON-GB'!F878,Data!J:L,3,FALSE),0),0)+IFERROR(IF(G878="Late Charge",IF(OR(F878="FS-4.1",F878="FS-4.2"),VLOOKUP(F878&amp;H878,M:O,3,FALSE),VLOOKUP(H878,N:O,2,FALSE)*VLOOKUP(F878,Data!J:L,3,FALSE))),0)+IFERROR(IF(OR(F878="FS-4.1",F878="FS-4.2"),IF(VLOOKUP(H878,Data!O:P,2,FALSE)&lt;'NON-GB'!D$5,"Lapse",0)),0)</f>
        <v>0</v>
      </c>
      <c r="L878" s="33"/>
    </row>
    <row r="879" spans="1:12" ht="20.100000000000001" customHeight="1" x14ac:dyDescent="0.25">
      <c r="A879" s="47">
        <v>871</v>
      </c>
      <c r="B879" s="53"/>
      <c r="C879" s="53"/>
      <c r="D879" s="52"/>
      <c r="E879" s="53"/>
      <c r="F879" s="54"/>
      <c r="G879" s="13"/>
      <c r="H879" s="13"/>
      <c r="I879" s="14"/>
      <c r="J879" s="48">
        <f>IFERROR(IF(G879="Annual Fee",VLOOKUP('NON-GB'!F879,Data!J:L,3,FALSE),0),0)+IFERROR(IF(G879="Late Charge",IF(OR(F879="FS-4.1",F879="FS-4.2"),VLOOKUP(F879&amp;H879,M:O,3,FALSE),VLOOKUP(H879,N:O,2,FALSE)*VLOOKUP(F879,Data!J:L,3,FALSE))),0)+IFERROR(IF(OR(F879="FS-4.1",F879="FS-4.2"),IF(VLOOKUP(H879,Data!O:P,2,FALSE)&lt;'NON-GB'!D$5,"Lapse",0)),0)</f>
        <v>0</v>
      </c>
      <c r="L879" s="33"/>
    </row>
    <row r="880" spans="1:12" ht="20.100000000000001" customHeight="1" x14ac:dyDescent="0.25">
      <c r="A880" s="47">
        <v>872</v>
      </c>
      <c r="B880" s="53"/>
      <c r="C880" s="53"/>
      <c r="D880" s="52"/>
      <c r="E880" s="53"/>
      <c r="F880" s="54"/>
      <c r="G880" s="13"/>
      <c r="H880" s="13"/>
      <c r="I880" s="14"/>
      <c r="J880" s="48">
        <f>IFERROR(IF(G880="Annual Fee",VLOOKUP('NON-GB'!F880,Data!J:L,3,FALSE),0),0)+IFERROR(IF(G880="Late Charge",IF(OR(F880="FS-4.1",F880="FS-4.2"),VLOOKUP(F880&amp;H880,M:O,3,FALSE),VLOOKUP(H880,N:O,2,FALSE)*VLOOKUP(F880,Data!J:L,3,FALSE))),0)+IFERROR(IF(OR(F880="FS-4.1",F880="FS-4.2"),IF(VLOOKUP(H880,Data!O:P,2,FALSE)&lt;'NON-GB'!D$5,"Lapse",0)),0)</f>
        <v>0</v>
      </c>
      <c r="L880" s="33"/>
    </row>
    <row r="881" spans="1:12" ht="20.100000000000001" customHeight="1" x14ac:dyDescent="0.25">
      <c r="A881" s="47">
        <v>873</v>
      </c>
      <c r="B881" s="53"/>
      <c r="C881" s="53"/>
      <c r="D881" s="52"/>
      <c r="E881" s="53"/>
      <c r="F881" s="54"/>
      <c r="G881" s="13"/>
      <c r="H881" s="13"/>
      <c r="I881" s="14"/>
      <c r="J881" s="48">
        <f>IFERROR(IF(G881="Annual Fee",VLOOKUP('NON-GB'!F881,Data!J:L,3,FALSE),0),0)+IFERROR(IF(G881="Late Charge",IF(OR(F881="FS-4.1",F881="FS-4.2"),VLOOKUP(F881&amp;H881,M:O,3,FALSE),VLOOKUP(H881,N:O,2,FALSE)*VLOOKUP(F881,Data!J:L,3,FALSE))),0)+IFERROR(IF(OR(F881="FS-4.1",F881="FS-4.2"),IF(VLOOKUP(H881,Data!O:P,2,FALSE)&lt;'NON-GB'!D$5,"Lapse",0)),0)</f>
        <v>0</v>
      </c>
      <c r="L881" s="33"/>
    </row>
    <row r="882" spans="1:12" ht="20.100000000000001" customHeight="1" x14ac:dyDescent="0.25">
      <c r="A882" s="47">
        <v>874</v>
      </c>
      <c r="B882" s="53"/>
      <c r="C882" s="53"/>
      <c r="D882" s="52"/>
      <c r="E882" s="53"/>
      <c r="F882" s="54"/>
      <c r="G882" s="13"/>
      <c r="H882" s="13"/>
      <c r="I882" s="14"/>
      <c r="J882" s="48">
        <f>IFERROR(IF(G882="Annual Fee",VLOOKUP('NON-GB'!F882,Data!J:L,3,FALSE),0),0)+IFERROR(IF(G882="Late Charge",IF(OR(F882="FS-4.1",F882="FS-4.2"),VLOOKUP(F882&amp;H882,M:O,3,FALSE),VLOOKUP(H882,N:O,2,FALSE)*VLOOKUP(F882,Data!J:L,3,FALSE))),0)+IFERROR(IF(OR(F882="FS-4.1",F882="FS-4.2"),IF(VLOOKUP(H882,Data!O:P,2,FALSE)&lt;'NON-GB'!D$5,"Lapse",0)),0)</f>
        <v>0</v>
      </c>
      <c r="L882" s="33"/>
    </row>
    <row r="883" spans="1:12" ht="20.100000000000001" customHeight="1" x14ac:dyDescent="0.25">
      <c r="A883" s="47">
        <v>875</v>
      </c>
      <c r="B883" s="53"/>
      <c r="C883" s="53"/>
      <c r="D883" s="52"/>
      <c r="E883" s="53"/>
      <c r="F883" s="54"/>
      <c r="G883" s="13"/>
      <c r="H883" s="13"/>
      <c r="I883" s="14"/>
      <c r="J883" s="48">
        <f>IFERROR(IF(G883="Annual Fee",VLOOKUP('NON-GB'!F883,Data!J:L,3,FALSE),0),0)+IFERROR(IF(G883="Late Charge",IF(OR(F883="FS-4.1",F883="FS-4.2"),VLOOKUP(F883&amp;H883,M:O,3,FALSE),VLOOKUP(H883,N:O,2,FALSE)*VLOOKUP(F883,Data!J:L,3,FALSE))),0)+IFERROR(IF(OR(F883="FS-4.1",F883="FS-4.2"),IF(VLOOKUP(H883,Data!O:P,2,FALSE)&lt;'NON-GB'!D$5,"Lapse",0)),0)</f>
        <v>0</v>
      </c>
      <c r="L883" s="33"/>
    </row>
    <row r="884" spans="1:12" ht="20.100000000000001" customHeight="1" x14ac:dyDescent="0.25">
      <c r="A884" s="47">
        <v>876</v>
      </c>
      <c r="B884" s="53"/>
      <c r="C884" s="53"/>
      <c r="D884" s="52"/>
      <c r="E884" s="53"/>
      <c r="F884" s="54"/>
      <c r="G884" s="13"/>
      <c r="H884" s="13"/>
      <c r="I884" s="14"/>
      <c r="J884" s="48">
        <f>IFERROR(IF(G884="Annual Fee",VLOOKUP('NON-GB'!F884,Data!J:L,3,FALSE),0),0)+IFERROR(IF(G884="Late Charge",IF(OR(F884="FS-4.1",F884="FS-4.2"),VLOOKUP(F884&amp;H884,M:O,3,FALSE),VLOOKUP(H884,N:O,2,FALSE)*VLOOKUP(F884,Data!J:L,3,FALSE))),0)+IFERROR(IF(OR(F884="FS-4.1",F884="FS-4.2"),IF(VLOOKUP(H884,Data!O:P,2,FALSE)&lt;'NON-GB'!D$5,"Lapse",0)),0)</f>
        <v>0</v>
      </c>
      <c r="L884" s="33"/>
    </row>
    <row r="885" spans="1:12" ht="20.100000000000001" customHeight="1" x14ac:dyDescent="0.25">
      <c r="A885" s="47">
        <v>877</v>
      </c>
      <c r="B885" s="53"/>
      <c r="C885" s="53"/>
      <c r="D885" s="52"/>
      <c r="E885" s="53"/>
      <c r="F885" s="54"/>
      <c r="G885" s="13"/>
      <c r="H885" s="13"/>
      <c r="I885" s="14"/>
      <c r="J885" s="48">
        <f>IFERROR(IF(G885="Annual Fee",VLOOKUP('NON-GB'!F885,Data!J:L,3,FALSE),0),0)+IFERROR(IF(G885="Late Charge",IF(OR(F885="FS-4.1",F885="FS-4.2"),VLOOKUP(F885&amp;H885,M:O,3,FALSE),VLOOKUP(H885,N:O,2,FALSE)*VLOOKUP(F885,Data!J:L,3,FALSE))),0)+IFERROR(IF(OR(F885="FS-4.1",F885="FS-4.2"),IF(VLOOKUP(H885,Data!O:P,2,FALSE)&lt;'NON-GB'!D$5,"Lapse",0)),0)</f>
        <v>0</v>
      </c>
      <c r="L885" s="33"/>
    </row>
    <row r="886" spans="1:12" ht="20.100000000000001" customHeight="1" x14ac:dyDescent="0.25">
      <c r="A886" s="47">
        <v>878</v>
      </c>
      <c r="B886" s="53"/>
      <c r="C886" s="53"/>
      <c r="D886" s="52"/>
      <c r="E886" s="53"/>
      <c r="F886" s="54"/>
      <c r="G886" s="13"/>
      <c r="H886" s="13"/>
      <c r="I886" s="14"/>
      <c r="J886" s="48">
        <f>IFERROR(IF(G886="Annual Fee",VLOOKUP('NON-GB'!F886,Data!J:L,3,FALSE),0),0)+IFERROR(IF(G886="Late Charge",IF(OR(F886="FS-4.1",F886="FS-4.2"),VLOOKUP(F886&amp;H886,M:O,3,FALSE),VLOOKUP(H886,N:O,2,FALSE)*VLOOKUP(F886,Data!J:L,3,FALSE))),0)+IFERROR(IF(OR(F886="FS-4.1",F886="FS-4.2"),IF(VLOOKUP(H886,Data!O:P,2,FALSE)&lt;'NON-GB'!D$5,"Lapse",0)),0)</f>
        <v>0</v>
      </c>
      <c r="L886" s="33"/>
    </row>
    <row r="887" spans="1:12" ht="20.100000000000001" customHeight="1" x14ac:dyDescent="0.25">
      <c r="A887" s="47">
        <v>879</v>
      </c>
      <c r="B887" s="53"/>
      <c r="C887" s="53"/>
      <c r="D887" s="52"/>
      <c r="E887" s="53"/>
      <c r="F887" s="54"/>
      <c r="G887" s="13"/>
      <c r="H887" s="13"/>
      <c r="I887" s="14"/>
      <c r="J887" s="48">
        <f>IFERROR(IF(G887="Annual Fee",VLOOKUP('NON-GB'!F887,Data!J:L,3,FALSE),0),0)+IFERROR(IF(G887="Late Charge",IF(OR(F887="FS-4.1",F887="FS-4.2"),VLOOKUP(F887&amp;H887,M:O,3,FALSE),VLOOKUP(H887,N:O,2,FALSE)*VLOOKUP(F887,Data!J:L,3,FALSE))),0)+IFERROR(IF(OR(F887="FS-4.1",F887="FS-4.2"),IF(VLOOKUP(H887,Data!O:P,2,FALSE)&lt;'NON-GB'!D$5,"Lapse",0)),0)</f>
        <v>0</v>
      </c>
      <c r="L887" s="33"/>
    </row>
    <row r="888" spans="1:12" ht="20.100000000000001" customHeight="1" x14ac:dyDescent="0.25">
      <c r="A888" s="47">
        <v>880</v>
      </c>
      <c r="B888" s="53"/>
      <c r="C888" s="53"/>
      <c r="D888" s="52"/>
      <c r="E888" s="53"/>
      <c r="F888" s="54"/>
      <c r="G888" s="13"/>
      <c r="H888" s="13"/>
      <c r="I888" s="14"/>
      <c r="J888" s="48">
        <f>IFERROR(IF(G888="Annual Fee",VLOOKUP('NON-GB'!F888,Data!J:L,3,FALSE),0),0)+IFERROR(IF(G888="Late Charge",IF(OR(F888="FS-4.1",F888="FS-4.2"),VLOOKUP(F888&amp;H888,M:O,3,FALSE),VLOOKUP(H888,N:O,2,FALSE)*VLOOKUP(F888,Data!J:L,3,FALSE))),0)+IFERROR(IF(OR(F888="FS-4.1",F888="FS-4.2"),IF(VLOOKUP(H888,Data!O:P,2,FALSE)&lt;'NON-GB'!D$5,"Lapse",0)),0)</f>
        <v>0</v>
      </c>
      <c r="L888" s="33"/>
    </row>
    <row r="889" spans="1:12" ht="20.100000000000001" customHeight="1" x14ac:dyDescent="0.25">
      <c r="A889" s="47">
        <v>881</v>
      </c>
      <c r="B889" s="53"/>
      <c r="C889" s="53"/>
      <c r="D889" s="52"/>
      <c r="E889" s="53"/>
      <c r="F889" s="54"/>
      <c r="G889" s="13"/>
      <c r="H889" s="13"/>
      <c r="I889" s="14"/>
      <c r="J889" s="48">
        <f>IFERROR(IF(G889="Annual Fee",VLOOKUP('NON-GB'!F889,Data!J:L,3,FALSE),0),0)+IFERROR(IF(G889="Late Charge",IF(OR(F889="FS-4.1",F889="FS-4.2"),VLOOKUP(F889&amp;H889,M:O,3,FALSE),VLOOKUP(H889,N:O,2,FALSE)*VLOOKUP(F889,Data!J:L,3,FALSE))),0)+IFERROR(IF(OR(F889="FS-4.1",F889="FS-4.2"),IF(VLOOKUP(H889,Data!O:P,2,FALSE)&lt;'NON-GB'!D$5,"Lapse",0)),0)</f>
        <v>0</v>
      </c>
      <c r="L889" s="33"/>
    </row>
    <row r="890" spans="1:12" ht="20.100000000000001" customHeight="1" x14ac:dyDescent="0.25">
      <c r="A890" s="47">
        <v>882</v>
      </c>
      <c r="B890" s="53"/>
      <c r="C890" s="53"/>
      <c r="D890" s="52"/>
      <c r="E890" s="53"/>
      <c r="F890" s="54"/>
      <c r="G890" s="13"/>
      <c r="H890" s="13"/>
      <c r="I890" s="14"/>
      <c r="J890" s="48">
        <f>IFERROR(IF(G890="Annual Fee",VLOOKUP('NON-GB'!F890,Data!J:L,3,FALSE),0),0)+IFERROR(IF(G890="Late Charge",IF(OR(F890="FS-4.1",F890="FS-4.2"),VLOOKUP(F890&amp;H890,M:O,3,FALSE),VLOOKUP(H890,N:O,2,FALSE)*VLOOKUP(F890,Data!J:L,3,FALSE))),0)+IFERROR(IF(OR(F890="FS-4.1",F890="FS-4.2"),IF(VLOOKUP(H890,Data!O:P,2,FALSE)&lt;'NON-GB'!D$5,"Lapse",0)),0)</f>
        <v>0</v>
      </c>
      <c r="L890" s="33"/>
    </row>
    <row r="891" spans="1:12" ht="20.100000000000001" customHeight="1" x14ac:dyDescent="0.25">
      <c r="A891" s="47">
        <v>883</v>
      </c>
      <c r="B891" s="53"/>
      <c r="C891" s="53"/>
      <c r="D891" s="52"/>
      <c r="E891" s="53"/>
      <c r="F891" s="54"/>
      <c r="G891" s="13"/>
      <c r="H891" s="13"/>
      <c r="I891" s="14"/>
      <c r="J891" s="48">
        <f>IFERROR(IF(G891="Annual Fee",VLOOKUP('NON-GB'!F891,Data!J:L,3,FALSE),0),0)+IFERROR(IF(G891="Late Charge",IF(OR(F891="FS-4.1",F891="FS-4.2"),VLOOKUP(F891&amp;H891,M:O,3,FALSE),VLOOKUP(H891,N:O,2,FALSE)*VLOOKUP(F891,Data!J:L,3,FALSE))),0)+IFERROR(IF(OR(F891="FS-4.1",F891="FS-4.2"),IF(VLOOKUP(H891,Data!O:P,2,FALSE)&lt;'NON-GB'!D$5,"Lapse",0)),0)</f>
        <v>0</v>
      </c>
      <c r="L891" s="33"/>
    </row>
    <row r="892" spans="1:12" ht="20.100000000000001" customHeight="1" x14ac:dyDescent="0.25">
      <c r="A892" s="47">
        <v>884</v>
      </c>
      <c r="B892" s="53"/>
      <c r="C892" s="53"/>
      <c r="D892" s="52"/>
      <c r="E892" s="53"/>
      <c r="F892" s="54"/>
      <c r="G892" s="13"/>
      <c r="H892" s="13"/>
      <c r="I892" s="14"/>
      <c r="J892" s="48">
        <f>IFERROR(IF(G892="Annual Fee",VLOOKUP('NON-GB'!F892,Data!J:L,3,FALSE),0),0)+IFERROR(IF(G892="Late Charge",IF(OR(F892="FS-4.1",F892="FS-4.2"),VLOOKUP(F892&amp;H892,M:O,3,FALSE),VLOOKUP(H892,N:O,2,FALSE)*VLOOKUP(F892,Data!J:L,3,FALSE))),0)+IFERROR(IF(OR(F892="FS-4.1",F892="FS-4.2"),IF(VLOOKUP(H892,Data!O:P,2,FALSE)&lt;'NON-GB'!D$5,"Lapse",0)),0)</f>
        <v>0</v>
      </c>
      <c r="L892" s="33"/>
    </row>
    <row r="893" spans="1:12" ht="20.100000000000001" customHeight="1" x14ac:dyDescent="0.25">
      <c r="A893" s="47">
        <v>885</v>
      </c>
      <c r="B893" s="53"/>
      <c r="C893" s="53"/>
      <c r="D893" s="52"/>
      <c r="E893" s="53"/>
      <c r="F893" s="54"/>
      <c r="G893" s="13"/>
      <c r="H893" s="13"/>
      <c r="I893" s="14"/>
      <c r="J893" s="48">
        <f>IFERROR(IF(G893="Annual Fee",VLOOKUP('NON-GB'!F893,Data!J:L,3,FALSE),0),0)+IFERROR(IF(G893="Late Charge",IF(OR(F893="FS-4.1",F893="FS-4.2"),VLOOKUP(F893&amp;H893,M:O,3,FALSE),VLOOKUP(H893,N:O,2,FALSE)*VLOOKUP(F893,Data!J:L,3,FALSE))),0)+IFERROR(IF(OR(F893="FS-4.1",F893="FS-4.2"),IF(VLOOKUP(H893,Data!O:P,2,FALSE)&lt;'NON-GB'!D$5,"Lapse",0)),0)</f>
        <v>0</v>
      </c>
      <c r="L893" s="33"/>
    </row>
    <row r="894" spans="1:12" ht="20.100000000000001" customHeight="1" x14ac:dyDescent="0.25">
      <c r="A894" s="47">
        <v>886</v>
      </c>
      <c r="B894" s="53"/>
      <c r="C894" s="53"/>
      <c r="D894" s="52"/>
      <c r="E894" s="53"/>
      <c r="F894" s="54"/>
      <c r="G894" s="13"/>
      <c r="H894" s="13"/>
      <c r="I894" s="14"/>
      <c r="J894" s="48">
        <f>IFERROR(IF(G894="Annual Fee",VLOOKUP('NON-GB'!F894,Data!J:L,3,FALSE),0),0)+IFERROR(IF(G894="Late Charge",IF(OR(F894="FS-4.1",F894="FS-4.2"),VLOOKUP(F894&amp;H894,M:O,3,FALSE),VLOOKUP(H894,N:O,2,FALSE)*VLOOKUP(F894,Data!J:L,3,FALSE))),0)+IFERROR(IF(OR(F894="FS-4.1",F894="FS-4.2"),IF(VLOOKUP(H894,Data!O:P,2,FALSE)&lt;'NON-GB'!D$5,"Lapse",0)),0)</f>
        <v>0</v>
      </c>
      <c r="L894" s="33"/>
    </row>
    <row r="895" spans="1:12" ht="20.100000000000001" customHeight="1" x14ac:dyDescent="0.25">
      <c r="A895" s="47">
        <v>887</v>
      </c>
      <c r="B895" s="53"/>
      <c r="C895" s="53"/>
      <c r="D895" s="52"/>
      <c r="E895" s="53"/>
      <c r="F895" s="54"/>
      <c r="G895" s="13"/>
      <c r="H895" s="13"/>
      <c r="I895" s="14"/>
      <c r="J895" s="48">
        <f>IFERROR(IF(G895="Annual Fee",VLOOKUP('NON-GB'!F895,Data!J:L,3,FALSE),0),0)+IFERROR(IF(G895="Late Charge",IF(OR(F895="FS-4.1",F895="FS-4.2"),VLOOKUP(F895&amp;H895,M:O,3,FALSE),VLOOKUP(H895,N:O,2,FALSE)*VLOOKUP(F895,Data!J:L,3,FALSE))),0)+IFERROR(IF(OR(F895="FS-4.1",F895="FS-4.2"),IF(VLOOKUP(H895,Data!O:P,2,FALSE)&lt;'NON-GB'!D$5,"Lapse",0)),0)</f>
        <v>0</v>
      </c>
      <c r="L895" s="33"/>
    </row>
    <row r="896" spans="1:12" ht="20.100000000000001" customHeight="1" x14ac:dyDescent="0.25">
      <c r="A896" s="47">
        <v>888</v>
      </c>
      <c r="B896" s="53"/>
      <c r="C896" s="53"/>
      <c r="D896" s="52"/>
      <c r="E896" s="53"/>
      <c r="F896" s="54"/>
      <c r="G896" s="13"/>
      <c r="H896" s="13"/>
      <c r="I896" s="14"/>
      <c r="J896" s="48">
        <f>IFERROR(IF(G896="Annual Fee",VLOOKUP('NON-GB'!F896,Data!J:L,3,FALSE),0),0)+IFERROR(IF(G896="Late Charge",IF(OR(F896="FS-4.1",F896="FS-4.2"),VLOOKUP(F896&amp;H896,M:O,3,FALSE),VLOOKUP(H896,N:O,2,FALSE)*VLOOKUP(F896,Data!J:L,3,FALSE))),0)+IFERROR(IF(OR(F896="FS-4.1",F896="FS-4.2"),IF(VLOOKUP(H896,Data!O:P,2,FALSE)&lt;'NON-GB'!D$5,"Lapse",0)),0)</f>
        <v>0</v>
      </c>
      <c r="L896" s="33"/>
    </row>
    <row r="897" spans="1:12" ht="20.100000000000001" customHeight="1" x14ac:dyDescent="0.25">
      <c r="A897" s="47">
        <v>889</v>
      </c>
      <c r="B897" s="53"/>
      <c r="C897" s="53"/>
      <c r="D897" s="52"/>
      <c r="E897" s="53"/>
      <c r="F897" s="54"/>
      <c r="G897" s="13"/>
      <c r="H897" s="13"/>
      <c r="I897" s="14"/>
      <c r="J897" s="48">
        <f>IFERROR(IF(G897="Annual Fee",VLOOKUP('NON-GB'!F897,Data!J:L,3,FALSE),0),0)+IFERROR(IF(G897="Late Charge",IF(OR(F897="FS-4.1",F897="FS-4.2"),VLOOKUP(F897&amp;H897,M:O,3,FALSE),VLOOKUP(H897,N:O,2,FALSE)*VLOOKUP(F897,Data!J:L,3,FALSE))),0)+IFERROR(IF(OR(F897="FS-4.1",F897="FS-4.2"),IF(VLOOKUP(H897,Data!O:P,2,FALSE)&lt;'NON-GB'!D$5,"Lapse",0)),0)</f>
        <v>0</v>
      </c>
      <c r="L897" s="33"/>
    </row>
    <row r="898" spans="1:12" ht="20.100000000000001" customHeight="1" x14ac:dyDescent="0.25">
      <c r="A898" s="47">
        <v>890</v>
      </c>
      <c r="B898" s="53"/>
      <c r="C898" s="53"/>
      <c r="D898" s="52"/>
      <c r="E898" s="53"/>
      <c r="F898" s="54"/>
      <c r="G898" s="13"/>
      <c r="H898" s="13"/>
      <c r="I898" s="14"/>
      <c r="J898" s="48">
        <f>IFERROR(IF(G898="Annual Fee",VLOOKUP('NON-GB'!F898,Data!J:L,3,FALSE),0),0)+IFERROR(IF(G898="Late Charge",IF(OR(F898="FS-4.1",F898="FS-4.2"),VLOOKUP(F898&amp;H898,M:O,3,FALSE),VLOOKUP(H898,N:O,2,FALSE)*VLOOKUP(F898,Data!J:L,3,FALSE))),0)+IFERROR(IF(OR(F898="FS-4.1",F898="FS-4.2"),IF(VLOOKUP(H898,Data!O:P,2,FALSE)&lt;'NON-GB'!D$5,"Lapse",0)),0)</f>
        <v>0</v>
      </c>
      <c r="L898" s="33"/>
    </row>
    <row r="899" spans="1:12" ht="20.100000000000001" customHeight="1" x14ac:dyDescent="0.25">
      <c r="A899" s="47">
        <v>891</v>
      </c>
      <c r="B899" s="53"/>
      <c r="C899" s="53"/>
      <c r="D899" s="52"/>
      <c r="E899" s="53"/>
      <c r="F899" s="54"/>
      <c r="G899" s="13"/>
      <c r="H899" s="13"/>
      <c r="I899" s="14"/>
      <c r="J899" s="48">
        <f>IFERROR(IF(G899="Annual Fee",VLOOKUP('NON-GB'!F899,Data!J:L,3,FALSE),0),0)+IFERROR(IF(G899="Late Charge",IF(OR(F899="FS-4.1",F899="FS-4.2"),VLOOKUP(F899&amp;H899,M:O,3,FALSE),VLOOKUP(H899,N:O,2,FALSE)*VLOOKUP(F899,Data!J:L,3,FALSE))),0)+IFERROR(IF(OR(F899="FS-4.1",F899="FS-4.2"),IF(VLOOKUP(H899,Data!O:P,2,FALSE)&lt;'NON-GB'!D$5,"Lapse",0)),0)</f>
        <v>0</v>
      </c>
      <c r="L899" s="33"/>
    </row>
    <row r="900" spans="1:12" ht="20.100000000000001" customHeight="1" x14ac:dyDescent="0.25">
      <c r="A900" s="47">
        <v>892</v>
      </c>
      <c r="B900" s="53"/>
      <c r="C900" s="53"/>
      <c r="D900" s="52"/>
      <c r="E900" s="53"/>
      <c r="F900" s="54"/>
      <c r="G900" s="13"/>
      <c r="H900" s="13"/>
      <c r="I900" s="14"/>
      <c r="J900" s="48">
        <f>IFERROR(IF(G900="Annual Fee",VLOOKUP('NON-GB'!F900,Data!J:L,3,FALSE),0),0)+IFERROR(IF(G900="Late Charge",IF(OR(F900="FS-4.1",F900="FS-4.2"),VLOOKUP(F900&amp;H900,M:O,3,FALSE),VLOOKUP(H900,N:O,2,FALSE)*VLOOKUP(F900,Data!J:L,3,FALSE))),0)+IFERROR(IF(OR(F900="FS-4.1",F900="FS-4.2"),IF(VLOOKUP(H900,Data!O:P,2,FALSE)&lt;'NON-GB'!D$5,"Lapse",0)),0)</f>
        <v>0</v>
      </c>
      <c r="L900" s="33"/>
    </row>
    <row r="901" spans="1:12" ht="20.100000000000001" customHeight="1" x14ac:dyDescent="0.25">
      <c r="A901" s="47">
        <v>893</v>
      </c>
      <c r="B901" s="53"/>
      <c r="C901" s="53"/>
      <c r="D901" s="52"/>
      <c r="E901" s="53"/>
      <c r="F901" s="54"/>
      <c r="G901" s="13"/>
      <c r="H901" s="13"/>
      <c r="I901" s="14"/>
      <c r="J901" s="48">
        <f>IFERROR(IF(G901="Annual Fee",VLOOKUP('NON-GB'!F901,Data!J:L,3,FALSE),0),0)+IFERROR(IF(G901="Late Charge",IF(OR(F901="FS-4.1",F901="FS-4.2"),VLOOKUP(F901&amp;H901,M:O,3,FALSE),VLOOKUP(H901,N:O,2,FALSE)*VLOOKUP(F901,Data!J:L,3,FALSE))),0)+IFERROR(IF(OR(F901="FS-4.1",F901="FS-4.2"),IF(VLOOKUP(H901,Data!O:P,2,FALSE)&lt;'NON-GB'!D$5,"Lapse",0)),0)</f>
        <v>0</v>
      </c>
      <c r="L901" s="33"/>
    </row>
    <row r="902" spans="1:12" ht="20.100000000000001" customHeight="1" x14ac:dyDescent="0.25">
      <c r="A902" s="47">
        <v>894</v>
      </c>
      <c r="B902" s="53"/>
      <c r="C902" s="53"/>
      <c r="D902" s="52"/>
      <c r="E902" s="53"/>
      <c r="F902" s="54"/>
      <c r="G902" s="13"/>
      <c r="H902" s="13"/>
      <c r="I902" s="14"/>
      <c r="J902" s="48">
        <f>IFERROR(IF(G902="Annual Fee",VLOOKUP('NON-GB'!F902,Data!J:L,3,FALSE),0),0)+IFERROR(IF(G902="Late Charge",IF(OR(F902="FS-4.1",F902="FS-4.2"),VLOOKUP(F902&amp;H902,M:O,3,FALSE),VLOOKUP(H902,N:O,2,FALSE)*VLOOKUP(F902,Data!J:L,3,FALSE))),0)+IFERROR(IF(OR(F902="FS-4.1",F902="FS-4.2"),IF(VLOOKUP(H902,Data!O:P,2,FALSE)&lt;'NON-GB'!D$5,"Lapse",0)),0)</f>
        <v>0</v>
      </c>
      <c r="L902" s="33"/>
    </row>
    <row r="903" spans="1:12" ht="20.100000000000001" customHeight="1" x14ac:dyDescent="0.25">
      <c r="A903" s="47">
        <v>895</v>
      </c>
      <c r="B903" s="53"/>
      <c r="C903" s="53"/>
      <c r="D903" s="52"/>
      <c r="E903" s="53"/>
      <c r="F903" s="54"/>
      <c r="G903" s="13"/>
      <c r="H903" s="13"/>
      <c r="I903" s="14"/>
      <c r="J903" s="48">
        <f>IFERROR(IF(G903="Annual Fee",VLOOKUP('NON-GB'!F903,Data!J:L,3,FALSE),0),0)+IFERROR(IF(G903="Late Charge",IF(OR(F903="FS-4.1",F903="FS-4.2"),VLOOKUP(F903&amp;H903,M:O,3,FALSE),VLOOKUP(H903,N:O,2,FALSE)*VLOOKUP(F903,Data!J:L,3,FALSE))),0)+IFERROR(IF(OR(F903="FS-4.1",F903="FS-4.2"),IF(VLOOKUP(H903,Data!O:P,2,FALSE)&lt;'NON-GB'!D$5,"Lapse",0)),0)</f>
        <v>0</v>
      </c>
      <c r="L903" s="33"/>
    </row>
    <row r="904" spans="1:12" ht="20.100000000000001" customHeight="1" x14ac:dyDescent="0.25">
      <c r="A904" s="47">
        <v>896</v>
      </c>
      <c r="B904" s="53"/>
      <c r="C904" s="53"/>
      <c r="D904" s="52"/>
      <c r="E904" s="53"/>
      <c r="F904" s="54"/>
      <c r="G904" s="13"/>
      <c r="H904" s="13"/>
      <c r="I904" s="14"/>
      <c r="J904" s="48">
        <f>IFERROR(IF(G904="Annual Fee",VLOOKUP('NON-GB'!F904,Data!J:L,3,FALSE),0),0)+IFERROR(IF(G904="Late Charge",IF(OR(F904="FS-4.1",F904="FS-4.2"),VLOOKUP(F904&amp;H904,M:O,3,FALSE),VLOOKUP(H904,N:O,2,FALSE)*VLOOKUP(F904,Data!J:L,3,FALSE))),0)+IFERROR(IF(OR(F904="FS-4.1",F904="FS-4.2"),IF(VLOOKUP(H904,Data!O:P,2,FALSE)&lt;'NON-GB'!D$5,"Lapse",0)),0)</f>
        <v>0</v>
      </c>
      <c r="L904" s="33"/>
    </row>
    <row r="905" spans="1:12" ht="20.100000000000001" customHeight="1" x14ac:dyDescent="0.25">
      <c r="A905" s="47">
        <v>897</v>
      </c>
      <c r="B905" s="53"/>
      <c r="C905" s="53"/>
      <c r="D905" s="52"/>
      <c r="E905" s="53"/>
      <c r="F905" s="54"/>
      <c r="G905" s="13"/>
      <c r="H905" s="13"/>
      <c r="I905" s="14"/>
      <c r="J905" s="48">
        <f>IFERROR(IF(G905="Annual Fee",VLOOKUP('NON-GB'!F905,Data!J:L,3,FALSE),0),0)+IFERROR(IF(G905="Late Charge",IF(OR(F905="FS-4.1",F905="FS-4.2"),VLOOKUP(F905&amp;H905,M:O,3,FALSE),VLOOKUP(H905,N:O,2,FALSE)*VLOOKUP(F905,Data!J:L,3,FALSE))),0)+IFERROR(IF(OR(F905="FS-4.1",F905="FS-4.2"),IF(VLOOKUP(H905,Data!O:P,2,FALSE)&lt;'NON-GB'!D$5,"Lapse",0)),0)</f>
        <v>0</v>
      </c>
      <c r="L905" s="33"/>
    </row>
    <row r="906" spans="1:12" ht="20.100000000000001" customHeight="1" x14ac:dyDescent="0.25">
      <c r="A906" s="47">
        <v>898</v>
      </c>
      <c r="B906" s="53"/>
      <c r="C906" s="53"/>
      <c r="D906" s="52"/>
      <c r="E906" s="53"/>
      <c r="F906" s="54"/>
      <c r="G906" s="13"/>
      <c r="H906" s="13"/>
      <c r="I906" s="14"/>
      <c r="J906" s="48">
        <f>IFERROR(IF(G906="Annual Fee",VLOOKUP('NON-GB'!F906,Data!J:L,3,FALSE),0),0)+IFERROR(IF(G906="Late Charge",IF(OR(F906="FS-4.1",F906="FS-4.2"),VLOOKUP(F906&amp;H906,M:O,3,FALSE),VLOOKUP(H906,N:O,2,FALSE)*VLOOKUP(F906,Data!J:L,3,FALSE))),0)+IFERROR(IF(OR(F906="FS-4.1",F906="FS-4.2"),IF(VLOOKUP(H906,Data!O:P,2,FALSE)&lt;'NON-GB'!D$5,"Lapse",0)),0)</f>
        <v>0</v>
      </c>
      <c r="L906" s="33"/>
    </row>
    <row r="907" spans="1:12" ht="20.100000000000001" customHeight="1" x14ac:dyDescent="0.25">
      <c r="A907" s="47">
        <v>899</v>
      </c>
      <c r="B907" s="53"/>
      <c r="C907" s="53"/>
      <c r="D907" s="52"/>
      <c r="E907" s="53"/>
      <c r="F907" s="54"/>
      <c r="G907" s="13"/>
      <c r="H907" s="13"/>
      <c r="I907" s="14"/>
      <c r="J907" s="48">
        <f>IFERROR(IF(G907="Annual Fee",VLOOKUP('NON-GB'!F907,Data!J:L,3,FALSE),0),0)+IFERROR(IF(G907="Late Charge",IF(OR(F907="FS-4.1",F907="FS-4.2"),VLOOKUP(F907&amp;H907,M:O,3,FALSE),VLOOKUP(H907,N:O,2,FALSE)*VLOOKUP(F907,Data!J:L,3,FALSE))),0)+IFERROR(IF(OR(F907="FS-4.1",F907="FS-4.2"),IF(VLOOKUP(H907,Data!O:P,2,FALSE)&lt;'NON-GB'!D$5,"Lapse",0)),0)</f>
        <v>0</v>
      </c>
      <c r="L907" s="33"/>
    </row>
    <row r="908" spans="1:12" ht="20.100000000000001" customHeight="1" x14ac:dyDescent="0.25">
      <c r="A908" s="47">
        <v>900</v>
      </c>
      <c r="B908" s="53"/>
      <c r="C908" s="53"/>
      <c r="D908" s="52"/>
      <c r="E908" s="53"/>
      <c r="F908" s="54"/>
      <c r="G908" s="13"/>
      <c r="H908" s="13"/>
      <c r="I908" s="14"/>
      <c r="J908" s="48">
        <f>IFERROR(IF(G908="Annual Fee",VLOOKUP('NON-GB'!F908,Data!J:L,3,FALSE),0),0)+IFERROR(IF(G908="Late Charge",IF(OR(F908="FS-4.1",F908="FS-4.2"),VLOOKUP(F908&amp;H908,M:O,3,FALSE),VLOOKUP(H908,N:O,2,FALSE)*VLOOKUP(F908,Data!J:L,3,FALSE))),0)+IFERROR(IF(OR(F908="FS-4.1",F908="FS-4.2"),IF(VLOOKUP(H908,Data!O:P,2,FALSE)&lt;'NON-GB'!D$5,"Lapse",0)),0)</f>
        <v>0</v>
      </c>
      <c r="L908" s="33"/>
    </row>
    <row r="909" spans="1:12" ht="20.100000000000001" customHeight="1" x14ac:dyDescent="0.25">
      <c r="A909" s="47">
        <v>901</v>
      </c>
      <c r="B909" s="53"/>
      <c r="C909" s="53"/>
      <c r="D909" s="52"/>
      <c r="E909" s="53"/>
      <c r="F909" s="54"/>
      <c r="G909" s="13"/>
      <c r="H909" s="13"/>
      <c r="I909" s="14"/>
      <c r="J909" s="48">
        <f>IFERROR(IF(G909="Annual Fee",VLOOKUP('NON-GB'!F909,Data!J:L,3,FALSE),0),0)+IFERROR(IF(G909="Late Charge",IF(OR(F909="FS-4.1",F909="FS-4.2"),VLOOKUP(F909&amp;H909,M:O,3,FALSE),VLOOKUP(H909,N:O,2,FALSE)*VLOOKUP(F909,Data!J:L,3,FALSE))),0)+IFERROR(IF(OR(F909="FS-4.1",F909="FS-4.2"),IF(VLOOKUP(H909,Data!O:P,2,FALSE)&lt;'NON-GB'!D$5,"Lapse",0)),0)</f>
        <v>0</v>
      </c>
      <c r="L909" s="33"/>
    </row>
    <row r="910" spans="1:12" ht="20.100000000000001" customHeight="1" x14ac:dyDescent="0.25">
      <c r="A910" s="47">
        <v>902</v>
      </c>
      <c r="B910" s="53"/>
      <c r="C910" s="53"/>
      <c r="D910" s="52"/>
      <c r="E910" s="53"/>
      <c r="F910" s="54"/>
      <c r="G910" s="13"/>
      <c r="H910" s="13"/>
      <c r="I910" s="14"/>
      <c r="J910" s="48">
        <f>IFERROR(IF(G910="Annual Fee",VLOOKUP('NON-GB'!F910,Data!J:L,3,FALSE),0),0)+IFERROR(IF(G910="Late Charge",IF(OR(F910="FS-4.1",F910="FS-4.2"),VLOOKUP(F910&amp;H910,M:O,3,FALSE),VLOOKUP(H910,N:O,2,FALSE)*VLOOKUP(F910,Data!J:L,3,FALSE))),0)+IFERROR(IF(OR(F910="FS-4.1",F910="FS-4.2"),IF(VLOOKUP(H910,Data!O:P,2,FALSE)&lt;'NON-GB'!D$5,"Lapse",0)),0)</f>
        <v>0</v>
      </c>
      <c r="L910" s="33"/>
    </row>
    <row r="911" spans="1:12" ht="20.100000000000001" customHeight="1" x14ac:dyDescent="0.25">
      <c r="A911" s="47">
        <v>903</v>
      </c>
      <c r="B911" s="53"/>
      <c r="C911" s="53"/>
      <c r="D911" s="52"/>
      <c r="E911" s="53"/>
      <c r="F911" s="54"/>
      <c r="G911" s="13"/>
      <c r="H911" s="13"/>
      <c r="I911" s="14"/>
      <c r="J911" s="48">
        <f>IFERROR(IF(G911="Annual Fee",VLOOKUP('NON-GB'!F911,Data!J:L,3,FALSE),0),0)+IFERROR(IF(G911="Late Charge",IF(OR(F911="FS-4.1",F911="FS-4.2"),VLOOKUP(F911&amp;H911,M:O,3,FALSE),VLOOKUP(H911,N:O,2,FALSE)*VLOOKUP(F911,Data!J:L,3,FALSE))),0)+IFERROR(IF(OR(F911="FS-4.1",F911="FS-4.2"),IF(VLOOKUP(H911,Data!O:P,2,FALSE)&lt;'NON-GB'!D$5,"Lapse",0)),0)</f>
        <v>0</v>
      </c>
      <c r="L911" s="33"/>
    </row>
    <row r="912" spans="1:12" ht="20.100000000000001" customHeight="1" x14ac:dyDescent="0.25">
      <c r="A912" s="47">
        <v>904</v>
      </c>
      <c r="B912" s="53"/>
      <c r="C912" s="53"/>
      <c r="D912" s="52"/>
      <c r="E912" s="53"/>
      <c r="F912" s="54"/>
      <c r="G912" s="13"/>
      <c r="H912" s="13"/>
      <c r="I912" s="14"/>
      <c r="J912" s="48">
        <f>IFERROR(IF(G912="Annual Fee",VLOOKUP('NON-GB'!F912,Data!J:L,3,FALSE),0),0)+IFERROR(IF(G912="Late Charge",IF(OR(F912="FS-4.1",F912="FS-4.2"),VLOOKUP(F912&amp;H912,M:O,3,FALSE),VLOOKUP(H912,N:O,2,FALSE)*VLOOKUP(F912,Data!J:L,3,FALSE))),0)+IFERROR(IF(OR(F912="FS-4.1",F912="FS-4.2"),IF(VLOOKUP(H912,Data!O:P,2,FALSE)&lt;'NON-GB'!D$5,"Lapse",0)),0)</f>
        <v>0</v>
      </c>
      <c r="L912" s="33"/>
    </row>
    <row r="913" spans="1:12" ht="20.100000000000001" customHeight="1" x14ac:dyDescent="0.25">
      <c r="A913" s="47">
        <v>905</v>
      </c>
      <c r="B913" s="53"/>
      <c r="C913" s="53"/>
      <c r="D913" s="52"/>
      <c r="E913" s="53"/>
      <c r="F913" s="54"/>
      <c r="G913" s="13"/>
      <c r="H913" s="13"/>
      <c r="I913" s="14"/>
      <c r="J913" s="48">
        <f>IFERROR(IF(G913="Annual Fee",VLOOKUP('NON-GB'!F913,Data!J:L,3,FALSE),0),0)+IFERROR(IF(G913="Late Charge",IF(OR(F913="FS-4.1",F913="FS-4.2"),VLOOKUP(F913&amp;H913,M:O,3,FALSE),VLOOKUP(H913,N:O,2,FALSE)*VLOOKUP(F913,Data!J:L,3,FALSE))),0)+IFERROR(IF(OR(F913="FS-4.1",F913="FS-4.2"),IF(VLOOKUP(H913,Data!O:P,2,FALSE)&lt;'NON-GB'!D$5,"Lapse",0)),0)</f>
        <v>0</v>
      </c>
      <c r="L913" s="33"/>
    </row>
    <row r="914" spans="1:12" ht="20.100000000000001" customHeight="1" x14ac:dyDescent="0.25">
      <c r="A914" s="47">
        <v>906</v>
      </c>
      <c r="B914" s="53"/>
      <c r="C914" s="53"/>
      <c r="D914" s="52"/>
      <c r="E914" s="53"/>
      <c r="F914" s="54"/>
      <c r="G914" s="13"/>
      <c r="H914" s="13"/>
      <c r="I914" s="14"/>
      <c r="J914" s="48">
        <f>IFERROR(IF(G914="Annual Fee",VLOOKUP('NON-GB'!F914,Data!J:L,3,FALSE),0),0)+IFERROR(IF(G914="Late Charge",IF(OR(F914="FS-4.1",F914="FS-4.2"),VLOOKUP(F914&amp;H914,M:O,3,FALSE),VLOOKUP(H914,N:O,2,FALSE)*VLOOKUP(F914,Data!J:L,3,FALSE))),0)+IFERROR(IF(OR(F914="FS-4.1",F914="FS-4.2"),IF(VLOOKUP(H914,Data!O:P,2,FALSE)&lt;'NON-GB'!D$5,"Lapse",0)),0)</f>
        <v>0</v>
      </c>
      <c r="L914" s="33"/>
    </row>
    <row r="915" spans="1:12" ht="20.100000000000001" customHeight="1" x14ac:dyDescent="0.25">
      <c r="A915" s="47">
        <v>907</v>
      </c>
      <c r="B915" s="53"/>
      <c r="C915" s="53"/>
      <c r="D915" s="52"/>
      <c r="E915" s="53"/>
      <c r="F915" s="54"/>
      <c r="G915" s="13"/>
      <c r="H915" s="13"/>
      <c r="I915" s="14"/>
      <c r="J915" s="48">
        <f>IFERROR(IF(G915="Annual Fee",VLOOKUP('NON-GB'!F915,Data!J:L,3,FALSE),0),0)+IFERROR(IF(G915="Late Charge",IF(OR(F915="FS-4.1",F915="FS-4.2"),VLOOKUP(F915&amp;H915,M:O,3,FALSE),VLOOKUP(H915,N:O,2,FALSE)*VLOOKUP(F915,Data!J:L,3,FALSE))),0)+IFERROR(IF(OR(F915="FS-4.1",F915="FS-4.2"),IF(VLOOKUP(H915,Data!O:P,2,FALSE)&lt;'NON-GB'!D$5,"Lapse",0)),0)</f>
        <v>0</v>
      </c>
      <c r="L915" s="33"/>
    </row>
    <row r="916" spans="1:12" ht="20.100000000000001" customHeight="1" x14ac:dyDescent="0.25">
      <c r="A916" s="47">
        <v>908</v>
      </c>
      <c r="B916" s="53"/>
      <c r="C916" s="53"/>
      <c r="D916" s="52"/>
      <c r="E916" s="53"/>
      <c r="F916" s="54"/>
      <c r="G916" s="13"/>
      <c r="H916" s="13"/>
      <c r="I916" s="14"/>
      <c r="J916" s="48">
        <f>IFERROR(IF(G916="Annual Fee",VLOOKUP('NON-GB'!F916,Data!J:L,3,FALSE),0),0)+IFERROR(IF(G916="Late Charge",IF(OR(F916="FS-4.1",F916="FS-4.2"),VLOOKUP(F916&amp;H916,M:O,3,FALSE),VLOOKUP(H916,N:O,2,FALSE)*VLOOKUP(F916,Data!J:L,3,FALSE))),0)+IFERROR(IF(OR(F916="FS-4.1",F916="FS-4.2"),IF(VLOOKUP(H916,Data!O:P,2,FALSE)&lt;'NON-GB'!D$5,"Lapse",0)),0)</f>
        <v>0</v>
      </c>
      <c r="L916" s="33"/>
    </row>
    <row r="917" spans="1:12" ht="20.100000000000001" customHeight="1" x14ac:dyDescent="0.25">
      <c r="A917" s="47">
        <v>909</v>
      </c>
      <c r="B917" s="53"/>
      <c r="C917" s="53"/>
      <c r="D917" s="52"/>
      <c r="E917" s="53"/>
      <c r="F917" s="54"/>
      <c r="G917" s="13"/>
      <c r="H917" s="13"/>
      <c r="I917" s="14"/>
      <c r="J917" s="48">
        <f>IFERROR(IF(G917="Annual Fee",VLOOKUP('NON-GB'!F917,Data!J:L,3,FALSE),0),0)+IFERROR(IF(G917="Late Charge",IF(OR(F917="FS-4.1",F917="FS-4.2"),VLOOKUP(F917&amp;H917,M:O,3,FALSE),VLOOKUP(H917,N:O,2,FALSE)*VLOOKUP(F917,Data!J:L,3,FALSE))),0)+IFERROR(IF(OR(F917="FS-4.1",F917="FS-4.2"),IF(VLOOKUP(H917,Data!O:P,2,FALSE)&lt;'NON-GB'!D$5,"Lapse",0)),0)</f>
        <v>0</v>
      </c>
      <c r="L917" s="33"/>
    </row>
    <row r="918" spans="1:12" ht="20.100000000000001" customHeight="1" x14ac:dyDescent="0.25">
      <c r="A918" s="47">
        <v>910</v>
      </c>
      <c r="B918" s="53"/>
      <c r="C918" s="53"/>
      <c r="D918" s="52"/>
      <c r="E918" s="53"/>
      <c r="F918" s="54"/>
      <c r="G918" s="13"/>
      <c r="H918" s="13"/>
      <c r="I918" s="14"/>
      <c r="J918" s="48">
        <f>IFERROR(IF(G918="Annual Fee",VLOOKUP('NON-GB'!F918,Data!J:L,3,FALSE),0),0)+IFERROR(IF(G918="Late Charge",IF(OR(F918="FS-4.1",F918="FS-4.2"),VLOOKUP(F918&amp;H918,M:O,3,FALSE),VLOOKUP(H918,N:O,2,FALSE)*VLOOKUP(F918,Data!J:L,3,FALSE))),0)+IFERROR(IF(OR(F918="FS-4.1",F918="FS-4.2"),IF(VLOOKUP(H918,Data!O:P,2,FALSE)&lt;'NON-GB'!D$5,"Lapse",0)),0)</f>
        <v>0</v>
      </c>
      <c r="L918" s="33"/>
    </row>
    <row r="919" spans="1:12" ht="20.100000000000001" customHeight="1" x14ac:dyDescent="0.25">
      <c r="A919" s="47">
        <v>911</v>
      </c>
      <c r="B919" s="53"/>
      <c r="C919" s="53"/>
      <c r="D919" s="52"/>
      <c r="E919" s="53"/>
      <c r="F919" s="54"/>
      <c r="G919" s="13"/>
      <c r="H919" s="13"/>
      <c r="I919" s="14"/>
      <c r="J919" s="48">
        <f>IFERROR(IF(G919="Annual Fee",VLOOKUP('NON-GB'!F919,Data!J:L,3,FALSE),0),0)+IFERROR(IF(G919="Late Charge",IF(OR(F919="FS-4.1",F919="FS-4.2"),VLOOKUP(F919&amp;H919,M:O,3,FALSE),VLOOKUP(H919,N:O,2,FALSE)*VLOOKUP(F919,Data!J:L,3,FALSE))),0)+IFERROR(IF(OR(F919="FS-4.1",F919="FS-4.2"),IF(VLOOKUP(H919,Data!O:P,2,FALSE)&lt;'NON-GB'!D$5,"Lapse",0)),0)</f>
        <v>0</v>
      </c>
      <c r="L919" s="33"/>
    </row>
    <row r="920" spans="1:12" ht="20.100000000000001" customHeight="1" x14ac:dyDescent="0.25">
      <c r="A920" s="47">
        <v>912</v>
      </c>
      <c r="B920" s="53"/>
      <c r="C920" s="53"/>
      <c r="D920" s="52"/>
      <c r="E920" s="53"/>
      <c r="F920" s="54"/>
      <c r="G920" s="13"/>
      <c r="H920" s="13"/>
      <c r="I920" s="14"/>
      <c r="J920" s="48">
        <f>IFERROR(IF(G920="Annual Fee",VLOOKUP('NON-GB'!F920,Data!J:L,3,FALSE),0),0)+IFERROR(IF(G920="Late Charge",IF(OR(F920="FS-4.1",F920="FS-4.2"),VLOOKUP(F920&amp;H920,M:O,3,FALSE),VLOOKUP(H920,N:O,2,FALSE)*VLOOKUP(F920,Data!J:L,3,FALSE))),0)+IFERROR(IF(OR(F920="FS-4.1",F920="FS-4.2"),IF(VLOOKUP(H920,Data!O:P,2,FALSE)&lt;'NON-GB'!D$5,"Lapse",0)),0)</f>
        <v>0</v>
      </c>
      <c r="L920" s="33"/>
    </row>
    <row r="921" spans="1:12" ht="20.100000000000001" customHeight="1" x14ac:dyDescent="0.25">
      <c r="A921" s="47">
        <v>913</v>
      </c>
      <c r="B921" s="53"/>
      <c r="C921" s="53"/>
      <c r="D921" s="52"/>
      <c r="E921" s="53"/>
      <c r="F921" s="54"/>
      <c r="G921" s="13"/>
      <c r="H921" s="13"/>
      <c r="I921" s="14"/>
      <c r="J921" s="48">
        <f>IFERROR(IF(G921="Annual Fee",VLOOKUP('NON-GB'!F921,Data!J:L,3,FALSE),0),0)+IFERROR(IF(G921="Late Charge",IF(OR(F921="FS-4.1",F921="FS-4.2"),VLOOKUP(F921&amp;H921,M:O,3,FALSE),VLOOKUP(H921,N:O,2,FALSE)*VLOOKUP(F921,Data!J:L,3,FALSE))),0)+IFERROR(IF(OR(F921="FS-4.1",F921="FS-4.2"),IF(VLOOKUP(H921,Data!O:P,2,FALSE)&lt;'NON-GB'!D$5,"Lapse",0)),0)</f>
        <v>0</v>
      </c>
      <c r="L921" s="33"/>
    </row>
    <row r="922" spans="1:12" ht="20.100000000000001" customHeight="1" x14ac:dyDescent="0.25">
      <c r="A922" s="47">
        <v>914</v>
      </c>
      <c r="B922" s="53"/>
      <c r="C922" s="53"/>
      <c r="D922" s="52"/>
      <c r="E922" s="53"/>
      <c r="F922" s="54"/>
      <c r="G922" s="13"/>
      <c r="H922" s="13"/>
      <c r="I922" s="14"/>
      <c r="J922" s="48">
        <f>IFERROR(IF(G922="Annual Fee",VLOOKUP('NON-GB'!F922,Data!J:L,3,FALSE),0),0)+IFERROR(IF(G922="Late Charge",IF(OR(F922="FS-4.1",F922="FS-4.2"),VLOOKUP(F922&amp;H922,M:O,3,FALSE),VLOOKUP(H922,N:O,2,FALSE)*VLOOKUP(F922,Data!J:L,3,FALSE))),0)+IFERROR(IF(OR(F922="FS-4.1",F922="FS-4.2"),IF(VLOOKUP(H922,Data!O:P,2,FALSE)&lt;'NON-GB'!D$5,"Lapse",0)),0)</f>
        <v>0</v>
      </c>
      <c r="L922" s="33"/>
    </row>
    <row r="923" spans="1:12" ht="20.100000000000001" customHeight="1" x14ac:dyDescent="0.25">
      <c r="A923" s="47">
        <v>915</v>
      </c>
      <c r="B923" s="53"/>
      <c r="C923" s="53"/>
      <c r="D923" s="52"/>
      <c r="E923" s="53"/>
      <c r="F923" s="54"/>
      <c r="G923" s="13"/>
      <c r="H923" s="13"/>
      <c r="I923" s="14"/>
      <c r="J923" s="48">
        <f>IFERROR(IF(G923="Annual Fee",VLOOKUP('NON-GB'!F923,Data!J:L,3,FALSE),0),0)+IFERROR(IF(G923="Late Charge",IF(OR(F923="FS-4.1",F923="FS-4.2"),VLOOKUP(F923&amp;H923,M:O,3,FALSE),VLOOKUP(H923,N:O,2,FALSE)*VLOOKUP(F923,Data!J:L,3,FALSE))),0)+IFERROR(IF(OR(F923="FS-4.1",F923="FS-4.2"),IF(VLOOKUP(H923,Data!O:P,2,FALSE)&lt;'NON-GB'!D$5,"Lapse",0)),0)</f>
        <v>0</v>
      </c>
      <c r="L923" s="33"/>
    </row>
    <row r="924" spans="1:12" ht="20.100000000000001" customHeight="1" x14ac:dyDescent="0.25">
      <c r="A924" s="47">
        <v>916</v>
      </c>
      <c r="B924" s="53"/>
      <c r="C924" s="53"/>
      <c r="D924" s="52"/>
      <c r="E924" s="53"/>
      <c r="F924" s="54"/>
      <c r="G924" s="13"/>
      <c r="H924" s="13"/>
      <c r="I924" s="14"/>
      <c r="J924" s="48">
        <f>IFERROR(IF(G924="Annual Fee",VLOOKUP('NON-GB'!F924,Data!J:L,3,FALSE),0),0)+IFERROR(IF(G924="Late Charge",IF(OR(F924="FS-4.1",F924="FS-4.2"),VLOOKUP(F924&amp;H924,M:O,3,FALSE),VLOOKUP(H924,N:O,2,FALSE)*VLOOKUP(F924,Data!J:L,3,FALSE))),0)+IFERROR(IF(OR(F924="FS-4.1",F924="FS-4.2"),IF(VLOOKUP(H924,Data!O:P,2,FALSE)&lt;'NON-GB'!D$5,"Lapse",0)),0)</f>
        <v>0</v>
      </c>
      <c r="L924" s="33"/>
    </row>
    <row r="925" spans="1:12" ht="20.100000000000001" customHeight="1" x14ac:dyDescent="0.25">
      <c r="A925" s="47">
        <v>917</v>
      </c>
      <c r="B925" s="53"/>
      <c r="C925" s="53"/>
      <c r="D925" s="52"/>
      <c r="E925" s="53"/>
      <c r="F925" s="54"/>
      <c r="G925" s="13"/>
      <c r="H925" s="13"/>
      <c r="I925" s="14"/>
      <c r="J925" s="48">
        <f>IFERROR(IF(G925="Annual Fee",VLOOKUP('NON-GB'!F925,Data!J:L,3,FALSE),0),0)+IFERROR(IF(G925="Late Charge",IF(OR(F925="FS-4.1",F925="FS-4.2"),VLOOKUP(F925&amp;H925,M:O,3,FALSE),VLOOKUP(H925,N:O,2,FALSE)*VLOOKUP(F925,Data!J:L,3,FALSE))),0)+IFERROR(IF(OR(F925="FS-4.1",F925="FS-4.2"),IF(VLOOKUP(H925,Data!O:P,2,FALSE)&lt;'NON-GB'!D$5,"Lapse",0)),0)</f>
        <v>0</v>
      </c>
      <c r="L925" s="33"/>
    </row>
    <row r="926" spans="1:12" ht="20.100000000000001" customHeight="1" x14ac:dyDescent="0.25">
      <c r="A926" s="47">
        <v>918</v>
      </c>
      <c r="B926" s="53"/>
      <c r="C926" s="53"/>
      <c r="D926" s="52"/>
      <c r="E926" s="53"/>
      <c r="F926" s="54"/>
      <c r="G926" s="13"/>
      <c r="H926" s="13"/>
      <c r="I926" s="14"/>
      <c r="J926" s="48">
        <f>IFERROR(IF(G926="Annual Fee",VLOOKUP('NON-GB'!F926,Data!J:L,3,FALSE),0),0)+IFERROR(IF(G926="Late Charge",IF(OR(F926="FS-4.1",F926="FS-4.2"),VLOOKUP(F926&amp;H926,M:O,3,FALSE),VLOOKUP(H926,N:O,2,FALSE)*VLOOKUP(F926,Data!J:L,3,FALSE))),0)+IFERROR(IF(OR(F926="FS-4.1",F926="FS-4.2"),IF(VLOOKUP(H926,Data!O:P,2,FALSE)&lt;'NON-GB'!D$5,"Lapse",0)),0)</f>
        <v>0</v>
      </c>
      <c r="L926" s="33"/>
    </row>
    <row r="927" spans="1:12" ht="20.100000000000001" customHeight="1" x14ac:dyDescent="0.25">
      <c r="A927" s="47">
        <v>919</v>
      </c>
      <c r="B927" s="53"/>
      <c r="C927" s="53"/>
      <c r="D927" s="52"/>
      <c r="E927" s="53"/>
      <c r="F927" s="54"/>
      <c r="G927" s="13"/>
      <c r="H927" s="13"/>
      <c r="I927" s="14"/>
      <c r="J927" s="48">
        <f>IFERROR(IF(G927="Annual Fee",VLOOKUP('NON-GB'!F927,Data!J:L,3,FALSE),0),0)+IFERROR(IF(G927="Late Charge",IF(OR(F927="FS-4.1",F927="FS-4.2"),VLOOKUP(F927&amp;H927,M:O,3,FALSE),VLOOKUP(H927,N:O,2,FALSE)*VLOOKUP(F927,Data!J:L,3,FALSE))),0)+IFERROR(IF(OR(F927="FS-4.1",F927="FS-4.2"),IF(VLOOKUP(H927,Data!O:P,2,FALSE)&lt;'NON-GB'!D$5,"Lapse",0)),0)</f>
        <v>0</v>
      </c>
      <c r="L927" s="33"/>
    </row>
    <row r="928" spans="1:12" ht="20.100000000000001" customHeight="1" x14ac:dyDescent="0.25">
      <c r="A928" s="47">
        <v>920</v>
      </c>
      <c r="B928" s="53"/>
      <c r="C928" s="53"/>
      <c r="D928" s="52"/>
      <c r="E928" s="53"/>
      <c r="F928" s="54"/>
      <c r="G928" s="13"/>
      <c r="H928" s="13"/>
      <c r="I928" s="14"/>
      <c r="J928" s="48">
        <f>IFERROR(IF(G928="Annual Fee",VLOOKUP('NON-GB'!F928,Data!J:L,3,FALSE),0),0)+IFERROR(IF(G928="Late Charge",IF(OR(F928="FS-4.1",F928="FS-4.2"),VLOOKUP(F928&amp;H928,M:O,3,FALSE),VLOOKUP(H928,N:O,2,FALSE)*VLOOKUP(F928,Data!J:L,3,FALSE))),0)+IFERROR(IF(OR(F928="FS-4.1",F928="FS-4.2"),IF(VLOOKUP(H928,Data!O:P,2,FALSE)&lt;'NON-GB'!D$5,"Lapse",0)),0)</f>
        <v>0</v>
      </c>
      <c r="L928" s="33"/>
    </row>
    <row r="929" spans="1:12" ht="20.100000000000001" customHeight="1" x14ac:dyDescent="0.25">
      <c r="A929" s="47">
        <v>921</v>
      </c>
      <c r="B929" s="53"/>
      <c r="C929" s="53"/>
      <c r="D929" s="52"/>
      <c r="E929" s="53"/>
      <c r="F929" s="54"/>
      <c r="G929" s="13"/>
      <c r="H929" s="13"/>
      <c r="I929" s="14"/>
      <c r="J929" s="48">
        <f>IFERROR(IF(G929="Annual Fee",VLOOKUP('NON-GB'!F929,Data!J:L,3,FALSE),0),0)+IFERROR(IF(G929="Late Charge",IF(OR(F929="FS-4.1",F929="FS-4.2"),VLOOKUP(F929&amp;H929,M:O,3,FALSE),VLOOKUP(H929,N:O,2,FALSE)*VLOOKUP(F929,Data!J:L,3,FALSE))),0)+IFERROR(IF(OR(F929="FS-4.1",F929="FS-4.2"),IF(VLOOKUP(H929,Data!O:P,2,FALSE)&lt;'NON-GB'!D$5,"Lapse",0)),0)</f>
        <v>0</v>
      </c>
      <c r="L929" s="33"/>
    </row>
    <row r="930" spans="1:12" ht="20.100000000000001" customHeight="1" x14ac:dyDescent="0.25">
      <c r="A930" s="47">
        <v>922</v>
      </c>
      <c r="B930" s="53"/>
      <c r="C930" s="53"/>
      <c r="D930" s="52"/>
      <c r="E930" s="53"/>
      <c r="F930" s="54"/>
      <c r="G930" s="13"/>
      <c r="H930" s="13"/>
      <c r="I930" s="14"/>
      <c r="J930" s="48">
        <f>IFERROR(IF(G930="Annual Fee",VLOOKUP('NON-GB'!F930,Data!J:L,3,FALSE),0),0)+IFERROR(IF(G930="Late Charge",IF(OR(F930="FS-4.1",F930="FS-4.2"),VLOOKUP(F930&amp;H930,M:O,3,FALSE),VLOOKUP(H930,N:O,2,FALSE)*VLOOKUP(F930,Data!J:L,3,FALSE))),0)+IFERROR(IF(OR(F930="FS-4.1",F930="FS-4.2"),IF(VLOOKUP(H930,Data!O:P,2,FALSE)&lt;'NON-GB'!D$5,"Lapse",0)),0)</f>
        <v>0</v>
      </c>
      <c r="L930" s="33"/>
    </row>
    <row r="931" spans="1:12" ht="20.100000000000001" customHeight="1" x14ac:dyDescent="0.25">
      <c r="A931" s="47">
        <v>923</v>
      </c>
      <c r="B931" s="53"/>
      <c r="C931" s="53"/>
      <c r="D931" s="52"/>
      <c r="E931" s="53"/>
      <c r="F931" s="54"/>
      <c r="G931" s="13"/>
      <c r="H931" s="13"/>
      <c r="I931" s="14"/>
      <c r="J931" s="48">
        <f>IFERROR(IF(G931="Annual Fee",VLOOKUP('NON-GB'!F931,Data!J:L,3,FALSE),0),0)+IFERROR(IF(G931="Late Charge",IF(OR(F931="FS-4.1",F931="FS-4.2"),VLOOKUP(F931&amp;H931,M:O,3,FALSE),VLOOKUP(H931,N:O,2,FALSE)*VLOOKUP(F931,Data!J:L,3,FALSE))),0)+IFERROR(IF(OR(F931="FS-4.1",F931="FS-4.2"),IF(VLOOKUP(H931,Data!O:P,2,FALSE)&lt;'NON-GB'!D$5,"Lapse",0)),0)</f>
        <v>0</v>
      </c>
      <c r="L931" s="33"/>
    </row>
    <row r="932" spans="1:12" ht="20.100000000000001" customHeight="1" x14ac:dyDescent="0.25">
      <c r="A932" s="47">
        <v>924</v>
      </c>
      <c r="B932" s="53"/>
      <c r="C932" s="53"/>
      <c r="D932" s="52"/>
      <c r="E932" s="53"/>
      <c r="F932" s="54"/>
      <c r="G932" s="13"/>
      <c r="H932" s="13"/>
      <c r="I932" s="14"/>
      <c r="J932" s="48">
        <f>IFERROR(IF(G932="Annual Fee",VLOOKUP('NON-GB'!F932,Data!J:L,3,FALSE),0),0)+IFERROR(IF(G932="Late Charge",IF(OR(F932="FS-4.1",F932="FS-4.2"),VLOOKUP(F932&amp;H932,M:O,3,FALSE),VLOOKUP(H932,N:O,2,FALSE)*VLOOKUP(F932,Data!J:L,3,FALSE))),0)+IFERROR(IF(OR(F932="FS-4.1",F932="FS-4.2"),IF(VLOOKUP(H932,Data!O:P,2,FALSE)&lt;'NON-GB'!D$5,"Lapse",0)),0)</f>
        <v>0</v>
      </c>
      <c r="L932" s="33"/>
    </row>
    <row r="933" spans="1:12" ht="20.100000000000001" customHeight="1" x14ac:dyDescent="0.25">
      <c r="A933" s="47">
        <v>925</v>
      </c>
      <c r="B933" s="53"/>
      <c r="C933" s="53"/>
      <c r="D933" s="52"/>
      <c r="E933" s="53"/>
      <c r="F933" s="54"/>
      <c r="G933" s="13"/>
      <c r="H933" s="13"/>
      <c r="I933" s="14"/>
      <c r="J933" s="48">
        <f>IFERROR(IF(G933="Annual Fee",VLOOKUP('NON-GB'!F933,Data!J:L,3,FALSE),0),0)+IFERROR(IF(G933="Late Charge",IF(OR(F933="FS-4.1",F933="FS-4.2"),VLOOKUP(F933&amp;H933,M:O,3,FALSE),VLOOKUP(H933,N:O,2,FALSE)*VLOOKUP(F933,Data!J:L,3,FALSE))),0)+IFERROR(IF(OR(F933="FS-4.1",F933="FS-4.2"),IF(VLOOKUP(H933,Data!O:P,2,FALSE)&lt;'NON-GB'!D$5,"Lapse",0)),0)</f>
        <v>0</v>
      </c>
      <c r="L933" s="33"/>
    </row>
    <row r="934" spans="1:12" ht="20.100000000000001" customHeight="1" x14ac:dyDescent="0.25">
      <c r="A934" s="47">
        <v>926</v>
      </c>
      <c r="B934" s="53"/>
      <c r="C934" s="53"/>
      <c r="D934" s="52"/>
      <c r="E934" s="53"/>
      <c r="F934" s="54"/>
      <c r="G934" s="13"/>
      <c r="H934" s="13"/>
      <c r="I934" s="14"/>
      <c r="J934" s="48">
        <f>IFERROR(IF(G934="Annual Fee",VLOOKUP('NON-GB'!F934,Data!J:L,3,FALSE),0),0)+IFERROR(IF(G934="Late Charge",IF(OR(F934="FS-4.1",F934="FS-4.2"),VLOOKUP(F934&amp;H934,M:O,3,FALSE),VLOOKUP(H934,N:O,2,FALSE)*VLOOKUP(F934,Data!J:L,3,FALSE))),0)+IFERROR(IF(OR(F934="FS-4.1",F934="FS-4.2"),IF(VLOOKUP(H934,Data!O:P,2,FALSE)&lt;'NON-GB'!D$5,"Lapse",0)),0)</f>
        <v>0</v>
      </c>
      <c r="L934" s="33"/>
    </row>
    <row r="935" spans="1:12" ht="20.100000000000001" customHeight="1" x14ac:dyDescent="0.25">
      <c r="A935" s="47">
        <v>927</v>
      </c>
      <c r="B935" s="53"/>
      <c r="C935" s="53"/>
      <c r="D935" s="52"/>
      <c r="E935" s="53"/>
      <c r="F935" s="54"/>
      <c r="G935" s="13"/>
      <c r="H935" s="13"/>
      <c r="I935" s="14"/>
      <c r="J935" s="48">
        <f>IFERROR(IF(G935="Annual Fee",VLOOKUP('NON-GB'!F935,Data!J:L,3,FALSE),0),0)+IFERROR(IF(G935="Late Charge",IF(OR(F935="FS-4.1",F935="FS-4.2"),VLOOKUP(F935&amp;H935,M:O,3,FALSE),VLOOKUP(H935,N:O,2,FALSE)*VLOOKUP(F935,Data!J:L,3,FALSE))),0)+IFERROR(IF(OR(F935="FS-4.1",F935="FS-4.2"),IF(VLOOKUP(H935,Data!O:P,2,FALSE)&lt;'NON-GB'!D$5,"Lapse",0)),0)</f>
        <v>0</v>
      </c>
      <c r="L935" s="33"/>
    </row>
    <row r="936" spans="1:12" ht="20.100000000000001" customHeight="1" x14ac:dyDescent="0.25">
      <c r="A936" s="47">
        <v>928</v>
      </c>
      <c r="B936" s="53"/>
      <c r="C936" s="53"/>
      <c r="D936" s="52"/>
      <c r="E936" s="53"/>
      <c r="F936" s="54"/>
      <c r="G936" s="13"/>
      <c r="H936" s="13"/>
      <c r="I936" s="14"/>
      <c r="J936" s="48">
        <f>IFERROR(IF(G936="Annual Fee",VLOOKUP('NON-GB'!F936,Data!J:L,3,FALSE),0),0)+IFERROR(IF(G936="Late Charge",IF(OR(F936="FS-4.1",F936="FS-4.2"),VLOOKUP(F936&amp;H936,M:O,3,FALSE),VLOOKUP(H936,N:O,2,FALSE)*VLOOKUP(F936,Data!J:L,3,FALSE))),0)+IFERROR(IF(OR(F936="FS-4.1",F936="FS-4.2"),IF(VLOOKUP(H936,Data!O:P,2,FALSE)&lt;'NON-GB'!D$5,"Lapse",0)),0)</f>
        <v>0</v>
      </c>
      <c r="L936" s="33"/>
    </row>
    <row r="937" spans="1:12" ht="20.100000000000001" customHeight="1" x14ac:dyDescent="0.25">
      <c r="A937" s="47">
        <v>929</v>
      </c>
      <c r="B937" s="53"/>
      <c r="C937" s="53"/>
      <c r="D937" s="52"/>
      <c r="E937" s="53"/>
      <c r="F937" s="54"/>
      <c r="G937" s="13"/>
      <c r="H937" s="13"/>
      <c r="I937" s="14"/>
      <c r="J937" s="48">
        <f>IFERROR(IF(G937="Annual Fee",VLOOKUP('NON-GB'!F937,Data!J:L,3,FALSE),0),0)+IFERROR(IF(G937="Late Charge",IF(OR(F937="FS-4.1",F937="FS-4.2"),VLOOKUP(F937&amp;H937,M:O,3,FALSE),VLOOKUP(H937,N:O,2,FALSE)*VLOOKUP(F937,Data!J:L,3,FALSE))),0)+IFERROR(IF(OR(F937="FS-4.1",F937="FS-4.2"),IF(VLOOKUP(H937,Data!O:P,2,FALSE)&lt;'NON-GB'!D$5,"Lapse",0)),0)</f>
        <v>0</v>
      </c>
      <c r="L937" s="33"/>
    </row>
    <row r="938" spans="1:12" ht="20.100000000000001" customHeight="1" x14ac:dyDescent="0.25">
      <c r="A938" s="47">
        <v>930</v>
      </c>
      <c r="B938" s="53"/>
      <c r="C938" s="53"/>
      <c r="D938" s="52"/>
      <c r="E938" s="53"/>
      <c r="F938" s="54"/>
      <c r="G938" s="13"/>
      <c r="H938" s="13"/>
      <c r="I938" s="14"/>
      <c r="J938" s="48">
        <f>IFERROR(IF(G938="Annual Fee",VLOOKUP('NON-GB'!F938,Data!J:L,3,FALSE),0),0)+IFERROR(IF(G938="Late Charge",IF(OR(F938="FS-4.1",F938="FS-4.2"),VLOOKUP(F938&amp;H938,M:O,3,FALSE),VLOOKUP(H938,N:O,2,FALSE)*VLOOKUP(F938,Data!J:L,3,FALSE))),0)+IFERROR(IF(OR(F938="FS-4.1",F938="FS-4.2"),IF(VLOOKUP(H938,Data!O:P,2,FALSE)&lt;'NON-GB'!D$5,"Lapse",0)),0)</f>
        <v>0</v>
      </c>
      <c r="L938" s="33"/>
    </row>
    <row r="939" spans="1:12" ht="20.100000000000001" customHeight="1" x14ac:dyDescent="0.25">
      <c r="A939" s="47">
        <v>931</v>
      </c>
      <c r="B939" s="53"/>
      <c r="C939" s="53"/>
      <c r="D939" s="52"/>
      <c r="E939" s="53"/>
      <c r="F939" s="54"/>
      <c r="G939" s="13"/>
      <c r="H939" s="13"/>
      <c r="I939" s="14"/>
      <c r="J939" s="48">
        <f>IFERROR(IF(G939="Annual Fee",VLOOKUP('NON-GB'!F939,Data!J:L,3,FALSE),0),0)+IFERROR(IF(G939="Late Charge",IF(OR(F939="FS-4.1",F939="FS-4.2"),VLOOKUP(F939&amp;H939,M:O,3,FALSE),VLOOKUP(H939,N:O,2,FALSE)*VLOOKUP(F939,Data!J:L,3,FALSE))),0)+IFERROR(IF(OR(F939="FS-4.1",F939="FS-4.2"),IF(VLOOKUP(H939,Data!O:P,2,FALSE)&lt;'NON-GB'!D$5,"Lapse",0)),0)</f>
        <v>0</v>
      </c>
      <c r="L939" s="33"/>
    </row>
    <row r="940" spans="1:12" ht="20.100000000000001" customHeight="1" x14ac:dyDescent="0.25">
      <c r="A940" s="47">
        <v>932</v>
      </c>
      <c r="B940" s="53"/>
      <c r="C940" s="53"/>
      <c r="D940" s="52"/>
      <c r="E940" s="53"/>
      <c r="F940" s="54"/>
      <c r="G940" s="13"/>
      <c r="H940" s="13"/>
      <c r="I940" s="14"/>
      <c r="J940" s="48">
        <f>IFERROR(IF(G940="Annual Fee",VLOOKUP('NON-GB'!F940,Data!J:L,3,FALSE),0),0)+IFERROR(IF(G940="Late Charge",IF(OR(F940="FS-4.1",F940="FS-4.2"),VLOOKUP(F940&amp;H940,M:O,3,FALSE),VLOOKUP(H940,N:O,2,FALSE)*VLOOKUP(F940,Data!J:L,3,FALSE))),0)+IFERROR(IF(OR(F940="FS-4.1",F940="FS-4.2"),IF(VLOOKUP(H940,Data!O:P,2,FALSE)&lt;'NON-GB'!D$5,"Lapse",0)),0)</f>
        <v>0</v>
      </c>
      <c r="L940" s="33"/>
    </row>
    <row r="941" spans="1:12" ht="20.100000000000001" customHeight="1" x14ac:dyDescent="0.25">
      <c r="A941" s="47">
        <v>933</v>
      </c>
      <c r="B941" s="53"/>
      <c r="C941" s="53"/>
      <c r="D941" s="52"/>
      <c r="E941" s="53"/>
      <c r="F941" s="54"/>
      <c r="G941" s="13"/>
      <c r="H941" s="13"/>
      <c r="I941" s="14"/>
      <c r="J941" s="48">
        <f>IFERROR(IF(G941="Annual Fee",VLOOKUP('NON-GB'!F941,Data!J:L,3,FALSE),0),0)+IFERROR(IF(G941="Late Charge",IF(OR(F941="FS-4.1",F941="FS-4.2"),VLOOKUP(F941&amp;H941,M:O,3,FALSE),VLOOKUP(H941,N:O,2,FALSE)*VLOOKUP(F941,Data!J:L,3,FALSE))),0)+IFERROR(IF(OR(F941="FS-4.1",F941="FS-4.2"),IF(VLOOKUP(H941,Data!O:P,2,FALSE)&lt;'NON-GB'!D$5,"Lapse",0)),0)</f>
        <v>0</v>
      </c>
      <c r="L941" s="33"/>
    </row>
    <row r="942" spans="1:12" ht="20.100000000000001" customHeight="1" x14ac:dyDescent="0.25">
      <c r="A942" s="47">
        <v>934</v>
      </c>
      <c r="B942" s="53"/>
      <c r="C942" s="53"/>
      <c r="D942" s="52"/>
      <c r="E942" s="53"/>
      <c r="F942" s="54"/>
      <c r="G942" s="13"/>
      <c r="H942" s="13"/>
      <c r="I942" s="14"/>
      <c r="J942" s="48">
        <f>IFERROR(IF(G942="Annual Fee",VLOOKUP('NON-GB'!F942,Data!J:L,3,FALSE),0),0)+IFERROR(IF(G942="Late Charge",IF(OR(F942="FS-4.1",F942="FS-4.2"),VLOOKUP(F942&amp;H942,M:O,3,FALSE),VLOOKUP(H942,N:O,2,FALSE)*VLOOKUP(F942,Data!J:L,3,FALSE))),0)+IFERROR(IF(OR(F942="FS-4.1",F942="FS-4.2"),IF(VLOOKUP(H942,Data!O:P,2,FALSE)&lt;'NON-GB'!D$5,"Lapse",0)),0)</f>
        <v>0</v>
      </c>
      <c r="L942" s="33"/>
    </row>
    <row r="943" spans="1:12" ht="20.100000000000001" customHeight="1" x14ac:dyDescent="0.25">
      <c r="A943" s="47">
        <v>935</v>
      </c>
      <c r="B943" s="53"/>
      <c r="C943" s="53"/>
      <c r="D943" s="52"/>
      <c r="E943" s="53"/>
      <c r="F943" s="54"/>
      <c r="G943" s="13"/>
      <c r="H943" s="13"/>
      <c r="I943" s="14"/>
      <c r="J943" s="48">
        <f>IFERROR(IF(G943="Annual Fee",VLOOKUP('NON-GB'!F943,Data!J:L,3,FALSE),0),0)+IFERROR(IF(G943="Late Charge",IF(OR(F943="FS-4.1",F943="FS-4.2"),VLOOKUP(F943&amp;H943,M:O,3,FALSE),VLOOKUP(H943,N:O,2,FALSE)*VLOOKUP(F943,Data!J:L,3,FALSE))),0)+IFERROR(IF(OR(F943="FS-4.1",F943="FS-4.2"),IF(VLOOKUP(H943,Data!O:P,2,FALSE)&lt;'NON-GB'!D$5,"Lapse",0)),0)</f>
        <v>0</v>
      </c>
      <c r="L943" s="33"/>
    </row>
    <row r="944" spans="1:12" ht="20.100000000000001" customHeight="1" x14ac:dyDescent="0.25">
      <c r="A944" s="47">
        <v>936</v>
      </c>
      <c r="B944" s="53"/>
      <c r="C944" s="53"/>
      <c r="D944" s="52"/>
      <c r="E944" s="53"/>
      <c r="F944" s="54"/>
      <c r="G944" s="13"/>
      <c r="H944" s="13"/>
      <c r="I944" s="14"/>
      <c r="J944" s="48">
        <f>IFERROR(IF(G944="Annual Fee",VLOOKUP('NON-GB'!F944,Data!J:L,3,FALSE),0),0)+IFERROR(IF(G944="Late Charge",IF(OR(F944="FS-4.1",F944="FS-4.2"),VLOOKUP(F944&amp;H944,M:O,3,FALSE),VLOOKUP(H944,N:O,2,FALSE)*VLOOKUP(F944,Data!J:L,3,FALSE))),0)+IFERROR(IF(OR(F944="FS-4.1",F944="FS-4.2"),IF(VLOOKUP(H944,Data!O:P,2,FALSE)&lt;'NON-GB'!D$5,"Lapse",0)),0)</f>
        <v>0</v>
      </c>
      <c r="L944" s="33"/>
    </row>
    <row r="945" spans="1:12" ht="20.100000000000001" customHeight="1" x14ac:dyDescent="0.25">
      <c r="A945" s="47">
        <v>937</v>
      </c>
      <c r="B945" s="53"/>
      <c r="C945" s="53"/>
      <c r="D945" s="52"/>
      <c r="E945" s="53"/>
      <c r="F945" s="54"/>
      <c r="G945" s="13"/>
      <c r="H945" s="13"/>
      <c r="I945" s="14"/>
      <c r="J945" s="48">
        <f>IFERROR(IF(G945="Annual Fee",VLOOKUP('NON-GB'!F945,Data!J:L,3,FALSE),0),0)+IFERROR(IF(G945="Late Charge",IF(OR(F945="FS-4.1",F945="FS-4.2"),VLOOKUP(F945&amp;H945,M:O,3,FALSE),VLOOKUP(H945,N:O,2,FALSE)*VLOOKUP(F945,Data!J:L,3,FALSE))),0)+IFERROR(IF(OR(F945="FS-4.1",F945="FS-4.2"),IF(VLOOKUP(H945,Data!O:P,2,FALSE)&lt;'NON-GB'!D$5,"Lapse",0)),0)</f>
        <v>0</v>
      </c>
      <c r="L945" s="33"/>
    </row>
    <row r="946" spans="1:12" ht="20.100000000000001" customHeight="1" x14ac:dyDescent="0.25">
      <c r="A946" s="47">
        <v>938</v>
      </c>
      <c r="B946" s="53"/>
      <c r="C946" s="53"/>
      <c r="D946" s="52"/>
      <c r="E946" s="53"/>
      <c r="F946" s="54"/>
      <c r="G946" s="13"/>
      <c r="H946" s="13"/>
      <c r="I946" s="14"/>
      <c r="J946" s="48">
        <f>IFERROR(IF(G946="Annual Fee",VLOOKUP('NON-GB'!F946,Data!J:L,3,FALSE),0),0)+IFERROR(IF(G946="Late Charge",IF(OR(F946="FS-4.1",F946="FS-4.2"),VLOOKUP(F946&amp;H946,M:O,3,FALSE),VLOOKUP(H946,N:O,2,FALSE)*VLOOKUP(F946,Data!J:L,3,FALSE))),0)+IFERROR(IF(OR(F946="FS-4.1",F946="FS-4.2"),IF(VLOOKUP(H946,Data!O:P,2,FALSE)&lt;'NON-GB'!D$5,"Lapse",0)),0)</f>
        <v>0</v>
      </c>
      <c r="L946" s="33"/>
    </row>
    <row r="947" spans="1:12" ht="20.100000000000001" customHeight="1" x14ac:dyDescent="0.25">
      <c r="A947" s="47">
        <v>939</v>
      </c>
      <c r="B947" s="53"/>
      <c r="C947" s="53"/>
      <c r="D947" s="52"/>
      <c r="E947" s="53"/>
      <c r="F947" s="54"/>
      <c r="G947" s="13"/>
      <c r="H947" s="13"/>
      <c r="I947" s="14"/>
      <c r="J947" s="48">
        <f>IFERROR(IF(G947="Annual Fee",VLOOKUP('NON-GB'!F947,Data!J:L,3,FALSE),0),0)+IFERROR(IF(G947="Late Charge",IF(OR(F947="FS-4.1",F947="FS-4.2"),VLOOKUP(F947&amp;H947,M:O,3,FALSE),VLOOKUP(H947,N:O,2,FALSE)*VLOOKUP(F947,Data!J:L,3,FALSE))),0)+IFERROR(IF(OR(F947="FS-4.1",F947="FS-4.2"),IF(VLOOKUP(H947,Data!O:P,2,FALSE)&lt;'NON-GB'!D$5,"Lapse",0)),0)</f>
        <v>0</v>
      </c>
      <c r="L947" s="33"/>
    </row>
    <row r="948" spans="1:12" ht="20.100000000000001" customHeight="1" x14ac:dyDescent="0.25">
      <c r="A948" s="47">
        <v>940</v>
      </c>
      <c r="B948" s="53"/>
      <c r="C948" s="53"/>
      <c r="D948" s="52"/>
      <c r="E948" s="53"/>
      <c r="F948" s="54"/>
      <c r="G948" s="13"/>
      <c r="H948" s="13"/>
      <c r="I948" s="14"/>
      <c r="J948" s="48">
        <f>IFERROR(IF(G948="Annual Fee",VLOOKUP('NON-GB'!F948,Data!J:L,3,FALSE),0),0)+IFERROR(IF(G948="Late Charge",IF(OR(F948="FS-4.1",F948="FS-4.2"),VLOOKUP(F948&amp;H948,M:O,3,FALSE),VLOOKUP(H948,N:O,2,FALSE)*VLOOKUP(F948,Data!J:L,3,FALSE))),0)+IFERROR(IF(OR(F948="FS-4.1",F948="FS-4.2"),IF(VLOOKUP(H948,Data!O:P,2,FALSE)&lt;'NON-GB'!D$5,"Lapse",0)),0)</f>
        <v>0</v>
      </c>
      <c r="L948" s="33"/>
    </row>
    <row r="949" spans="1:12" ht="20.100000000000001" customHeight="1" x14ac:dyDescent="0.25">
      <c r="A949" s="47">
        <v>941</v>
      </c>
      <c r="B949" s="53"/>
      <c r="C949" s="53"/>
      <c r="D949" s="52"/>
      <c r="E949" s="53"/>
      <c r="F949" s="54"/>
      <c r="G949" s="13"/>
      <c r="H949" s="13"/>
      <c r="I949" s="14"/>
      <c r="J949" s="48">
        <f>IFERROR(IF(G949="Annual Fee",VLOOKUP('NON-GB'!F949,Data!J:L,3,FALSE),0),0)+IFERROR(IF(G949="Late Charge",IF(OR(F949="FS-4.1",F949="FS-4.2"),VLOOKUP(F949&amp;H949,M:O,3,FALSE),VLOOKUP(H949,N:O,2,FALSE)*VLOOKUP(F949,Data!J:L,3,FALSE))),0)+IFERROR(IF(OR(F949="FS-4.1",F949="FS-4.2"),IF(VLOOKUP(H949,Data!O:P,2,FALSE)&lt;'NON-GB'!D$5,"Lapse",0)),0)</f>
        <v>0</v>
      </c>
      <c r="L949" s="33"/>
    </row>
    <row r="950" spans="1:12" ht="20.100000000000001" customHeight="1" x14ac:dyDescent="0.25">
      <c r="A950" s="47">
        <v>942</v>
      </c>
      <c r="B950" s="53"/>
      <c r="C950" s="53"/>
      <c r="D950" s="52"/>
      <c r="E950" s="53"/>
      <c r="F950" s="54"/>
      <c r="G950" s="13"/>
      <c r="H950" s="13"/>
      <c r="I950" s="14"/>
      <c r="J950" s="48">
        <f>IFERROR(IF(G950="Annual Fee",VLOOKUP('NON-GB'!F950,Data!J:L,3,FALSE),0),0)+IFERROR(IF(G950="Late Charge",IF(OR(F950="FS-4.1",F950="FS-4.2"),VLOOKUP(F950&amp;H950,M:O,3,FALSE),VLOOKUP(H950,N:O,2,FALSE)*VLOOKUP(F950,Data!J:L,3,FALSE))),0)+IFERROR(IF(OR(F950="FS-4.1",F950="FS-4.2"),IF(VLOOKUP(H950,Data!O:P,2,FALSE)&lt;'NON-GB'!D$5,"Lapse",0)),0)</f>
        <v>0</v>
      </c>
      <c r="L950" s="33"/>
    </row>
    <row r="951" spans="1:12" ht="20.100000000000001" customHeight="1" x14ac:dyDescent="0.25">
      <c r="A951" s="47">
        <v>943</v>
      </c>
      <c r="B951" s="53"/>
      <c r="C951" s="53"/>
      <c r="D951" s="52"/>
      <c r="E951" s="53"/>
      <c r="F951" s="54"/>
      <c r="G951" s="13"/>
      <c r="H951" s="13"/>
      <c r="I951" s="14"/>
      <c r="J951" s="48">
        <f>IFERROR(IF(G951="Annual Fee",VLOOKUP('NON-GB'!F951,Data!J:L,3,FALSE),0),0)+IFERROR(IF(G951="Late Charge",IF(OR(F951="FS-4.1",F951="FS-4.2"),VLOOKUP(F951&amp;H951,M:O,3,FALSE),VLOOKUP(H951,N:O,2,FALSE)*VLOOKUP(F951,Data!J:L,3,FALSE))),0)+IFERROR(IF(OR(F951="FS-4.1",F951="FS-4.2"),IF(VLOOKUP(H951,Data!O:P,2,FALSE)&lt;'NON-GB'!D$5,"Lapse",0)),0)</f>
        <v>0</v>
      </c>
      <c r="L951" s="33"/>
    </row>
    <row r="952" spans="1:12" ht="20.100000000000001" customHeight="1" x14ac:dyDescent="0.25">
      <c r="A952" s="47">
        <v>944</v>
      </c>
      <c r="B952" s="53"/>
      <c r="C952" s="53"/>
      <c r="D952" s="52"/>
      <c r="E952" s="53"/>
      <c r="F952" s="54"/>
      <c r="G952" s="13"/>
      <c r="H952" s="13"/>
      <c r="I952" s="14"/>
      <c r="J952" s="48">
        <f>IFERROR(IF(G952="Annual Fee",VLOOKUP('NON-GB'!F952,Data!J:L,3,FALSE),0),0)+IFERROR(IF(G952="Late Charge",IF(OR(F952="FS-4.1",F952="FS-4.2"),VLOOKUP(F952&amp;H952,M:O,3,FALSE),VLOOKUP(H952,N:O,2,FALSE)*VLOOKUP(F952,Data!J:L,3,FALSE))),0)+IFERROR(IF(OR(F952="FS-4.1",F952="FS-4.2"),IF(VLOOKUP(H952,Data!O:P,2,FALSE)&lt;'NON-GB'!D$5,"Lapse",0)),0)</f>
        <v>0</v>
      </c>
      <c r="L952" s="33"/>
    </row>
    <row r="953" spans="1:12" ht="20.100000000000001" customHeight="1" x14ac:dyDescent="0.25">
      <c r="A953" s="47">
        <v>945</v>
      </c>
      <c r="B953" s="53"/>
      <c r="C953" s="53"/>
      <c r="D953" s="52"/>
      <c r="E953" s="53"/>
      <c r="F953" s="54"/>
      <c r="G953" s="13"/>
      <c r="H953" s="13"/>
      <c r="I953" s="14"/>
      <c r="J953" s="48">
        <f>IFERROR(IF(G953="Annual Fee",VLOOKUP('NON-GB'!F953,Data!J:L,3,FALSE),0),0)+IFERROR(IF(G953="Late Charge",IF(OR(F953="FS-4.1",F953="FS-4.2"),VLOOKUP(F953&amp;H953,M:O,3,FALSE),VLOOKUP(H953,N:O,2,FALSE)*VLOOKUP(F953,Data!J:L,3,FALSE))),0)+IFERROR(IF(OR(F953="FS-4.1",F953="FS-4.2"),IF(VLOOKUP(H953,Data!O:P,2,FALSE)&lt;'NON-GB'!D$5,"Lapse",0)),0)</f>
        <v>0</v>
      </c>
      <c r="L953" s="33"/>
    </row>
    <row r="954" spans="1:12" ht="20.100000000000001" customHeight="1" x14ac:dyDescent="0.25">
      <c r="A954" s="47">
        <v>946</v>
      </c>
      <c r="B954" s="53"/>
      <c r="C954" s="53"/>
      <c r="D954" s="52"/>
      <c r="E954" s="53"/>
      <c r="F954" s="54"/>
      <c r="G954" s="13"/>
      <c r="H954" s="13"/>
      <c r="I954" s="14"/>
      <c r="J954" s="48">
        <f>IFERROR(IF(G954="Annual Fee",VLOOKUP('NON-GB'!F954,Data!J:L,3,FALSE),0),0)+IFERROR(IF(G954="Late Charge",IF(OR(F954="FS-4.1",F954="FS-4.2"),VLOOKUP(F954&amp;H954,M:O,3,FALSE),VLOOKUP(H954,N:O,2,FALSE)*VLOOKUP(F954,Data!J:L,3,FALSE))),0)+IFERROR(IF(OR(F954="FS-4.1",F954="FS-4.2"),IF(VLOOKUP(H954,Data!O:P,2,FALSE)&lt;'NON-GB'!D$5,"Lapse",0)),0)</f>
        <v>0</v>
      </c>
      <c r="L954" s="33"/>
    </row>
    <row r="955" spans="1:12" ht="20.100000000000001" customHeight="1" x14ac:dyDescent="0.25">
      <c r="A955" s="47">
        <v>947</v>
      </c>
      <c r="B955" s="53"/>
      <c r="C955" s="53"/>
      <c r="D955" s="52"/>
      <c r="E955" s="53"/>
      <c r="F955" s="54"/>
      <c r="G955" s="13"/>
      <c r="H955" s="13"/>
      <c r="I955" s="14"/>
      <c r="J955" s="48">
        <f>IFERROR(IF(G955="Annual Fee",VLOOKUP('NON-GB'!F955,Data!J:L,3,FALSE),0),0)+IFERROR(IF(G955="Late Charge",IF(OR(F955="FS-4.1",F955="FS-4.2"),VLOOKUP(F955&amp;H955,M:O,3,FALSE),VLOOKUP(H955,N:O,2,FALSE)*VLOOKUP(F955,Data!J:L,3,FALSE))),0)+IFERROR(IF(OR(F955="FS-4.1",F955="FS-4.2"),IF(VLOOKUP(H955,Data!O:P,2,FALSE)&lt;'NON-GB'!D$5,"Lapse",0)),0)</f>
        <v>0</v>
      </c>
      <c r="L955" s="33"/>
    </row>
    <row r="956" spans="1:12" ht="20.100000000000001" customHeight="1" x14ac:dyDescent="0.25">
      <c r="A956" s="47">
        <v>948</v>
      </c>
      <c r="B956" s="53"/>
      <c r="C956" s="53"/>
      <c r="D956" s="52"/>
      <c r="E956" s="53"/>
      <c r="F956" s="54"/>
      <c r="G956" s="13"/>
      <c r="H956" s="13"/>
      <c r="I956" s="14"/>
      <c r="J956" s="48">
        <f>IFERROR(IF(G956="Annual Fee",VLOOKUP('NON-GB'!F956,Data!J:L,3,FALSE),0),0)+IFERROR(IF(G956="Late Charge",IF(OR(F956="FS-4.1",F956="FS-4.2"),VLOOKUP(F956&amp;H956,M:O,3,FALSE),VLOOKUP(H956,N:O,2,FALSE)*VLOOKUP(F956,Data!J:L,3,FALSE))),0)+IFERROR(IF(OR(F956="FS-4.1",F956="FS-4.2"),IF(VLOOKUP(H956,Data!O:P,2,FALSE)&lt;'NON-GB'!D$5,"Lapse",0)),0)</f>
        <v>0</v>
      </c>
      <c r="L956" s="33"/>
    </row>
    <row r="957" spans="1:12" ht="20.100000000000001" customHeight="1" x14ac:dyDescent="0.25">
      <c r="A957" s="47">
        <v>949</v>
      </c>
      <c r="B957" s="53"/>
      <c r="C957" s="53"/>
      <c r="D957" s="52"/>
      <c r="E957" s="53"/>
      <c r="F957" s="54"/>
      <c r="G957" s="13"/>
      <c r="H957" s="13"/>
      <c r="I957" s="14"/>
      <c r="J957" s="48">
        <f>IFERROR(IF(G957="Annual Fee",VLOOKUP('NON-GB'!F957,Data!J:L,3,FALSE),0),0)+IFERROR(IF(G957="Late Charge",IF(OR(F957="FS-4.1",F957="FS-4.2"),VLOOKUP(F957&amp;H957,M:O,3,FALSE),VLOOKUP(H957,N:O,2,FALSE)*VLOOKUP(F957,Data!J:L,3,FALSE))),0)+IFERROR(IF(OR(F957="FS-4.1",F957="FS-4.2"),IF(VLOOKUP(H957,Data!O:P,2,FALSE)&lt;'NON-GB'!D$5,"Lapse",0)),0)</f>
        <v>0</v>
      </c>
      <c r="L957" s="33"/>
    </row>
    <row r="958" spans="1:12" ht="20.100000000000001" customHeight="1" x14ac:dyDescent="0.25">
      <c r="A958" s="47">
        <v>950</v>
      </c>
      <c r="B958" s="53"/>
      <c r="C958" s="53"/>
      <c r="D958" s="52"/>
      <c r="E958" s="53"/>
      <c r="F958" s="54"/>
      <c r="G958" s="13"/>
      <c r="H958" s="13"/>
      <c r="I958" s="14"/>
      <c r="J958" s="48">
        <f>IFERROR(IF(G958="Annual Fee",VLOOKUP('NON-GB'!F958,Data!J:L,3,FALSE),0),0)+IFERROR(IF(G958="Late Charge",IF(OR(F958="FS-4.1",F958="FS-4.2"),VLOOKUP(F958&amp;H958,M:O,3,FALSE),VLOOKUP(H958,N:O,2,FALSE)*VLOOKUP(F958,Data!J:L,3,FALSE))),0)+IFERROR(IF(OR(F958="FS-4.1",F958="FS-4.2"),IF(VLOOKUP(H958,Data!O:P,2,FALSE)&lt;'NON-GB'!D$5,"Lapse",0)),0)</f>
        <v>0</v>
      </c>
      <c r="L958" s="33"/>
    </row>
    <row r="959" spans="1:12" ht="20.100000000000001" customHeight="1" x14ac:dyDescent="0.25">
      <c r="A959" s="47">
        <v>951</v>
      </c>
      <c r="B959" s="53"/>
      <c r="C959" s="53"/>
      <c r="D959" s="52"/>
      <c r="E959" s="53"/>
      <c r="F959" s="54"/>
      <c r="G959" s="13"/>
      <c r="H959" s="13"/>
      <c r="I959" s="14"/>
      <c r="J959" s="48">
        <f>IFERROR(IF(G959="Annual Fee",VLOOKUP('NON-GB'!F959,Data!J:L,3,FALSE),0),0)+IFERROR(IF(G959="Late Charge",IF(OR(F959="FS-4.1",F959="FS-4.2"),VLOOKUP(F959&amp;H959,M:O,3,FALSE),VLOOKUP(H959,N:O,2,FALSE)*VLOOKUP(F959,Data!J:L,3,FALSE))),0)+IFERROR(IF(OR(F959="FS-4.1",F959="FS-4.2"),IF(VLOOKUP(H959,Data!O:P,2,FALSE)&lt;'NON-GB'!D$5,"Lapse",0)),0)</f>
        <v>0</v>
      </c>
      <c r="L959" s="33"/>
    </row>
    <row r="960" spans="1:12" ht="20.100000000000001" customHeight="1" x14ac:dyDescent="0.25">
      <c r="A960" s="47">
        <v>952</v>
      </c>
      <c r="B960" s="53"/>
      <c r="C960" s="53"/>
      <c r="D960" s="52"/>
      <c r="E960" s="53"/>
      <c r="F960" s="54"/>
      <c r="G960" s="13"/>
      <c r="H960" s="13"/>
      <c r="I960" s="14"/>
      <c r="J960" s="48">
        <f>IFERROR(IF(G960="Annual Fee",VLOOKUP('NON-GB'!F960,Data!J:L,3,FALSE),0),0)+IFERROR(IF(G960="Late Charge",IF(OR(F960="FS-4.1",F960="FS-4.2"),VLOOKUP(F960&amp;H960,M:O,3,FALSE),VLOOKUP(H960,N:O,2,FALSE)*VLOOKUP(F960,Data!J:L,3,FALSE))),0)+IFERROR(IF(OR(F960="FS-4.1",F960="FS-4.2"),IF(VLOOKUP(H960,Data!O:P,2,FALSE)&lt;'NON-GB'!D$5,"Lapse",0)),0)</f>
        <v>0</v>
      </c>
      <c r="L960" s="33"/>
    </row>
    <row r="961" spans="1:12" ht="20.100000000000001" customHeight="1" x14ac:dyDescent="0.25">
      <c r="A961" s="47">
        <v>953</v>
      </c>
      <c r="B961" s="53"/>
      <c r="C961" s="53"/>
      <c r="D961" s="52"/>
      <c r="E961" s="53"/>
      <c r="F961" s="54"/>
      <c r="G961" s="13"/>
      <c r="H961" s="13"/>
      <c r="I961" s="14"/>
      <c r="J961" s="48">
        <f>IFERROR(IF(G961="Annual Fee",VLOOKUP('NON-GB'!F961,Data!J:L,3,FALSE),0),0)+IFERROR(IF(G961="Late Charge",IF(OR(F961="FS-4.1",F961="FS-4.2"),VLOOKUP(F961&amp;H961,M:O,3,FALSE),VLOOKUP(H961,N:O,2,FALSE)*VLOOKUP(F961,Data!J:L,3,FALSE))),0)+IFERROR(IF(OR(F961="FS-4.1",F961="FS-4.2"),IF(VLOOKUP(H961,Data!O:P,2,FALSE)&lt;'NON-GB'!D$5,"Lapse",0)),0)</f>
        <v>0</v>
      </c>
      <c r="L961" s="33"/>
    </row>
    <row r="962" spans="1:12" ht="20.100000000000001" customHeight="1" x14ac:dyDescent="0.25">
      <c r="A962" s="47">
        <v>954</v>
      </c>
      <c r="B962" s="53"/>
      <c r="C962" s="53"/>
      <c r="D962" s="52"/>
      <c r="E962" s="53"/>
      <c r="F962" s="54"/>
      <c r="G962" s="13"/>
      <c r="H962" s="13"/>
      <c r="I962" s="14"/>
      <c r="J962" s="48">
        <f>IFERROR(IF(G962="Annual Fee",VLOOKUP('NON-GB'!F962,Data!J:L,3,FALSE),0),0)+IFERROR(IF(G962="Late Charge",IF(OR(F962="FS-4.1",F962="FS-4.2"),VLOOKUP(F962&amp;H962,M:O,3,FALSE),VLOOKUP(H962,N:O,2,FALSE)*VLOOKUP(F962,Data!J:L,3,FALSE))),0)+IFERROR(IF(OR(F962="FS-4.1",F962="FS-4.2"),IF(VLOOKUP(H962,Data!O:P,2,FALSE)&lt;'NON-GB'!D$5,"Lapse",0)),0)</f>
        <v>0</v>
      </c>
      <c r="L962" s="33"/>
    </row>
    <row r="963" spans="1:12" ht="20.100000000000001" customHeight="1" x14ac:dyDescent="0.25">
      <c r="A963" s="47">
        <v>955</v>
      </c>
      <c r="B963" s="53"/>
      <c r="C963" s="53"/>
      <c r="D963" s="52"/>
      <c r="E963" s="53"/>
      <c r="F963" s="54"/>
      <c r="G963" s="13"/>
      <c r="H963" s="13"/>
      <c r="I963" s="14"/>
      <c r="J963" s="48">
        <f>IFERROR(IF(G963="Annual Fee",VLOOKUP('NON-GB'!F963,Data!J:L,3,FALSE),0),0)+IFERROR(IF(G963="Late Charge",IF(OR(F963="FS-4.1",F963="FS-4.2"),VLOOKUP(F963&amp;H963,M:O,3,FALSE),VLOOKUP(H963,N:O,2,FALSE)*VLOOKUP(F963,Data!J:L,3,FALSE))),0)+IFERROR(IF(OR(F963="FS-4.1",F963="FS-4.2"),IF(VLOOKUP(H963,Data!O:P,2,FALSE)&lt;'NON-GB'!D$5,"Lapse",0)),0)</f>
        <v>0</v>
      </c>
      <c r="L963" s="33"/>
    </row>
    <row r="964" spans="1:12" ht="20.100000000000001" customHeight="1" x14ac:dyDescent="0.25">
      <c r="A964" s="47">
        <v>956</v>
      </c>
      <c r="B964" s="53"/>
      <c r="C964" s="53"/>
      <c r="D964" s="52"/>
      <c r="E964" s="53"/>
      <c r="F964" s="54"/>
      <c r="G964" s="13"/>
      <c r="H964" s="13"/>
      <c r="I964" s="14"/>
      <c r="J964" s="48">
        <f>IFERROR(IF(G964="Annual Fee",VLOOKUP('NON-GB'!F964,Data!J:L,3,FALSE),0),0)+IFERROR(IF(G964="Late Charge",IF(OR(F964="FS-4.1",F964="FS-4.2"),VLOOKUP(F964&amp;H964,M:O,3,FALSE),VLOOKUP(H964,N:O,2,FALSE)*VLOOKUP(F964,Data!J:L,3,FALSE))),0)+IFERROR(IF(OR(F964="FS-4.1",F964="FS-4.2"),IF(VLOOKUP(H964,Data!O:P,2,FALSE)&lt;'NON-GB'!D$5,"Lapse",0)),0)</f>
        <v>0</v>
      </c>
      <c r="L964" s="33"/>
    </row>
    <row r="965" spans="1:12" ht="20.100000000000001" customHeight="1" x14ac:dyDescent="0.25">
      <c r="A965" s="47">
        <v>957</v>
      </c>
      <c r="B965" s="53"/>
      <c r="C965" s="53"/>
      <c r="D965" s="52"/>
      <c r="E965" s="53"/>
      <c r="F965" s="54"/>
      <c r="G965" s="13"/>
      <c r="H965" s="13"/>
      <c r="I965" s="14"/>
      <c r="J965" s="48">
        <f>IFERROR(IF(G965="Annual Fee",VLOOKUP('NON-GB'!F965,Data!J:L,3,FALSE),0),0)+IFERROR(IF(G965="Late Charge",IF(OR(F965="FS-4.1",F965="FS-4.2"),VLOOKUP(F965&amp;H965,M:O,3,FALSE),VLOOKUP(H965,N:O,2,FALSE)*VLOOKUP(F965,Data!J:L,3,FALSE))),0)+IFERROR(IF(OR(F965="FS-4.1",F965="FS-4.2"),IF(VLOOKUP(H965,Data!O:P,2,FALSE)&lt;'NON-GB'!D$5,"Lapse",0)),0)</f>
        <v>0</v>
      </c>
      <c r="L965" s="33"/>
    </row>
    <row r="966" spans="1:12" ht="20.100000000000001" customHeight="1" x14ac:dyDescent="0.25">
      <c r="A966" s="47">
        <v>958</v>
      </c>
      <c r="B966" s="53"/>
      <c r="C966" s="53"/>
      <c r="D966" s="52"/>
      <c r="E966" s="53"/>
      <c r="F966" s="54"/>
      <c r="G966" s="13"/>
      <c r="H966" s="13"/>
      <c r="I966" s="14"/>
      <c r="J966" s="48">
        <f>IFERROR(IF(G966="Annual Fee",VLOOKUP('NON-GB'!F966,Data!J:L,3,FALSE),0),0)+IFERROR(IF(G966="Late Charge",IF(OR(F966="FS-4.1",F966="FS-4.2"),VLOOKUP(F966&amp;H966,M:O,3,FALSE),VLOOKUP(H966,N:O,2,FALSE)*VLOOKUP(F966,Data!J:L,3,FALSE))),0)+IFERROR(IF(OR(F966="FS-4.1",F966="FS-4.2"),IF(VLOOKUP(H966,Data!O:P,2,FALSE)&lt;'NON-GB'!D$5,"Lapse",0)),0)</f>
        <v>0</v>
      </c>
      <c r="L966" s="33"/>
    </row>
    <row r="967" spans="1:12" ht="20.100000000000001" customHeight="1" x14ac:dyDescent="0.25">
      <c r="A967" s="47">
        <v>959</v>
      </c>
      <c r="B967" s="53"/>
      <c r="C967" s="53"/>
      <c r="D967" s="52"/>
      <c r="E967" s="53"/>
      <c r="F967" s="54"/>
      <c r="G967" s="13"/>
      <c r="H967" s="13"/>
      <c r="I967" s="14"/>
      <c r="J967" s="48">
        <f>IFERROR(IF(G967="Annual Fee",VLOOKUP('NON-GB'!F967,Data!J:L,3,FALSE),0),0)+IFERROR(IF(G967="Late Charge",IF(OR(F967="FS-4.1",F967="FS-4.2"),VLOOKUP(F967&amp;H967,M:O,3,FALSE),VLOOKUP(H967,N:O,2,FALSE)*VLOOKUP(F967,Data!J:L,3,FALSE))),0)+IFERROR(IF(OR(F967="FS-4.1",F967="FS-4.2"),IF(VLOOKUP(H967,Data!O:P,2,FALSE)&lt;'NON-GB'!D$5,"Lapse",0)),0)</f>
        <v>0</v>
      </c>
      <c r="L967" s="33"/>
    </row>
    <row r="968" spans="1:12" ht="20.100000000000001" customHeight="1" x14ac:dyDescent="0.25">
      <c r="A968" s="47">
        <v>960</v>
      </c>
      <c r="B968" s="53"/>
      <c r="C968" s="53"/>
      <c r="D968" s="52"/>
      <c r="E968" s="53"/>
      <c r="F968" s="54"/>
      <c r="G968" s="13"/>
      <c r="H968" s="13"/>
      <c r="I968" s="14"/>
      <c r="J968" s="48">
        <f>IFERROR(IF(G968="Annual Fee",VLOOKUP('NON-GB'!F968,Data!J:L,3,FALSE),0),0)+IFERROR(IF(G968="Late Charge",IF(OR(F968="FS-4.1",F968="FS-4.2"),VLOOKUP(F968&amp;H968,M:O,3,FALSE),VLOOKUP(H968,N:O,2,FALSE)*VLOOKUP(F968,Data!J:L,3,FALSE))),0)+IFERROR(IF(OR(F968="FS-4.1",F968="FS-4.2"),IF(VLOOKUP(H968,Data!O:P,2,FALSE)&lt;'NON-GB'!D$5,"Lapse",0)),0)</f>
        <v>0</v>
      </c>
      <c r="L968" s="33"/>
    </row>
    <row r="969" spans="1:12" ht="20.100000000000001" customHeight="1" x14ac:dyDescent="0.25">
      <c r="A969" s="47">
        <v>961</v>
      </c>
      <c r="B969" s="53"/>
      <c r="C969" s="53"/>
      <c r="D969" s="52"/>
      <c r="E969" s="53"/>
      <c r="F969" s="54"/>
      <c r="G969" s="13"/>
      <c r="H969" s="13"/>
      <c r="I969" s="14"/>
      <c r="J969" s="48">
        <f>IFERROR(IF(G969="Annual Fee",VLOOKUP('NON-GB'!F969,Data!J:L,3,FALSE),0),0)+IFERROR(IF(G969="Late Charge",IF(OR(F969="FS-4.1",F969="FS-4.2"),VLOOKUP(F969&amp;H969,M:O,3,FALSE),VLOOKUP(H969,N:O,2,FALSE)*VLOOKUP(F969,Data!J:L,3,FALSE))),0)+IFERROR(IF(OR(F969="FS-4.1",F969="FS-4.2"),IF(VLOOKUP(H969,Data!O:P,2,FALSE)&lt;'NON-GB'!D$5,"Lapse",0)),0)</f>
        <v>0</v>
      </c>
      <c r="L969" s="33"/>
    </row>
    <row r="970" spans="1:12" ht="20.100000000000001" customHeight="1" x14ac:dyDescent="0.25">
      <c r="A970" s="47">
        <v>962</v>
      </c>
      <c r="B970" s="53"/>
      <c r="C970" s="53"/>
      <c r="D970" s="52"/>
      <c r="E970" s="53"/>
      <c r="F970" s="54"/>
      <c r="G970" s="13"/>
      <c r="H970" s="13"/>
      <c r="I970" s="14"/>
      <c r="J970" s="48">
        <f>IFERROR(IF(G970="Annual Fee",VLOOKUP('NON-GB'!F970,Data!J:L,3,FALSE),0),0)+IFERROR(IF(G970="Late Charge",IF(OR(F970="FS-4.1",F970="FS-4.2"),VLOOKUP(F970&amp;H970,M:O,3,FALSE),VLOOKUP(H970,N:O,2,FALSE)*VLOOKUP(F970,Data!J:L,3,FALSE))),0)+IFERROR(IF(OR(F970="FS-4.1",F970="FS-4.2"),IF(VLOOKUP(H970,Data!O:P,2,FALSE)&lt;'NON-GB'!D$5,"Lapse",0)),0)</f>
        <v>0</v>
      </c>
      <c r="L970" s="33"/>
    </row>
    <row r="971" spans="1:12" ht="20.100000000000001" customHeight="1" x14ac:dyDescent="0.25">
      <c r="A971" s="47">
        <v>963</v>
      </c>
      <c r="B971" s="53"/>
      <c r="C971" s="53"/>
      <c r="D971" s="52"/>
      <c r="E971" s="53"/>
      <c r="F971" s="54"/>
      <c r="G971" s="13"/>
      <c r="H971" s="13"/>
      <c r="I971" s="14"/>
      <c r="J971" s="48">
        <f>IFERROR(IF(G971="Annual Fee",VLOOKUP('NON-GB'!F971,Data!J:L,3,FALSE),0),0)+IFERROR(IF(G971="Late Charge",IF(OR(F971="FS-4.1",F971="FS-4.2"),VLOOKUP(F971&amp;H971,M:O,3,FALSE),VLOOKUP(H971,N:O,2,FALSE)*VLOOKUP(F971,Data!J:L,3,FALSE))),0)+IFERROR(IF(OR(F971="FS-4.1",F971="FS-4.2"),IF(VLOOKUP(H971,Data!O:P,2,FALSE)&lt;'NON-GB'!D$5,"Lapse",0)),0)</f>
        <v>0</v>
      </c>
      <c r="L971" s="33"/>
    </row>
    <row r="972" spans="1:12" ht="20.100000000000001" customHeight="1" x14ac:dyDescent="0.25">
      <c r="A972" s="47">
        <v>964</v>
      </c>
      <c r="B972" s="53"/>
      <c r="C972" s="53"/>
      <c r="D972" s="52"/>
      <c r="E972" s="53"/>
      <c r="F972" s="54"/>
      <c r="G972" s="13"/>
      <c r="H972" s="13"/>
      <c r="I972" s="14"/>
      <c r="J972" s="48">
        <f>IFERROR(IF(G972="Annual Fee",VLOOKUP('NON-GB'!F972,Data!J:L,3,FALSE),0),0)+IFERROR(IF(G972="Late Charge",IF(OR(F972="FS-4.1",F972="FS-4.2"),VLOOKUP(F972&amp;H972,M:O,3,FALSE),VLOOKUP(H972,N:O,2,FALSE)*VLOOKUP(F972,Data!J:L,3,FALSE))),0)+IFERROR(IF(OR(F972="FS-4.1",F972="FS-4.2"),IF(VLOOKUP(H972,Data!O:P,2,FALSE)&lt;'NON-GB'!D$5,"Lapse",0)),0)</f>
        <v>0</v>
      </c>
      <c r="L972" s="33"/>
    </row>
    <row r="973" spans="1:12" ht="20.100000000000001" customHeight="1" x14ac:dyDescent="0.25">
      <c r="A973" s="47">
        <v>965</v>
      </c>
      <c r="B973" s="53"/>
      <c r="C973" s="53"/>
      <c r="D973" s="52"/>
      <c r="E973" s="53"/>
      <c r="F973" s="54"/>
      <c r="G973" s="13"/>
      <c r="H973" s="13"/>
      <c r="I973" s="14"/>
      <c r="J973" s="48">
        <f>IFERROR(IF(G973="Annual Fee",VLOOKUP('NON-GB'!F973,Data!J:L,3,FALSE),0),0)+IFERROR(IF(G973="Late Charge",IF(OR(F973="FS-4.1",F973="FS-4.2"),VLOOKUP(F973&amp;H973,M:O,3,FALSE),VLOOKUP(H973,N:O,2,FALSE)*VLOOKUP(F973,Data!J:L,3,FALSE))),0)+IFERROR(IF(OR(F973="FS-4.1",F973="FS-4.2"),IF(VLOOKUP(H973,Data!O:P,2,FALSE)&lt;'NON-GB'!D$5,"Lapse",0)),0)</f>
        <v>0</v>
      </c>
      <c r="L973" s="33"/>
    </row>
    <row r="974" spans="1:12" ht="20.100000000000001" customHeight="1" x14ac:dyDescent="0.25">
      <c r="A974" s="47">
        <v>966</v>
      </c>
      <c r="B974" s="53"/>
      <c r="C974" s="53"/>
      <c r="D974" s="52"/>
      <c r="E974" s="53"/>
      <c r="F974" s="54"/>
      <c r="G974" s="13"/>
      <c r="H974" s="13"/>
      <c r="I974" s="14"/>
      <c r="J974" s="48">
        <f>IFERROR(IF(G974="Annual Fee",VLOOKUP('NON-GB'!F974,Data!J:L,3,FALSE),0),0)+IFERROR(IF(G974="Late Charge",IF(OR(F974="FS-4.1",F974="FS-4.2"),VLOOKUP(F974&amp;H974,M:O,3,FALSE),VLOOKUP(H974,N:O,2,FALSE)*VLOOKUP(F974,Data!J:L,3,FALSE))),0)+IFERROR(IF(OR(F974="FS-4.1",F974="FS-4.2"),IF(VLOOKUP(H974,Data!O:P,2,FALSE)&lt;'NON-GB'!D$5,"Lapse",0)),0)</f>
        <v>0</v>
      </c>
      <c r="L974" s="33"/>
    </row>
    <row r="975" spans="1:12" ht="20.100000000000001" customHeight="1" x14ac:dyDescent="0.25">
      <c r="A975" s="47">
        <v>967</v>
      </c>
      <c r="B975" s="53"/>
      <c r="C975" s="53"/>
      <c r="D975" s="52"/>
      <c r="E975" s="53"/>
      <c r="F975" s="54"/>
      <c r="G975" s="13"/>
      <c r="H975" s="13"/>
      <c r="I975" s="14"/>
      <c r="J975" s="48">
        <f>IFERROR(IF(G975="Annual Fee",VLOOKUP('NON-GB'!F975,Data!J:L,3,FALSE),0),0)+IFERROR(IF(G975="Late Charge",IF(OR(F975="FS-4.1",F975="FS-4.2"),VLOOKUP(F975&amp;H975,M:O,3,FALSE),VLOOKUP(H975,N:O,2,FALSE)*VLOOKUP(F975,Data!J:L,3,FALSE))),0)+IFERROR(IF(OR(F975="FS-4.1",F975="FS-4.2"),IF(VLOOKUP(H975,Data!O:P,2,FALSE)&lt;'NON-GB'!D$5,"Lapse",0)),0)</f>
        <v>0</v>
      </c>
      <c r="L975" s="33"/>
    </row>
    <row r="976" spans="1:12" ht="20.100000000000001" customHeight="1" x14ac:dyDescent="0.25">
      <c r="A976" s="47">
        <v>968</v>
      </c>
      <c r="B976" s="53"/>
      <c r="C976" s="53"/>
      <c r="D976" s="52"/>
      <c r="E976" s="53"/>
      <c r="F976" s="54"/>
      <c r="G976" s="13"/>
      <c r="H976" s="13"/>
      <c r="I976" s="14"/>
      <c r="J976" s="48">
        <f>IFERROR(IF(G976="Annual Fee",VLOOKUP('NON-GB'!F976,Data!J:L,3,FALSE),0),0)+IFERROR(IF(G976="Late Charge",IF(OR(F976="FS-4.1",F976="FS-4.2"),VLOOKUP(F976&amp;H976,M:O,3,FALSE),VLOOKUP(H976,N:O,2,FALSE)*VLOOKUP(F976,Data!J:L,3,FALSE))),0)+IFERROR(IF(OR(F976="FS-4.1",F976="FS-4.2"),IF(VLOOKUP(H976,Data!O:P,2,FALSE)&lt;'NON-GB'!D$5,"Lapse",0)),0)</f>
        <v>0</v>
      </c>
      <c r="L976" s="33"/>
    </row>
    <row r="977" spans="1:12" ht="20.100000000000001" customHeight="1" x14ac:dyDescent="0.25">
      <c r="A977" s="47">
        <v>969</v>
      </c>
      <c r="B977" s="53"/>
      <c r="C977" s="53"/>
      <c r="D977" s="52"/>
      <c r="E977" s="53"/>
      <c r="F977" s="54"/>
      <c r="G977" s="13"/>
      <c r="H977" s="13"/>
      <c r="I977" s="14"/>
      <c r="J977" s="48">
        <f>IFERROR(IF(G977="Annual Fee",VLOOKUP('NON-GB'!F977,Data!J:L,3,FALSE),0),0)+IFERROR(IF(G977="Late Charge",IF(OR(F977="FS-4.1",F977="FS-4.2"),VLOOKUP(F977&amp;H977,M:O,3,FALSE),VLOOKUP(H977,N:O,2,FALSE)*VLOOKUP(F977,Data!J:L,3,FALSE))),0)+IFERROR(IF(OR(F977="FS-4.1",F977="FS-4.2"),IF(VLOOKUP(H977,Data!O:P,2,FALSE)&lt;'NON-GB'!D$5,"Lapse",0)),0)</f>
        <v>0</v>
      </c>
      <c r="L977" s="33"/>
    </row>
    <row r="978" spans="1:12" ht="20.100000000000001" customHeight="1" x14ac:dyDescent="0.25">
      <c r="A978" s="47">
        <v>970</v>
      </c>
      <c r="B978" s="53"/>
      <c r="C978" s="53"/>
      <c r="D978" s="52"/>
      <c r="E978" s="53"/>
      <c r="F978" s="54"/>
      <c r="G978" s="13"/>
      <c r="H978" s="13"/>
      <c r="I978" s="14"/>
      <c r="J978" s="48">
        <f>IFERROR(IF(G978="Annual Fee",VLOOKUP('NON-GB'!F978,Data!J:L,3,FALSE),0),0)+IFERROR(IF(G978="Late Charge",IF(OR(F978="FS-4.1",F978="FS-4.2"),VLOOKUP(F978&amp;H978,M:O,3,FALSE),VLOOKUP(H978,N:O,2,FALSE)*VLOOKUP(F978,Data!J:L,3,FALSE))),0)+IFERROR(IF(OR(F978="FS-4.1",F978="FS-4.2"),IF(VLOOKUP(H978,Data!O:P,2,FALSE)&lt;'NON-GB'!D$5,"Lapse",0)),0)</f>
        <v>0</v>
      </c>
      <c r="L978" s="33"/>
    </row>
    <row r="979" spans="1:12" ht="20.100000000000001" customHeight="1" x14ac:dyDescent="0.25">
      <c r="A979" s="47">
        <v>971</v>
      </c>
      <c r="B979" s="53"/>
      <c r="C979" s="53"/>
      <c r="D979" s="52"/>
      <c r="E979" s="53"/>
      <c r="F979" s="54"/>
      <c r="G979" s="13"/>
      <c r="H979" s="13"/>
      <c r="I979" s="14"/>
      <c r="J979" s="48">
        <f>IFERROR(IF(G979="Annual Fee",VLOOKUP('NON-GB'!F979,Data!J:L,3,FALSE),0),0)+IFERROR(IF(G979="Late Charge",IF(OR(F979="FS-4.1",F979="FS-4.2"),VLOOKUP(F979&amp;H979,M:O,3,FALSE),VLOOKUP(H979,N:O,2,FALSE)*VLOOKUP(F979,Data!J:L,3,FALSE))),0)+IFERROR(IF(OR(F979="FS-4.1",F979="FS-4.2"),IF(VLOOKUP(H979,Data!O:P,2,FALSE)&lt;'NON-GB'!D$5,"Lapse",0)),0)</f>
        <v>0</v>
      </c>
      <c r="L979" s="33"/>
    </row>
    <row r="980" spans="1:12" ht="20.100000000000001" customHeight="1" x14ac:dyDescent="0.25">
      <c r="A980" s="47">
        <v>972</v>
      </c>
      <c r="B980" s="53"/>
      <c r="C980" s="53"/>
      <c r="D980" s="52"/>
      <c r="E980" s="53"/>
      <c r="F980" s="54"/>
      <c r="G980" s="13"/>
      <c r="H980" s="13"/>
      <c r="I980" s="14"/>
      <c r="J980" s="48">
        <f>IFERROR(IF(G980="Annual Fee",VLOOKUP('NON-GB'!F980,Data!J:L,3,FALSE),0),0)+IFERROR(IF(G980="Late Charge",IF(OR(F980="FS-4.1",F980="FS-4.2"),VLOOKUP(F980&amp;H980,M:O,3,FALSE),VLOOKUP(H980,N:O,2,FALSE)*VLOOKUP(F980,Data!J:L,3,FALSE))),0)+IFERROR(IF(OR(F980="FS-4.1",F980="FS-4.2"),IF(VLOOKUP(H980,Data!O:P,2,FALSE)&lt;'NON-GB'!D$5,"Lapse",0)),0)</f>
        <v>0</v>
      </c>
      <c r="L980" s="33"/>
    </row>
    <row r="981" spans="1:12" ht="20.100000000000001" customHeight="1" x14ac:dyDescent="0.25">
      <c r="A981" s="47">
        <v>973</v>
      </c>
      <c r="B981" s="53"/>
      <c r="C981" s="53"/>
      <c r="D981" s="52"/>
      <c r="E981" s="53"/>
      <c r="F981" s="54"/>
      <c r="G981" s="13"/>
      <c r="H981" s="13"/>
      <c r="I981" s="14"/>
      <c r="J981" s="48">
        <f>IFERROR(IF(G981="Annual Fee",VLOOKUP('NON-GB'!F981,Data!J:L,3,FALSE),0),0)+IFERROR(IF(G981="Late Charge",IF(OR(F981="FS-4.1",F981="FS-4.2"),VLOOKUP(F981&amp;H981,M:O,3,FALSE),VLOOKUP(H981,N:O,2,FALSE)*VLOOKUP(F981,Data!J:L,3,FALSE))),0)+IFERROR(IF(OR(F981="FS-4.1",F981="FS-4.2"),IF(VLOOKUP(H981,Data!O:P,2,FALSE)&lt;'NON-GB'!D$5,"Lapse",0)),0)</f>
        <v>0</v>
      </c>
      <c r="L981" s="33"/>
    </row>
    <row r="982" spans="1:12" ht="20.100000000000001" customHeight="1" x14ac:dyDescent="0.25">
      <c r="A982" s="47">
        <v>974</v>
      </c>
      <c r="B982" s="53"/>
      <c r="C982" s="53"/>
      <c r="D982" s="52"/>
      <c r="E982" s="53"/>
      <c r="F982" s="54"/>
      <c r="G982" s="13"/>
      <c r="H982" s="13"/>
      <c r="I982" s="14"/>
      <c r="J982" s="48">
        <f>IFERROR(IF(G982="Annual Fee",VLOOKUP('NON-GB'!F982,Data!J:L,3,FALSE),0),0)+IFERROR(IF(G982="Late Charge",IF(OR(F982="FS-4.1",F982="FS-4.2"),VLOOKUP(F982&amp;H982,M:O,3,FALSE),VLOOKUP(H982,N:O,2,FALSE)*VLOOKUP(F982,Data!J:L,3,FALSE))),0)+IFERROR(IF(OR(F982="FS-4.1",F982="FS-4.2"),IF(VLOOKUP(H982,Data!O:P,2,FALSE)&lt;'NON-GB'!D$5,"Lapse",0)),0)</f>
        <v>0</v>
      </c>
      <c r="L982" s="33"/>
    </row>
    <row r="983" spans="1:12" ht="20.100000000000001" customHeight="1" x14ac:dyDescent="0.25">
      <c r="A983" s="47">
        <v>975</v>
      </c>
      <c r="B983" s="53"/>
      <c r="C983" s="53"/>
      <c r="D983" s="52"/>
      <c r="E983" s="53"/>
      <c r="F983" s="54"/>
      <c r="G983" s="13"/>
      <c r="H983" s="13"/>
      <c r="I983" s="14"/>
      <c r="J983" s="48">
        <f>IFERROR(IF(G983="Annual Fee",VLOOKUP('NON-GB'!F983,Data!J:L,3,FALSE),0),0)+IFERROR(IF(G983="Late Charge",IF(OR(F983="FS-4.1",F983="FS-4.2"),VLOOKUP(F983&amp;H983,M:O,3,FALSE),VLOOKUP(H983,N:O,2,FALSE)*VLOOKUP(F983,Data!J:L,3,FALSE))),0)+IFERROR(IF(OR(F983="FS-4.1",F983="FS-4.2"),IF(VLOOKUP(H983,Data!O:P,2,FALSE)&lt;'NON-GB'!D$5,"Lapse",0)),0)</f>
        <v>0</v>
      </c>
      <c r="L983" s="33"/>
    </row>
    <row r="984" spans="1:12" ht="20.100000000000001" customHeight="1" x14ac:dyDescent="0.25">
      <c r="A984" s="47">
        <v>976</v>
      </c>
      <c r="B984" s="53"/>
      <c r="C984" s="53"/>
      <c r="D984" s="52"/>
      <c r="E984" s="53"/>
      <c r="F984" s="54"/>
      <c r="G984" s="13"/>
      <c r="H984" s="13"/>
      <c r="I984" s="14"/>
      <c r="J984" s="48">
        <f>IFERROR(IF(G984="Annual Fee",VLOOKUP('NON-GB'!F984,Data!J:L,3,FALSE),0),0)+IFERROR(IF(G984="Late Charge",IF(OR(F984="FS-4.1",F984="FS-4.2"),VLOOKUP(F984&amp;H984,M:O,3,FALSE),VLOOKUP(H984,N:O,2,FALSE)*VLOOKUP(F984,Data!J:L,3,FALSE))),0)+IFERROR(IF(OR(F984="FS-4.1",F984="FS-4.2"),IF(VLOOKUP(H984,Data!O:P,2,FALSE)&lt;'NON-GB'!D$5,"Lapse",0)),0)</f>
        <v>0</v>
      </c>
      <c r="L984" s="33"/>
    </row>
    <row r="985" spans="1:12" ht="20.100000000000001" customHeight="1" x14ac:dyDescent="0.25">
      <c r="A985" s="47">
        <v>977</v>
      </c>
      <c r="B985" s="53"/>
      <c r="C985" s="53"/>
      <c r="D985" s="52"/>
      <c r="E985" s="53"/>
      <c r="F985" s="54"/>
      <c r="G985" s="13"/>
      <c r="H985" s="13"/>
      <c r="I985" s="14"/>
      <c r="J985" s="48">
        <f>IFERROR(IF(G985="Annual Fee",VLOOKUP('NON-GB'!F985,Data!J:L,3,FALSE),0),0)+IFERROR(IF(G985="Late Charge",IF(OR(F985="FS-4.1",F985="FS-4.2"),VLOOKUP(F985&amp;H985,M:O,3,FALSE),VLOOKUP(H985,N:O,2,FALSE)*VLOOKUP(F985,Data!J:L,3,FALSE))),0)+IFERROR(IF(OR(F985="FS-4.1",F985="FS-4.2"),IF(VLOOKUP(H985,Data!O:P,2,FALSE)&lt;'NON-GB'!D$5,"Lapse",0)),0)</f>
        <v>0</v>
      </c>
      <c r="L985" s="33"/>
    </row>
    <row r="986" spans="1:12" ht="20.100000000000001" customHeight="1" x14ac:dyDescent="0.25">
      <c r="A986" s="47">
        <v>978</v>
      </c>
      <c r="B986" s="53"/>
      <c r="C986" s="53"/>
      <c r="D986" s="52"/>
      <c r="E986" s="53"/>
      <c r="F986" s="54"/>
      <c r="G986" s="13"/>
      <c r="H986" s="13"/>
      <c r="I986" s="14"/>
      <c r="J986" s="48">
        <f>IFERROR(IF(G986="Annual Fee",VLOOKUP('NON-GB'!F986,Data!J:L,3,FALSE),0),0)+IFERROR(IF(G986="Late Charge",IF(OR(F986="FS-4.1",F986="FS-4.2"),VLOOKUP(F986&amp;H986,M:O,3,FALSE),VLOOKUP(H986,N:O,2,FALSE)*VLOOKUP(F986,Data!J:L,3,FALSE))),0)+IFERROR(IF(OR(F986="FS-4.1",F986="FS-4.2"),IF(VLOOKUP(H986,Data!O:P,2,FALSE)&lt;'NON-GB'!D$5,"Lapse",0)),0)</f>
        <v>0</v>
      </c>
      <c r="L986" s="33"/>
    </row>
    <row r="987" spans="1:12" ht="20.100000000000001" customHeight="1" x14ac:dyDescent="0.25">
      <c r="A987" s="47">
        <v>979</v>
      </c>
      <c r="B987" s="53"/>
      <c r="C987" s="53"/>
      <c r="D987" s="52"/>
      <c r="E987" s="53"/>
      <c r="F987" s="54"/>
      <c r="G987" s="13"/>
      <c r="H987" s="13"/>
      <c r="I987" s="14"/>
      <c r="J987" s="48">
        <f>IFERROR(IF(G987="Annual Fee",VLOOKUP('NON-GB'!F987,Data!J:L,3,FALSE),0),0)+IFERROR(IF(G987="Late Charge",IF(OR(F987="FS-4.1",F987="FS-4.2"),VLOOKUP(F987&amp;H987,M:O,3,FALSE),VLOOKUP(H987,N:O,2,FALSE)*VLOOKUP(F987,Data!J:L,3,FALSE))),0)+IFERROR(IF(OR(F987="FS-4.1",F987="FS-4.2"),IF(VLOOKUP(H987,Data!O:P,2,FALSE)&lt;'NON-GB'!D$5,"Lapse",0)),0)</f>
        <v>0</v>
      </c>
      <c r="L987" s="33"/>
    </row>
    <row r="988" spans="1:12" ht="20.100000000000001" customHeight="1" x14ac:dyDescent="0.25">
      <c r="A988" s="47">
        <v>980</v>
      </c>
      <c r="B988" s="53"/>
      <c r="C988" s="53"/>
      <c r="D988" s="52"/>
      <c r="E988" s="53"/>
      <c r="F988" s="54"/>
      <c r="G988" s="13"/>
      <c r="H988" s="13"/>
      <c r="I988" s="14"/>
      <c r="J988" s="48">
        <f>IFERROR(IF(G988="Annual Fee",VLOOKUP('NON-GB'!F988,Data!J:L,3,FALSE),0),0)+IFERROR(IF(G988="Late Charge",IF(OR(F988="FS-4.1",F988="FS-4.2"),VLOOKUP(F988&amp;H988,M:O,3,FALSE),VLOOKUP(H988,N:O,2,FALSE)*VLOOKUP(F988,Data!J:L,3,FALSE))),0)+IFERROR(IF(OR(F988="FS-4.1",F988="FS-4.2"),IF(VLOOKUP(H988,Data!O:P,2,FALSE)&lt;'NON-GB'!D$5,"Lapse",0)),0)</f>
        <v>0</v>
      </c>
      <c r="L988" s="33"/>
    </row>
    <row r="989" spans="1:12" ht="20.100000000000001" customHeight="1" x14ac:dyDescent="0.25">
      <c r="A989" s="47">
        <v>981</v>
      </c>
      <c r="B989" s="53"/>
      <c r="C989" s="53"/>
      <c r="D989" s="52"/>
      <c r="E989" s="53"/>
      <c r="F989" s="54"/>
      <c r="G989" s="13"/>
      <c r="H989" s="13"/>
      <c r="I989" s="14"/>
      <c r="J989" s="48">
        <f>IFERROR(IF(G989="Annual Fee",VLOOKUP('NON-GB'!F989,Data!J:L,3,FALSE),0),0)+IFERROR(IF(G989="Late Charge",IF(OR(F989="FS-4.1",F989="FS-4.2"),VLOOKUP(F989&amp;H989,M:O,3,FALSE),VLOOKUP(H989,N:O,2,FALSE)*VLOOKUP(F989,Data!J:L,3,FALSE))),0)+IFERROR(IF(OR(F989="FS-4.1",F989="FS-4.2"),IF(VLOOKUP(H989,Data!O:P,2,FALSE)&lt;'NON-GB'!D$5,"Lapse",0)),0)</f>
        <v>0</v>
      </c>
      <c r="L989" s="33"/>
    </row>
    <row r="990" spans="1:12" ht="20.100000000000001" customHeight="1" x14ac:dyDescent="0.25">
      <c r="A990" s="47">
        <v>982</v>
      </c>
      <c r="B990" s="53"/>
      <c r="C990" s="53"/>
      <c r="D990" s="52"/>
      <c r="E990" s="53"/>
      <c r="F990" s="54"/>
      <c r="G990" s="13"/>
      <c r="H990" s="13"/>
      <c r="I990" s="14"/>
      <c r="J990" s="48">
        <f>IFERROR(IF(G990="Annual Fee",VLOOKUP('NON-GB'!F990,Data!J:L,3,FALSE),0),0)+IFERROR(IF(G990="Late Charge",IF(OR(F990="FS-4.1",F990="FS-4.2"),VLOOKUP(F990&amp;H990,M:O,3,FALSE),VLOOKUP(H990,N:O,2,FALSE)*VLOOKUP(F990,Data!J:L,3,FALSE))),0)+IFERROR(IF(OR(F990="FS-4.1",F990="FS-4.2"),IF(VLOOKUP(H990,Data!O:P,2,FALSE)&lt;'NON-GB'!D$5,"Lapse",0)),0)</f>
        <v>0</v>
      </c>
      <c r="L990" s="33"/>
    </row>
    <row r="991" spans="1:12" ht="20.100000000000001" customHeight="1" x14ac:dyDescent="0.25">
      <c r="A991" s="47">
        <v>983</v>
      </c>
      <c r="B991" s="53"/>
      <c r="C991" s="53"/>
      <c r="D991" s="52"/>
      <c r="E991" s="53"/>
      <c r="F991" s="54"/>
      <c r="G991" s="13"/>
      <c r="H991" s="13"/>
      <c r="I991" s="14"/>
      <c r="J991" s="48">
        <f>IFERROR(IF(G991="Annual Fee",VLOOKUP('NON-GB'!F991,Data!J:L,3,FALSE),0),0)+IFERROR(IF(G991="Late Charge",IF(OR(F991="FS-4.1",F991="FS-4.2"),VLOOKUP(F991&amp;H991,M:O,3,FALSE),VLOOKUP(H991,N:O,2,FALSE)*VLOOKUP(F991,Data!J:L,3,FALSE))),0)+IFERROR(IF(OR(F991="FS-4.1",F991="FS-4.2"),IF(VLOOKUP(H991,Data!O:P,2,FALSE)&lt;'NON-GB'!D$5,"Lapse",0)),0)</f>
        <v>0</v>
      </c>
      <c r="L991" s="33"/>
    </row>
    <row r="992" spans="1:12" ht="20.100000000000001" customHeight="1" x14ac:dyDescent="0.25">
      <c r="A992" s="47">
        <v>984</v>
      </c>
      <c r="B992" s="53"/>
      <c r="C992" s="53"/>
      <c r="D992" s="52"/>
      <c r="E992" s="53"/>
      <c r="F992" s="54"/>
      <c r="G992" s="13"/>
      <c r="H992" s="13"/>
      <c r="I992" s="14"/>
      <c r="J992" s="48">
        <f>IFERROR(IF(G992="Annual Fee",VLOOKUP('NON-GB'!F992,Data!J:L,3,FALSE),0),0)+IFERROR(IF(G992="Late Charge",IF(OR(F992="FS-4.1",F992="FS-4.2"),VLOOKUP(F992&amp;H992,M:O,3,FALSE),VLOOKUP(H992,N:O,2,FALSE)*VLOOKUP(F992,Data!J:L,3,FALSE))),0)+IFERROR(IF(OR(F992="FS-4.1",F992="FS-4.2"),IF(VLOOKUP(H992,Data!O:P,2,FALSE)&lt;'NON-GB'!D$5,"Lapse",0)),0)</f>
        <v>0</v>
      </c>
      <c r="L992" s="33"/>
    </row>
    <row r="993" spans="1:12" ht="20.100000000000001" customHeight="1" x14ac:dyDescent="0.25">
      <c r="A993" s="47">
        <v>985</v>
      </c>
      <c r="B993" s="53"/>
      <c r="C993" s="53"/>
      <c r="D993" s="52"/>
      <c r="E993" s="53"/>
      <c r="F993" s="54"/>
      <c r="G993" s="13"/>
      <c r="H993" s="13"/>
      <c r="I993" s="14"/>
      <c r="J993" s="48">
        <f>IFERROR(IF(G993="Annual Fee",VLOOKUP('NON-GB'!F993,Data!J:L,3,FALSE),0),0)+IFERROR(IF(G993="Late Charge",IF(OR(F993="FS-4.1",F993="FS-4.2"),VLOOKUP(F993&amp;H993,M:O,3,FALSE),VLOOKUP(H993,N:O,2,FALSE)*VLOOKUP(F993,Data!J:L,3,FALSE))),0)+IFERROR(IF(OR(F993="FS-4.1",F993="FS-4.2"),IF(VLOOKUP(H993,Data!O:P,2,FALSE)&lt;'NON-GB'!D$5,"Lapse",0)),0)</f>
        <v>0</v>
      </c>
      <c r="L993" s="33"/>
    </row>
    <row r="994" spans="1:12" ht="20.100000000000001" customHeight="1" x14ac:dyDescent="0.25">
      <c r="A994" s="47">
        <v>986</v>
      </c>
      <c r="B994" s="53"/>
      <c r="C994" s="53"/>
      <c r="D994" s="52"/>
      <c r="E994" s="53"/>
      <c r="F994" s="54"/>
      <c r="G994" s="13"/>
      <c r="H994" s="13"/>
      <c r="I994" s="14"/>
      <c r="J994" s="48">
        <f>IFERROR(IF(G994="Annual Fee",VLOOKUP('NON-GB'!F994,Data!J:L,3,FALSE),0),0)+IFERROR(IF(G994="Late Charge",IF(OR(F994="FS-4.1",F994="FS-4.2"),VLOOKUP(F994&amp;H994,M:O,3,FALSE),VLOOKUP(H994,N:O,2,FALSE)*VLOOKUP(F994,Data!J:L,3,FALSE))),0)+IFERROR(IF(OR(F994="FS-4.1",F994="FS-4.2"),IF(VLOOKUP(H994,Data!O:P,2,FALSE)&lt;'NON-GB'!D$5,"Lapse",0)),0)</f>
        <v>0</v>
      </c>
      <c r="L994" s="33"/>
    </row>
    <row r="995" spans="1:12" ht="20.100000000000001" customHeight="1" x14ac:dyDescent="0.25">
      <c r="A995" s="47">
        <v>987</v>
      </c>
      <c r="B995" s="53"/>
      <c r="C995" s="53"/>
      <c r="D995" s="52"/>
      <c r="E995" s="53"/>
      <c r="F995" s="54"/>
      <c r="G995" s="13"/>
      <c r="H995" s="13"/>
      <c r="I995" s="14"/>
      <c r="J995" s="48">
        <f>IFERROR(IF(G995="Annual Fee",VLOOKUP('NON-GB'!F995,Data!J:L,3,FALSE),0),0)+IFERROR(IF(G995="Late Charge",IF(OR(F995="FS-4.1",F995="FS-4.2"),VLOOKUP(F995&amp;H995,M:O,3,FALSE),VLOOKUP(H995,N:O,2,FALSE)*VLOOKUP(F995,Data!J:L,3,FALSE))),0)+IFERROR(IF(OR(F995="FS-4.1",F995="FS-4.2"),IF(VLOOKUP(H995,Data!O:P,2,FALSE)&lt;'NON-GB'!D$5,"Lapse",0)),0)</f>
        <v>0</v>
      </c>
      <c r="L995" s="33"/>
    </row>
    <row r="996" spans="1:12" ht="20.100000000000001" customHeight="1" x14ac:dyDescent="0.25">
      <c r="A996" s="47">
        <v>988</v>
      </c>
      <c r="B996" s="53"/>
      <c r="C996" s="53"/>
      <c r="D996" s="52"/>
      <c r="E996" s="53"/>
      <c r="F996" s="54"/>
      <c r="G996" s="13"/>
      <c r="H996" s="13"/>
      <c r="I996" s="14"/>
      <c r="J996" s="48">
        <f>IFERROR(IF(G996="Annual Fee",VLOOKUP('NON-GB'!F996,Data!J:L,3,FALSE),0),0)+IFERROR(IF(G996="Late Charge",IF(OR(F996="FS-4.1",F996="FS-4.2"),VLOOKUP(F996&amp;H996,M:O,3,FALSE),VLOOKUP(H996,N:O,2,FALSE)*VLOOKUP(F996,Data!J:L,3,FALSE))),0)+IFERROR(IF(OR(F996="FS-4.1",F996="FS-4.2"),IF(VLOOKUP(H996,Data!O:P,2,FALSE)&lt;'NON-GB'!D$5,"Lapse",0)),0)</f>
        <v>0</v>
      </c>
      <c r="L996" s="33"/>
    </row>
    <row r="997" spans="1:12" ht="20.100000000000001" customHeight="1" x14ac:dyDescent="0.25">
      <c r="A997" s="47">
        <v>989</v>
      </c>
      <c r="B997" s="53"/>
      <c r="C997" s="53"/>
      <c r="D997" s="52"/>
      <c r="E997" s="53"/>
      <c r="F997" s="54"/>
      <c r="G997" s="13"/>
      <c r="H997" s="13"/>
      <c r="I997" s="14"/>
      <c r="J997" s="48">
        <f>IFERROR(IF(G997="Annual Fee",VLOOKUP('NON-GB'!F997,Data!J:L,3,FALSE),0),0)+IFERROR(IF(G997="Late Charge",IF(OR(F997="FS-4.1",F997="FS-4.2"),VLOOKUP(F997&amp;H997,M:O,3,FALSE),VLOOKUP(H997,N:O,2,FALSE)*VLOOKUP(F997,Data!J:L,3,FALSE))),0)+IFERROR(IF(OR(F997="FS-4.1",F997="FS-4.2"),IF(VLOOKUP(H997,Data!O:P,2,FALSE)&lt;'NON-GB'!D$5,"Lapse",0)),0)</f>
        <v>0</v>
      </c>
      <c r="L997" s="33"/>
    </row>
    <row r="998" spans="1:12" ht="20.100000000000001" customHeight="1" x14ac:dyDescent="0.25">
      <c r="A998" s="47">
        <v>990</v>
      </c>
      <c r="B998" s="53"/>
      <c r="C998" s="53"/>
      <c r="D998" s="52"/>
      <c r="E998" s="53"/>
      <c r="F998" s="54"/>
      <c r="G998" s="13"/>
      <c r="H998" s="13"/>
      <c r="I998" s="14"/>
      <c r="J998" s="48">
        <f>IFERROR(IF(G998="Annual Fee",VLOOKUP('NON-GB'!F998,Data!J:L,3,FALSE),0),0)+IFERROR(IF(G998="Late Charge",IF(OR(F998="FS-4.1",F998="FS-4.2"),VLOOKUP(F998&amp;H998,M:O,3,FALSE),VLOOKUP(H998,N:O,2,FALSE)*VLOOKUP(F998,Data!J:L,3,FALSE))),0)+IFERROR(IF(OR(F998="FS-4.1",F998="FS-4.2"),IF(VLOOKUP(H998,Data!O:P,2,FALSE)&lt;'NON-GB'!D$5,"Lapse",0)),0)</f>
        <v>0</v>
      </c>
      <c r="L998" s="33"/>
    </row>
    <row r="999" spans="1:12" ht="20.100000000000001" customHeight="1" x14ac:dyDescent="0.25">
      <c r="A999" s="47">
        <v>991</v>
      </c>
      <c r="B999" s="53"/>
      <c r="C999" s="53"/>
      <c r="D999" s="52"/>
      <c r="E999" s="53"/>
      <c r="F999" s="54"/>
      <c r="G999" s="13"/>
      <c r="H999" s="13"/>
      <c r="I999" s="14"/>
      <c r="J999" s="48">
        <f>IFERROR(IF(G999="Annual Fee",VLOOKUP('NON-GB'!F999,Data!J:L,3,FALSE),0),0)+IFERROR(IF(G999="Late Charge",IF(OR(F999="FS-4.1",F999="FS-4.2"),VLOOKUP(F999&amp;H999,M:O,3,FALSE),VLOOKUP(H999,N:O,2,FALSE)*VLOOKUP(F999,Data!J:L,3,FALSE))),0)+IFERROR(IF(OR(F999="FS-4.1",F999="FS-4.2"),IF(VLOOKUP(H999,Data!O:P,2,FALSE)&lt;'NON-GB'!D$5,"Lapse",0)),0)</f>
        <v>0</v>
      </c>
      <c r="L999" s="33"/>
    </row>
    <row r="1000" spans="1:12" ht="20.100000000000001" customHeight="1" x14ac:dyDescent="0.25">
      <c r="A1000" s="47">
        <v>992</v>
      </c>
      <c r="B1000" s="53"/>
      <c r="C1000" s="53"/>
      <c r="D1000" s="52"/>
      <c r="E1000" s="53"/>
      <c r="F1000" s="54"/>
      <c r="G1000" s="13"/>
      <c r="H1000" s="13"/>
      <c r="I1000" s="14"/>
      <c r="J1000" s="48">
        <f>IFERROR(IF(G1000="Annual Fee",VLOOKUP('NON-GB'!F1000,Data!J:L,3,FALSE),0),0)+IFERROR(IF(G1000="Late Charge",IF(OR(F1000="FS-4.1",F1000="FS-4.2"),VLOOKUP(F1000&amp;H1000,M:O,3,FALSE),VLOOKUP(H1000,N:O,2,FALSE)*VLOOKUP(F1000,Data!J:L,3,FALSE))),0)+IFERROR(IF(OR(F1000="FS-4.1",F1000="FS-4.2"),IF(VLOOKUP(H1000,Data!O:P,2,FALSE)&lt;'NON-GB'!D$5,"Lapse",0)),0)</f>
        <v>0</v>
      </c>
      <c r="L1000" s="33"/>
    </row>
    <row r="1001" spans="1:12" ht="20.100000000000001" customHeight="1" x14ac:dyDescent="0.25">
      <c r="A1001" s="47">
        <v>993</v>
      </c>
      <c r="B1001" s="53"/>
      <c r="C1001" s="53"/>
      <c r="D1001" s="52"/>
      <c r="E1001" s="53"/>
      <c r="F1001" s="54"/>
      <c r="G1001" s="13"/>
      <c r="H1001" s="13"/>
      <c r="I1001" s="14"/>
      <c r="J1001" s="48">
        <f>IFERROR(IF(G1001="Annual Fee",VLOOKUP('NON-GB'!F1001,Data!J:L,3,FALSE),0),0)+IFERROR(IF(G1001="Late Charge",IF(OR(F1001="FS-4.1",F1001="FS-4.2"),VLOOKUP(F1001&amp;H1001,M:O,3,FALSE),VLOOKUP(H1001,N:O,2,FALSE)*VLOOKUP(F1001,Data!J:L,3,FALSE))),0)+IFERROR(IF(OR(F1001="FS-4.1",F1001="FS-4.2"),IF(VLOOKUP(H1001,Data!O:P,2,FALSE)&lt;'NON-GB'!D$5,"Lapse",0)),0)</f>
        <v>0</v>
      </c>
      <c r="L1001" s="33"/>
    </row>
    <row r="1002" spans="1:12" ht="20.100000000000001" customHeight="1" x14ac:dyDescent="0.25">
      <c r="A1002" s="47">
        <v>994</v>
      </c>
      <c r="B1002" s="53"/>
      <c r="C1002" s="53"/>
      <c r="D1002" s="52"/>
      <c r="E1002" s="53"/>
      <c r="F1002" s="54"/>
      <c r="G1002" s="13"/>
      <c r="H1002" s="13"/>
      <c r="I1002" s="14"/>
      <c r="J1002" s="48">
        <f>IFERROR(IF(G1002="Annual Fee",VLOOKUP('NON-GB'!F1002,Data!J:L,3,FALSE),0),0)+IFERROR(IF(G1002="Late Charge",IF(OR(F1002="FS-4.1",F1002="FS-4.2"),VLOOKUP(F1002&amp;H1002,M:O,3,FALSE),VLOOKUP(H1002,N:O,2,FALSE)*VLOOKUP(F1002,Data!J:L,3,FALSE))),0)+IFERROR(IF(OR(F1002="FS-4.1",F1002="FS-4.2"),IF(VLOOKUP(H1002,Data!O:P,2,FALSE)&lt;'NON-GB'!D$5,"Lapse",0)),0)</f>
        <v>0</v>
      </c>
      <c r="L1002" s="33"/>
    </row>
    <row r="1003" spans="1:12" ht="20.100000000000001" customHeight="1" x14ac:dyDescent="0.25">
      <c r="A1003" s="47">
        <v>995</v>
      </c>
      <c r="B1003" s="53"/>
      <c r="C1003" s="53"/>
      <c r="D1003" s="52"/>
      <c r="E1003" s="53"/>
      <c r="F1003" s="54"/>
      <c r="G1003" s="13"/>
      <c r="H1003" s="13"/>
      <c r="I1003" s="14"/>
      <c r="J1003" s="48">
        <f>IFERROR(IF(G1003="Annual Fee",VLOOKUP('NON-GB'!F1003,Data!J:L,3,FALSE),0),0)+IFERROR(IF(G1003="Late Charge",IF(OR(F1003="FS-4.1",F1003="FS-4.2"),VLOOKUP(F1003&amp;H1003,M:O,3,FALSE),VLOOKUP(H1003,N:O,2,FALSE)*VLOOKUP(F1003,Data!J:L,3,FALSE))),0)+IFERROR(IF(OR(F1003="FS-4.1",F1003="FS-4.2"),IF(VLOOKUP(H1003,Data!O:P,2,FALSE)&lt;'NON-GB'!D$5,"Lapse",0)),0)</f>
        <v>0</v>
      </c>
      <c r="L1003" s="33"/>
    </row>
    <row r="1004" spans="1:12" ht="20.100000000000001" customHeight="1" x14ac:dyDescent="0.25">
      <c r="A1004" s="47">
        <v>996</v>
      </c>
      <c r="B1004" s="53"/>
      <c r="C1004" s="53"/>
      <c r="D1004" s="52"/>
      <c r="E1004" s="53"/>
      <c r="F1004" s="54"/>
      <c r="G1004" s="13"/>
      <c r="H1004" s="13"/>
      <c r="I1004" s="14"/>
      <c r="J1004" s="48">
        <f>IFERROR(IF(G1004="Annual Fee",VLOOKUP('NON-GB'!F1004,Data!J:L,3,FALSE),0),0)+IFERROR(IF(G1004="Late Charge",IF(OR(F1004="FS-4.1",F1004="FS-4.2"),VLOOKUP(F1004&amp;H1004,M:O,3,FALSE),VLOOKUP(H1004,N:O,2,FALSE)*VLOOKUP(F1004,Data!J:L,3,FALSE))),0)+IFERROR(IF(OR(F1004="FS-4.1",F1004="FS-4.2"),IF(VLOOKUP(H1004,Data!O:P,2,FALSE)&lt;'NON-GB'!D$5,"Lapse",0)),0)</f>
        <v>0</v>
      </c>
      <c r="L1004" s="33"/>
    </row>
    <row r="1005" spans="1:12" ht="20.100000000000001" customHeight="1" x14ac:dyDescent="0.25">
      <c r="A1005" s="47">
        <v>997</v>
      </c>
      <c r="B1005" s="53"/>
      <c r="C1005" s="53"/>
      <c r="D1005" s="52"/>
      <c r="E1005" s="53"/>
      <c r="F1005" s="54"/>
      <c r="G1005" s="13"/>
      <c r="H1005" s="13"/>
      <c r="I1005" s="14"/>
      <c r="J1005" s="48">
        <f>IFERROR(IF(G1005="Annual Fee",VLOOKUP('NON-GB'!F1005,Data!J:L,3,FALSE),0),0)+IFERROR(IF(G1005="Late Charge",IF(OR(F1005="FS-4.1",F1005="FS-4.2"),VLOOKUP(F1005&amp;H1005,M:O,3,FALSE),VLOOKUP(H1005,N:O,2,FALSE)*VLOOKUP(F1005,Data!J:L,3,FALSE))),0)+IFERROR(IF(OR(F1005="FS-4.1",F1005="FS-4.2"),IF(VLOOKUP(H1005,Data!O:P,2,FALSE)&lt;'NON-GB'!D$5,"Lapse",0)),0)</f>
        <v>0</v>
      </c>
      <c r="L1005" s="33"/>
    </row>
    <row r="1006" spans="1:12" ht="20.100000000000001" customHeight="1" x14ac:dyDescent="0.25">
      <c r="A1006" s="47">
        <v>998</v>
      </c>
      <c r="B1006" s="53"/>
      <c r="C1006" s="53"/>
      <c r="D1006" s="52"/>
      <c r="E1006" s="53"/>
      <c r="F1006" s="54"/>
      <c r="G1006" s="13"/>
      <c r="H1006" s="13"/>
      <c r="I1006" s="14"/>
      <c r="J1006" s="48">
        <f>IFERROR(IF(G1006="Annual Fee",VLOOKUP('NON-GB'!F1006,Data!J:L,3,FALSE),0),0)+IFERROR(IF(G1006="Late Charge",IF(OR(F1006="FS-4.1",F1006="FS-4.2"),VLOOKUP(F1006&amp;H1006,M:O,3,FALSE),VLOOKUP(H1006,N:O,2,FALSE)*VLOOKUP(F1006,Data!J:L,3,FALSE))),0)+IFERROR(IF(OR(F1006="FS-4.1",F1006="FS-4.2"),IF(VLOOKUP(H1006,Data!O:P,2,FALSE)&lt;'NON-GB'!D$5,"Lapse",0)),0)</f>
        <v>0</v>
      </c>
      <c r="L1006" s="33"/>
    </row>
    <row r="1007" spans="1:12" ht="20.100000000000001" customHeight="1" x14ac:dyDescent="0.25">
      <c r="A1007" s="47">
        <v>999</v>
      </c>
      <c r="B1007" s="53"/>
      <c r="C1007" s="53"/>
      <c r="D1007" s="52"/>
      <c r="E1007" s="53"/>
      <c r="F1007" s="54"/>
      <c r="G1007" s="13"/>
      <c r="H1007" s="13"/>
      <c r="I1007" s="14"/>
      <c r="J1007" s="48">
        <f>IFERROR(IF(G1007="Annual Fee",VLOOKUP('NON-GB'!F1007,Data!J:L,3,FALSE),0),0)+IFERROR(IF(G1007="Late Charge",IF(OR(F1007="FS-4.1",F1007="FS-4.2"),VLOOKUP(F1007&amp;H1007,M:O,3,FALSE),VLOOKUP(H1007,N:O,2,FALSE)*VLOOKUP(F1007,Data!J:L,3,FALSE))),0)+IFERROR(IF(OR(F1007="FS-4.1",F1007="FS-4.2"),IF(VLOOKUP(H1007,Data!O:P,2,FALSE)&lt;'NON-GB'!D$5,"Lapse",0)),0)</f>
        <v>0</v>
      </c>
      <c r="L1007" s="33"/>
    </row>
    <row r="1008" spans="1:12" ht="20.100000000000001" customHeight="1" x14ac:dyDescent="0.25">
      <c r="A1008" s="47">
        <v>1000</v>
      </c>
      <c r="B1008" s="53"/>
      <c r="C1008" s="53"/>
      <c r="D1008" s="52"/>
      <c r="E1008" s="53"/>
      <c r="F1008" s="54"/>
      <c r="G1008" s="13"/>
      <c r="H1008" s="13"/>
      <c r="I1008" s="14"/>
      <c r="J1008" s="48">
        <f>IFERROR(IF(G1008="Annual Fee",VLOOKUP('NON-GB'!F1008,Data!J:L,3,FALSE),0),0)+IFERROR(IF(G1008="Late Charge",IF(OR(F1008="FS-4.1",F1008="FS-4.2"),VLOOKUP(F1008&amp;H1008,M:O,3,FALSE),VLOOKUP(H1008,N:O,2,FALSE)*VLOOKUP(F1008,Data!J:L,3,FALSE))),0)+IFERROR(IF(OR(F1008="FS-4.1",F1008="FS-4.2"),IF(VLOOKUP(H1008,Data!O:P,2,FALSE)&lt;'NON-GB'!D$5,"Lapse",0)),0)</f>
        <v>0</v>
      </c>
      <c r="L1008" s="33"/>
    </row>
    <row r="1009" spans="1:15" s="26" customFormat="1" ht="18.95" customHeight="1" thickBot="1" x14ac:dyDescent="0.25">
      <c r="A1009" s="97" t="s">
        <v>7</v>
      </c>
      <c r="B1009" s="98"/>
      <c r="C1009" s="98"/>
      <c r="D1009" s="98"/>
      <c r="E1009" s="98"/>
      <c r="F1009" s="98"/>
      <c r="G1009" s="98"/>
      <c r="H1009" s="98"/>
      <c r="I1009" s="85" t="s">
        <v>83</v>
      </c>
      <c r="J1009" s="65">
        <f>(SUM(J9:J1008))</f>
        <v>0</v>
      </c>
      <c r="L1009" s="45"/>
      <c r="O1009" s="63"/>
    </row>
    <row r="1010" spans="1:15" s="29" customFormat="1" ht="15" customHeight="1" thickTop="1" x14ac:dyDescent="0.25">
      <c r="A1010" s="90" t="s">
        <v>76</v>
      </c>
      <c r="B1010" s="91"/>
      <c r="C1010" s="91"/>
      <c r="D1010" s="91"/>
      <c r="E1010" s="91"/>
      <c r="F1010" s="91"/>
      <c r="G1010" s="91"/>
      <c r="H1010" s="91"/>
      <c r="I1010" s="91"/>
      <c r="J1010" s="92"/>
      <c r="K1010" s="24"/>
      <c r="L1010" s="35"/>
      <c r="O1010" s="32"/>
    </row>
    <row r="1011" spans="1:15" s="29" customFormat="1" ht="15" customHeight="1" x14ac:dyDescent="0.25">
      <c r="A1011" s="87" t="s">
        <v>259</v>
      </c>
      <c r="B1011" s="88"/>
      <c r="C1011" s="88"/>
      <c r="D1011" s="88"/>
      <c r="E1011" s="88"/>
      <c r="F1011" s="88"/>
      <c r="G1011" s="88"/>
      <c r="H1011" s="88"/>
      <c r="I1011" s="88"/>
      <c r="J1011" s="89"/>
      <c r="K1011" s="24"/>
      <c r="L1011" s="35"/>
      <c r="O1011" s="32"/>
    </row>
    <row r="1012" spans="1:15" s="29" customFormat="1" ht="15" customHeight="1" x14ac:dyDescent="0.25">
      <c r="A1012" s="87" t="s">
        <v>75</v>
      </c>
      <c r="B1012" s="88"/>
      <c r="C1012" s="88"/>
      <c r="D1012" s="88"/>
      <c r="E1012" s="88"/>
      <c r="F1012" s="88"/>
      <c r="G1012" s="88"/>
      <c r="H1012" s="88"/>
      <c r="I1012" s="88"/>
      <c r="J1012" s="89"/>
      <c r="K1012" s="24"/>
      <c r="L1012" s="35"/>
      <c r="O1012" s="32"/>
    </row>
    <row r="1013" spans="1:15" s="29" customFormat="1" ht="15" customHeight="1" x14ac:dyDescent="0.25">
      <c r="A1013" s="69"/>
      <c r="B1013" s="70"/>
      <c r="C1013" s="70"/>
      <c r="D1013" s="70"/>
      <c r="E1013" s="70"/>
      <c r="F1013" s="70"/>
      <c r="G1013" s="70"/>
      <c r="H1013" s="70"/>
      <c r="I1013" s="70"/>
      <c r="J1013" s="71"/>
      <c r="K1013" s="24"/>
      <c r="L1013" s="35"/>
      <c r="O1013" s="32"/>
    </row>
    <row r="1014" spans="1:15" s="29" customFormat="1" ht="15" customHeight="1" x14ac:dyDescent="0.25">
      <c r="A1014" s="72"/>
      <c r="B1014" s="73"/>
      <c r="C1014" s="73"/>
      <c r="D1014" s="73"/>
      <c r="E1014" s="73"/>
      <c r="F1014" s="73"/>
      <c r="G1014" s="73"/>
      <c r="H1014" s="73"/>
      <c r="I1014" s="73"/>
      <c r="J1014" s="74"/>
      <c r="K1014" s="24"/>
      <c r="L1014" s="35"/>
      <c r="O1014" s="32"/>
    </row>
    <row r="1015" spans="1:15" ht="15" customHeight="1" x14ac:dyDescent="0.25">
      <c r="A1015" s="46"/>
      <c r="B1015" s="45" t="s">
        <v>9</v>
      </c>
      <c r="C1015" s="15"/>
      <c r="D1015" s="73"/>
      <c r="E1015" s="73"/>
      <c r="F1015" s="73"/>
      <c r="G1015" s="73"/>
      <c r="H1015" s="73"/>
      <c r="I1015" s="73"/>
      <c r="J1015" s="74"/>
      <c r="L1015" s="35"/>
    </row>
    <row r="1016" spans="1:15" s="29" customFormat="1" ht="15" customHeight="1" thickBot="1" x14ac:dyDescent="0.3">
      <c r="A1016" s="75"/>
      <c r="B1016" s="76"/>
      <c r="C1016" s="76"/>
      <c r="D1016" s="76"/>
      <c r="E1016" s="76"/>
      <c r="F1016" s="76"/>
      <c r="G1016" s="76"/>
      <c r="H1016" s="76"/>
      <c r="I1016" s="76"/>
      <c r="J1016" s="77"/>
      <c r="K1016" s="24"/>
      <c r="L1016" s="35"/>
      <c r="O1016" s="32"/>
    </row>
    <row r="1017" spans="1:15" s="29" customFormat="1" x14ac:dyDescent="0.25">
      <c r="F1017" s="86"/>
      <c r="K1017" s="24"/>
      <c r="O1017" s="32"/>
    </row>
    <row r="1018" spans="1:15" s="29" customFormat="1" x14ac:dyDescent="0.25">
      <c r="F1018" s="86"/>
      <c r="K1018" s="24"/>
      <c r="O1018" s="32"/>
    </row>
    <row r="1019" spans="1:15" s="29" customFormat="1" x14ac:dyDescent="0.25">
      <c r="F1019" s="86"/>
      <c r="K1019" s="24"/>
      <c r="O1019" s="32"/>
    </row>
    <row r="1020" spans="1:15" s="29" customFormat="1" x14ac:dyDescent="0.25">
      <c r="F1020" s="86"/>
      <c r="K1020" s="24"/>
      <c r="O1020" s="32"/>
    </row>
    <row r="1021" spans="1:15" s="29" customFormat="1" x14ac:dyDescent="0.25">
      <c r="F1021" s="86"/>
      <c r="K1021" s="24"/>
      <c r="O1021" s="32"/>
    </row>
    <row r="1022" spans="1:15" s="29" customFormat="1" x14ac:dyDescent="0.25">
      <c r="F1022" s="86"/>
      <c r="K1022" s="24"/>
      <c r="O1022" s="32"/>
    </row>
    <row r="1023" spans="1:15" s="29" customFormat="1" x14ac:dyDescent="0.25">
      <c r="F1023" s="86"/>
      <c r="K1023" s="24"/>
      <c r="O1023" s="32"/>
    </row>
    <row r="1024" spans="1:15" s="29" customFormat="1" x14ac:dyDescent="0.25">
      <c r="F1024" s="86"/>
      <c r="K1024" s="24"/>
      <c r="O1024" s="32"/>
    </row>
    <row r="1025" spans="6:15" s="29" customFormat="1" x14ac:dyDescent="0.25">
      <c r="F1025" s="86"/>
      <c r="K1025" s="24"/>
      <c r="O1025" s="32"/>
    </row>
    <row r="1026" spans="6:15" s="29" customFormat="1" x14ac:dyDescent="0.25">
      <c r="F1026" s="86"/>
      <c r="K1026" s="24"/>
      <c r="O1026" s="32"/>
    </row>
    <row r="1027" spans="6:15" s="29" customFormat="1" x14ac:dyDescent="0.25">
      <c r="F1027" s="86"/>
      <c r="K1027" s="24"/>
      <c r="O1027" s="32"/>
    </row>
    <row r="1028" spans="6:15" s="29" customFormat="1" x14ac:dyDescent="0.25">
      <c r="F1028" s="86"/>
      <c r="K1028" s="24"/>
      <c r="O1028" s="32"/>
    </row>
    <row r="1029" spans="6:15" s="29" customFormat="1" x14ac:dyDescent="0.25">
      <c r="F1029" s="86"/>
      <c r="K1029" s="24"/>
      <c r="O1029" s="32"/>
    </row>
    <row r="1030" spans="6:15" s="29" customFormat="1" x14ac:dyDescent="0.25">
      <c r="F1030" s="86"/>
      <c r="K1030" s="24"/>
      <c r="O1030" s="32"/>
    </row>
    <row r="1031" spans="6:15" s="29" customFormat="1" x14ac:dyDescent="0.25">
      <c r="F1031" s="86"/>
      <c r="K1031" s="24"/>
      <c r="O1031" s="32"/>
    </row>
    <row r="1032" spans="6:15" s="29" customFormat="1" x14ac:dyDescent="0.25">
      <c r="F1032" s="86"/>
      <c r="K1032" s="24"/>
      <c r="O1032" s="32"/>
    </row>
    <row r="1033" spans="6:15" s="29" customFormat="1" x14ac:dyDescent="0.25">
      <c r="F1033" s="86"/>
      <c r="K1033" s="24"/>
      <c r="O1033" s="32"/>
    </row>
    <row r="1034" spans="6:15" s="29" customFormat="1" x14ac:dyDescent="0.25">
      <c r="F1034" s="86"/>
      <c r="K1034" s="24"/>
      <c r="O1034" s="32"/>
    </row>
    <row r="1035" spans="6:15" s="29" customFormat="1" x14ac:dyDescent="0.25">
      <c r="F1035" s="86"/>
      <c r="K1035" s="24"/>
      <c r="O1035" s="32"/>
    </row>
    <row r="1036" spans="6:15" s="29" customFormat="1" x14ac:dyDescent="0.25">
      <c r="F1036" s="86"/>
      <c r="K1036" s="24"/>
      <c r="O1036" s="32"/>
    </row>
    <row r="1037" spans="6:15" s="29" customFormat="1" x14ac:dyDescent="0.25">
      <c r="F1037" s="86"/>
      <c r="K1037" s="24"/>
      <c r="O1037" s="32"/>
    </row>
    <row r="1038" spans="6:15" s="29" customFormat="1" x14ac:dyDescent="0.25">
      <c r="F1038" s="86"/>
      <c r="K1038" s="24"/>
      <c r="O1038" s="32"/>
    </row>
    <row r="1039" spans="6:15" s="29" customFormat="1" x14ac:dyDescent="0.25">
      <c r="F1039" s="86"/>
      <c r="K1039" s="24"/>
      <c r="O1039" s="32"/>
    </row>
    <row r="1040" spans="6:15" s="29" customFormat="1" x14ac:dyDescent="0.25">
      <c r="F1040" s="86"/>
      <c r="K1040" s="24"/>
      <c r="O1040" s="32"/>
    </row>
    <row r="1041" spans="6:15" s="29" customFormat="1" x14ac:dyDescent="0.25">
      <c r="F1041" s="86"/>
      <c r="K1041" s="24"/>
      <c r="O1041" s="32"/>
    </row>
    <row r="1042" spans="6:15" s="29" customFormat="1" x14ac:dyDescent="0.25">
      <c r="F1042" s="86"/>
      <c r="K1042" s="24"/>
      <c r="O1042" s="32"/>
    </row>
    <row r="1043" spans="6:15" s="29" customFormat="1" x14ac:dyDescent="0.25">
      <c r="F1043" s="86"/>
      <c r="K1043" s="24"/>
      <c r="O1043" s="32"/>
    </row>
    <row r="1044" spans="6:15" s="29" customFormat="1" x14ac:dyDescent="0.25">
      <c r="F1044" s="86"/>
      <c r="K1044" s="24"/>
      <c r="O1044" s="32"/>
    </row>
    <row r="1045" spans="6:15" s="29" customFormat="1" x14ac:dyDescent="0.25">
      <c r="F1045" s="86"/>
      <c r="K1045" s="24"/>
      <c r="O1045" s="32"/>
    </row>
    <row r="1046" spans="6:15" s="29" customFormat="1" x14ac:dyDescent="0.25">
      <c r="F1046" s="86"/>
      <c r="K1046" s="24"/>
      <c r="O1046" s="32"/>
    </row>
    <row r="1047" spans="6:15" s="29" customFormat="1" x14ac:dyDescent="0.25">
      <c r="F1047" s="86"/>
      <c r="K1047" s="24"/>
      <c r="O1047" s="32"/>
    </row>
    <row r="1048" spans="6:15" s="29" customFormat="1" x14ac:dyDescent="0.25">
      <c r="F1048" s="86"/>
      <c r="K1048" s="24"/>
      <c r="O1048" s="32"/>
    </row>
    <row r="1049" spans="6:15" s="29" customFormat="1" x14ac:dyDescent="0.25">
      <c r="F1049" s="86"/>
      <c r="K1049" s="24"/>
      <c r="O1049" s="32"/>
    </row>
    <row r="1050" spans="6:15" s="29" customFormat="1" x14ac:dyDescent="0.25">
      <c r="F1050" s="86"/>
      <c r="K1050" s="24"/>
      <c r="O1050" s="32"/>
    </row>
    <row r="1051" spans="6:15" s="29" customFormat="1" x14ac:dyDescent="0.25">
      <c r="F1051" s="86"/>
      <c r="K1051" s="24"/>
      <c r="O1051" s="32"/>
    </row>
    <row r="1052" spans="6:15" s="29" customFormat="1" x14ac:dyDescent="0.25">
      <c r="F1052" s="86"/>
      <c r="K1052" s="24"/>
      <c r="O1052" s="32"/>
    </row>
    <row r="1053" spans="6:15" s="29" customFormat="1" x14ac:dyDescent="0.25">
      <c r="F1053" s="86"/>
      <c r="K1053" s="24"/>
      <c r="O1053" s="32"/>
    </row>
    <row r="1054" spans="6:15" s="29" customFormat="1" x14ac:dyDescent="0.25">
      <c r="F1054" s="86"/>
      <c r="K1054" s="24"/>
      <c r="O1054" s="32"/>
    </row>
    <row r="1055" spans="6:15" s="29" customFormat="1" x14ac:dyDescent="0.25">
      <c r="F1055" s="86"/>
      <c r="K1055" s="24"/>
      <c r="O1055" s="32"/>
    </row>
    <row r="1056" spans="6:15" s="29" customFormat="1" x14ac:dyDescent="0.25">
      <c r="F1056" s="86"/>
      <c r="K1056" s="24"/>
      <c r="O1056" s="32"/>
    </row>
    <row r="1057" spans="6:15" s="29" customFormat="1" x14ac:dyDescent="0.25">
      <c r="F1057" s="86"/>
      <c r="K1057" s="24"/>
      <c r="O1057" s="32"/>
    </row>
    <row r="1058" spans="6:15" s="29" customFormat="1" x14ac:dyDescent="0.25">
      <c r="F1058" s="86"/>
      <c r="K1058" s="24"/>
      <c r="O1058" s="32"/>
    </row>
    <row r="1059" spans="6:15" s="29" customFormat="1" x14ac:dyDescent="0.25">
      <c r="F1059" s="86"/>
      <c r="K1059" s="24"/>
      <c r="O1059" s="32"/>
    </row>
    <row r="1060" spans="6:15" s="29" customFormat="1" x14ac:dyDescent="0.25">
      <c r="F1060" s="86"/>
      <c r="K1060" s="24"/>
      <c r="O1060" s="32"/>
    </row>
    <row r="1061" spans="6:15" s="29" customFormat="1" x14ac:dyDescent="0.25">
      <c r="F1061" s="86"/>
      <c r="K1061" s="24"/>
      <c r="O1061" s="32"/>
    </row>
    <row r="1062" spans="6:15" s="29" customFormat="1" x14ac:dyDescent="0.25">
      <c r="F1062" s="86"/>
      <c r="K1062" s="24"/>
      <c r="O1062" s="32"/>
    </row>
    <row r="1063" spans="6:15" s="29" customFormat="1" x14ac:dyDescent="0.25">
      <c r="F1063" s="86"/>
      <c r="K1063" s="24"/>
      <c r="O1063" s="32"/>
    </row>
    <row r="1064" spans="6:15" s="29" customFormat="1" x14ac:dyDescent="0.25">
      <c r="F1064" s="86"/>
      <c r="K1064" s="24"/>
      <c r="O1064" s="32"/>
    </row>
    <row r="1065" spans="6:15" s="29" customFormat="1" x14ac:dyDescent="0.25">
      <c r="F1065" s="86"/>
      <c r="K1065" s="24"/>
      <c r="O1065" s="32"/>
    </row>
    <row r="1066" spans="6:15" s="29" customFormat="1" x14ac:dyDescent="0.25">
      <c r="F1066" s="86"/>
      <c r="K1066" s="24"/>
      <c r="O1066" s="32"/>
    </row>
    <row r="1067" spans="6:15" s="29" customFormat="1" x14ac:dyDescent="0.25">
      <c r="F1067" s="86"/>
      <c r="K1067" s="24"/>
      <c r="O1067" s="32"/>
    </row>
    <row r="1068" spans="6:15" s="29" customFormat="1" x14ac:dyDescent="0.25">
      <c r="F1068" s="86"/>
      <c r="K1068" s="24"/>
      <c r="O1068" s="32"/>
    </row>
    <row r="1069" spans="6:15" s="29" customFormat="1" x14ac:dyDescent="0.25">
      <c r="F1069" s="86"/>
      <c r="K1069" s="24"/>
      <c r="O1069" s="32"/>
    </row>
    <row r="1070" spans="6:15" s="29" customFormat="1" x14ac:dyDescent="0.25">
      <c r="F1070" s="86"/>
      <c r="K1070" s="24"/>
      <c r="O1070" s="32"/>
    </row>
    <row r="1071" spans="6:15" s="29" customFormat="1" x14ac:dyDescent="0.25">
      <c r="F1071" s="86"/>
      <c r="K1071" s="24"/>
      <c r="O1071" s="32"/>
    </row>
    <row r="1072" spans="6:15" s="29" customFormat="1" x14ac:dyDescent="0.25">
      <c r="F1072" s="86"/>
      <c r="K1072" s="24"/>
      <c r="O1072" s="32"/>
    </row>
    <row r="1073" spans="6:15" s="29" customFormat="1" x14ac:dyDescent="0.25">
      <c r="F1073" s="86"/>
      <c r="K1073" s="24"/>
      <c r="O1073" s="32"/>
    </row>
    <row r="1074" spans="6:15" s="29" customFormat="1" x14ac:dyDescent="0.25">
      <c r="F1074" s="86"/>
      <c r="K1074" s="24"/>
      <c r="O1074" s="32"/>
    </row>
    <row r="1075" spans="6:15" s="29" customFormat="1" x14ac:dyDescent="0.25">
      <c r="F1075" s="86"/>
      <c r="K1075" s="24"/>
      <c r="O1075" s="32"/>
    </row>
    <row r="1076" spans="6:15" s="29" customFormat="1" x14ac:dyDescent="0.25">
      <c r="F1076" s="86"/>
      <c r="K1076" s="24"/>
      <c r="O1076" s="32"/>
    </row>
    <row r="1077" spans="6:15" s="29" customFormat="1" x14ac:dyDescent="0.25">
      <c r="F1077" s="86"/>
      <c r="K1077" s="24"/>
      <c r="O1077" s="32"/>
    </row>
    <row r="1078" spans="6:15" s="29" customFormat="1" x14ac:dyDescent="0.25">
      <c r="F1078" s="86"/>
      <c r="K1078" s="24"/>
      <c r="O1078" s="32"/>
    </row>
    <row r="1079" spans="6:15" s="29" customFormat="1" x14ac:dyDescent="0.25">
      <c r="F1079" s="86"/>
      <c r="K1079" s="24"/>
      <c r="O1079" s="32"/>
    </row>
    <row r="1080" spans="6:15" s="29" customFormat="1" x14ac:dyDescent="0.25">
      <c r="F1080" s="86"/>
      <c r="K1080" s="24"/>
      <c r="O1080" s="32"/>
    </row>
    <row r="1081" spans="6:15" s="29" customFormat="1" x14ac:dyDescent="0.25">
      <c r="F1081" s="86"/>
      <c r="K1081" s="24"/>
      <c r="O1081" s="32"/>
    </row>
    <row r="1082" spans="6:15" s="29" customFormat="1" x14ac:dyDescent="0.25">
      <c r="F1082" s="86"/>
      <c r="K1082" s="24"/>
      <c r="O1082" s="32"/>
    </row>
    <row r="1083" spans="6:15" s="29" customFormat="1" x14ac:dyDescent="0.25">
      <c r="F1083" s="86"/>
      <c r="K1083" s="24"/>
      <c r="O1083" s="32"/>
    </row>
    <row r="1084" spans="6:15" s="29" customFormat="1" x14ac:dyDescent="0.25">
      <c r="F1084" s="86"/>
      <c r="K1084" s="24"/>
      <c r="O1084" s="32"/>
    </row>
    <row r="1085" spans="6:15" s="29" customFormat="1" x14ac:dyDescent="0.25">
      <c r="F1085" s="86"/>
      <c r="K1085" s="24"/>
      <c r="O1085" s="32"/>
    </row>
    <row r="1086" spans="6:15" s="29" customFormat="1" x14ac:dyDescent="0.25">
      <c r="F1086" s="86"/>
      <c r="K1086" s="24"/>
      <c r="O1086" s="32"/>
    </row>
    <row r="1087" spans="6:15" s="29" customFormat="1" x14ac:dyDescent="0.25">
      <c r="F1087" s="86"/>
      <c r="K1087" s="24"/>
      <c r="O1087" s="32"/>
    </row>
    <row r="1088" spans="6:15" s="29" customFormat="1" x14ac:dyDescent="0.25">
      <c r="F1088" s="86"/>
      <c r="K1088" s="24"/>
      <c r="O1088" s="32"/>
    </row>
    <row r="1089" spans="6:15" s="29" customFormat="1" x14ac:dyDescent="0.25">
      <c r="F1089" s="86"/>
      <c r="K1089" s="24"/>
      <c r="O1089" s="32"/>
    </row>
    <row r="1090" spans="6:15" s="29" customFormat="1" x14ac:dyDescent="0.25">
      <c r="F1090" s="86"/>
      <c r="K1090" s="24"/>
      <c r="O1090" s="32"/>
    </row>
    <row r="1091" spans="6:15" s="29" customFormat="1" x14ac:dyDescent="0.25">
      <c r="F1091" s="86"/>
      <c r="K1091" s="24"/>
      <c r="O1091" s="32"/>
    </row>
    <row r="1092" spans="6:15" s="29" customFormat="1" x14ac:dyDescent="0.25">
      <c r="F1092" s="86"/>
      <c r="K1092" s="24"/>
      <c r="O1092" s="32"/>
    </row>
    <row r="1093" spans="6:15" s="29" customFormat="1" x14ac:dyDescent="0.25">
      <c r="F1093" s="86"/>
      <c r="K1093" s="24"/>
      <c r="O1093" s="32"/>
    </row>
    <row r="1094" spans="6:15" s="29" customFormat="1" x14ac:dyDescent="0.25">
      <c r="F1094" s="86"/>
      <c r="K1094" s="24"/>
      <c r="O1094" s="32"/>
    </row>
    <row r="1095" spans="6:15" s="29" customFormat="1" x14ac:dyDescent="0.25">
      <c r="F1095" s="86"/>
      <c r="K1095" s="24"/>
      <c r="O1095" s="32"/>
    </row>
    <row r="1096" spans="6:15" s="29" customFormat="1" x14ac:dyDescent="0.25">
      <c r="F1096" s="86"/>
      <c r="K1096" s="24"/>
      <c r="O1096" s="32"/>
    </row>
    <row r="1097" spans="6:15" s="29" customFormat="1" x14ac:dyDescent="0.25">
      <c r="F1097" s="86"/>
      <c r="K1097" s="24"/>
      <c r="O1097" s="32"/>
    </row>
    <row r="1098" spans="6:15" s="29" customFormat="1" x14ac:dyDescent="0.25">
      <c r="F1098" s="86"/>
      <c r="K1098" s="24"/>
      <c r="O1098" s="32"/>
    </row>
    <row r="1099" spans="6:15" s="29" customFormat="1" x14ac:dyDescent="0.25">
      <c r="F1099" s="86"/>
      <c r="K1099" s="24"/>
      <c r="O1099" s="32"/>
    </row>
    <row r="1100" spans="6:15" s="29" customFormat="1" x14ac:dyDescent="0.25">
      <c r="F1100" s="86"/>
      <c r="K1100" s="24"/>
      <c r="O1100" s="32"/>
    </row>
    <row r="1101" spans="6:15" s="29" customFormat="1" x14ac:dyDescent="0.25">
      <c r="F1101" s="86"/>
      <c r="K1101" s="24"/>
      <c r="O1101" s="32"/>
    </row>
    <row r="1102" spans="6:15" s="29" customFormat="1" x14ac:dyDescent="0.25">
      <c r="F1102" s="86"/>
      <c r="K1102" s="24"/>
      <c r="O1102" s="32"/>
    </row>
    <row r="1103" spans="6:15" s="29" customFormat="1" x14ac:dyDescent="0.25">
      <c r="F1103" s="86"/>
      <c r="K1103" s="24"/>
      <c r="O1103" s="32"/>
    </row>
    <row r="1104" spans="6:15" s="29" customFormat="1" x14ac:dyDescent="0.25">
      <c r="F1104" s="86"/>
      <c r="K1104" s="24"/>
      <c r="O1104" s="32"/>
    </row>
    <row r="1105" spans="6:15" s="29" customFormat="1" x14ac:dyDescent="0.25">
      <c r="F1105" s="86"/>
      <c r="K1105" s="24"/>
      <c r="O1105" s="32"/>
    </row>
    <row r="1106" spans="6:15" s="29" customFormat="1" x14ac:dyDescent="0.25">
      <c r="F1106" s="86"/>
      <c r="K1106" s="24"/>
      <c r="O1106" s="32"/>
    </row>
    <row r="1107" spans="6:15" s="29" customFormat="1" x14ac:dyDescent="0.25">
      <c r="F1107" s="86"/>
      <c r="K1107" s="24"/>
      <c r="O1107" s="32"/>
    </row>
    <row r="1108" spans="6:15" s="29" customFormat="1" x14ac:dyDescent="0.25">
      <c r="F1108" s="86"/>
      <c r="K1108" s="24"/>
      <c r="O1108" s="32"/>
    </row>
    <row r="1109" spans="6:15" s="29" customFormat="1" x14ac:dyDescent="0.25">
      <c r="F1109" s="86"/>
      <c r="K1109" s="24"/>
      <c r="O1109" s="32"/>
    </row>
    <row r="1110" spans="6:15" s="29" customFormat="1" x14ac:dyDescent="0.25">
      <c r="F1110" s="86"/>
      <c r="K1110" s="24"/>
      <c r="O1110" s="32"/>
    </row>
    <row r="1111" spans="6:15" s="29" customFormat="1" x14ac:dyDescent="0.25">
      <c r="F1111" s="86"/>
      <c r="K1111" s="24"/>
      <c r="O1111" s="32"/>
    </row>
    <row r="1112" spans="6:15" s="29" customFormat="1" x14ac:dyDescent="0.25">
      <c r="F1112" s="86"/>
      <c r="K1112" s="24"/>
      <c r="O1112" s="32"/>
    </row>
    <row r="1113" spans="6:15" s="29" customFormat="1" x14ac:dyDescent="0.25">
      <c r="F1113" s="86"/>
      <c r="K1113" s="24"/>
      <c r="O1113" s="32"/>
    </row>
    <row r="1114" spans="6:15" s="29" customFormat="1" x14ac:dyDescent="0.25">
      <c r="F1114" s="86"/>
      <c r="K1114" s="24"/>
      <c r="O1114" s="32"/>
    </row>
    <row r="1115" spans="6:15" s="29" customFormat="1" x14ac:dyDescent="0.25">
      <c r="F1115" s="86"/>
      <c r="K1115" s="24"/>
      <c r="O1115" s="32"/>
    </row>
    <row r="1116" spans="6:15" s="29" customFormat="1" x14ac:dyDescent="0.25">
      <c r="F1116" s="86"/>
      <c r="K1116" s="24"/>
      <c r="O1116" s="32"/>
    </row>
    <row r="1117" spans="6:15" s="29" customFormat="1" x14ac:dyDescent="0.25">
      <c r="F1117" s="86"/>
      <c r="K1117" s="24"/>
      <c r="O1117" s="32"/>
    </row>
    <row r="1118" spans="6:15" s="29" customFormat="1" x14ac:dyDescent="0.25">
      <c r="F1118" s="86"/>
      <c r="K1118" s="24"/>
      <c r="O1118" s="32"/>
    </row>
    <row r="1119" spans="6:15" s="29" customFormat="1" x14ac:dyDescent="0.25">
      <c r="F1119" s="86"/>
      <c r="K1119" s="24"/>
      <c r="O1119" s="32"/>
    </row>
    <row r="1120" spans="6:15" s="29" customFormat="1" x14ac:dyDescent="0.25">
      <c r="F1120" s="86"/>
      <c r="K1120" s="24"/>
      <c r="O1120" s="32"/>
    </row>
    <row r="1121" spans="6:15" s="29" customFormat="1" x14ac:dyDescent="0.25">
      <c r="F1121" s="86"/>
      <c r="K1121" s="24"/>
      <c r="O1121" s="32"/>
    </row>
    <row r="1122" spans="6:15" s="29" customFormat="1" x14ac:dyDescent="0.25">
      <c r="F1122" s="86"/>
      <c r="K1122" s="24"/>
      <c r="O1122" s="32"/>
    </row>
    <row r="1123" spans="6:15" s="29" customFormat="1" x14ac:dyDescent="0.25">
      <c r="F1123" s="86"/>
      <c r="K1123" s="24"/>
      <c r="O1123" s="32"/>
    </row>
    <row r="1124" spans="6:15" s="29" customFormat="1" x14ac:dyDescent="0.25">
      <c r="F1124" s="86"/>
      <c r="K1124" s="24"/>
      <c r="O1124" s="32"/>
    </row>
    <row r="1125" spans="6:15" s="29" customFormat="1" x14ac:dyDescent="0.25">
      <c r="F1125" s="86"/>
      <c r="K1125" s="24"/>
      <c r="O1125" s="32"/>
    </row>
    <row r="1126" spans="6:15" s="29" customFormat="1" x14ac:dyDescent="0.25">
      <c r="F1126" s="86"/>
      <c r="K1126" s="24"/>
      <c r="O1126" s="32"/>
    </row>
    <row r="1127" spans="6:15" s="29" customFormat="1" x14ac:dyDescent="0.25">
      <c r="F1127" s="86"/>
      <c r="K1127" s="24"/>
      <c r="O1127" s="32"/>
    </row>
    <row r="1128" spans="6:15" s="29" customFormat="1" x14ac:dyDescent="0.25">
      <c r="F1128" s="86"/>
      <c r="K1128" s="24"/>
      <c r="O1128" s="32"/>
    </row>
    <row r="1129" spans="6:15" s="29" customFormat="1" x14ac:dyDescent="0.25">
      <c r="F1129" s="86"/>
      <c r="K1129" s="24"/>
      <c r="O1129" s="32"/>
    </row>
    <row r="1130" spans="6:15" s="29" customFormat="1" x14ac:dyDescent="0.25">
      <c r="F1130" s="86"/>
      <c r="K1130" s="24"/>
      <c r="O1130" s="32"/>
    </row>
    <row r="1131" spans="6:15" s="29" customFormat="1" x14ac:dyDescent="0.25">
      <c r="F1131" s="86"/>
      <c r="K1131" s="24"/>
      <c r="O1131" s="32"/>
    </row>
    <row r="1132" spans="6:15" s="29" customFormat="1" x14ac:dyDescent="0.25">
      <c r="F1132" s="86"/>
      <c r="K1132" s="24"/>
      <c r="O1132" s="32"/>
    </row>
    <row r="1133" spans="6:15" s="29" customFormat="1" x14ac:dyDescent="0.25">
      <c r="F1133" s="86"/>
      <c r="K1133" s="24"/>
      <c r="O1133" s="32"/>
    </row>
    <row r="1134" spans="6:15" s="29" customFormat="1" x14ac:dyDescent="0.25">
      <c r="F1134" s="86"/>
      <c r="K1134" s="24"/>
      <c r="O1134" s="32"/>
    </row>
    <row r="1135" spans="6:15" s="29" customFormat="1" x14ac:dyDescent="0.25">
      <c r="F1135" s="86"/>
      <c r="K1135" s="24"/>
      <c r="O1135" s="32"/>
    </row>
    <row r="1136" spans="6:15" s="29" customFormat="1" x14ac:dyDescent="0.25">
      <c r="F1136" s="86"/>
      <c r="K1136" s="24"/>
      <c r="O1136" s="32"/>
    </row>
    <row r="1137" spans="6:15" s="29" customFormat="1" x14ac:dyDescent="0.25">
      <c r="F1137" s="86"/>
      <c r="K1137" s="24"/>
      <c r="O1137" s="32"/>
    </row>
    <row r="1138" spans="6:15" s="29" customFormat="1" x14ac:dyDescent="0.25">
      <c r="F1138" s="86"/>
      <c r="K1138" s="24"/>
      <c r="O1138" s="32"/>
    </row>
    <row r="1139" spans="6:15" s="29" customFormat="1" x14ac:dyDescent="0.25">
      <c r="F1139" s="86"/>
      <c r="K1139" s="24"/>
      <c r="O1139" s="32"/>
    </row>
    <row r="1140" spans="6:15" s="29" customFormat="1" x14ac:dyDescent="0.25">
      <c r="F1140" s="86"/>
      <c r="K1140" s="24"/>
      <c r="O1140" s="32"/>
    </row>
    <row r="1141" spans="6:15" s="29" customFormat="1" x14ac:dyDescent="0.25">
      <c r="F1141" s="86"/>
      <c r="K1141" s="24"/>
      <c r="O1141" s="32"/>
    </row>
    <row r="1142" spans="6:15" s="29" customFormat="1" x14ac:dyDescent="0.25">
      <c r="F1142" s="86"/>
      <c r="K1142" s="24"/>
      <c r="O1142" s="32"/>
    </row>
    <row r="1143" spans="6:15" s="29" customFormat="1" x14ac:dyDescent="0.25">
      <c r="F1143" s="86"/>
      <c r="K1143" s="24"/>
      <c r="O1143" s="32"/>
    </row>
    <row r="1144" spans="6:15" s="29" customFormat="1" x14ac:dyDescent="0.25">
      <c r="F1144" s="86"/>
      <c r="K1144" s="24"/>
      <c r="O1144" s="32"/>
    </row>
    <row r="1145" spans="6:15" s="29" customFormat="1" x14ac:dyDescent="0.25">
      <c r="F1145" s="86"/>
      <c r="K1145" s="24"/>
      <c r="O1145" s="32"/>
    </row>
    <row r="1146" spans="6:15" s="29" customFormat="1" x14ac:dyDescent="0.25">
      <c r="F1146" s="86"/>
      <c r="K1146" s="24"/>
      <c r="O1146" s="32"/>
    </row>
    <row r="1147" spans="6:15" s="29" customFormat="1" x14ac:dyDescent="0.25">
      <c r="F1147" s="86"/>
      <c r="K1147" s="24"/>
      <c r="O1147" s="32"/>
    </row>
    <row r="1148" spans="6:15" s="29" customFormat="1" x14ac:dyDescent="0.25">
      <c r="F1148" s="86"/>
      <c r="K1148" s="24"/>
      <c r="O1148" s="32"/>
    </row>
    <row r="1149" spans="6:15" s="29" customFormat="1" x14ac:dyDescent="0.25">
      <c r="F1149" s="86"/>
      <c r="K1149" s="24"/>
      <c r="O1149" s="32"/>
    </row>
    <row r="1150" spans="6:15" s="29" customFormat="1" x14ac:dyDescent="0.25">
      <c r="F1150" s="86"/>
      <c r="K1150" s="24"/>
      <c r="O1150" s="32"/>
    </row>
    <row r="1151" spans="6:15" s="29" customFormat="1" x14ac:dyDescent="0.25">
      <c r="F1151" s="86"/>
      <c r="K1151" s="24"/>
      <c r="O1151" s="32"/>
    </row>
    <row r="1152" spans="6:15" s="29" customFormat="1" x14ac:dyDescent="0.25">
      <c r="F1152" s="86"/>
      <c r="K1152" s="24"/>
      <c r="O1152" s="32"/>
    </row>
    <row r="1153" spans="6:15" s="29" customFormat="1" x14ac:dyDescent="0.25">
      <c r="F1153" s="86"/>
      <c r="K1153" s="24"/>
      <c r="O1153" s="32"/>
    </row>
    <row r="1154" spans="6:15" s="29" customFormat="1" x14ac:dyDescent="0.25">
      <c r="F1154" s="86"/>
      <c r="K1154" s="24"/>
      <c r="O1154" s="32"/>
    </row>
    <row r="1155" spans="6:15" s="29" customFormat="1" x14ac:dyDescent="0.25">
      <c r="F1155" s="86"/>
      <c r="K1155" s="24"/>
      <c r="O1155" s="32"/>
    </row>
    <row r="1156" spans="6:15" s="29" customFormat="1" x14ac:dyDescent="0.25">
      <c r="F1156" s="86"/>
      <c r="K1156" s="24"/>
      <c r="O1156" s="32"/>
    </row>
    <row r="1157" spans="6:15" s="29" customFormat="1" x14ac:dyDescent="0.25">
      <c r="F1157" s="86"/>
      <c r="K1157" s="24"/>
      <c r="O1157" s="32"/>
    </row>
    <row r="1158" spans="6:15" s="29" customFormat="1" x14ac:dyDescent="0.25">
      <c r="F1158" s="86"/>
      <c r="K1158" s="24"/>
      <c r="O1158" s="32"/>
    </row>
    <row r="1159" spans="6:15" s="29" customFormat="1" x14ac:dyDescent="0.25">
      <c r="F1159" s="86"/>
      <c r="K1159" s="24"/>
      <c r="O1159" s="32"/>
    </row>
    <row r="1160" spans="6:15" s="29" customFormat="1" x14ac:dyDescent="0.25">
      <c r="F1160" s="86"/>
      <c r="K1160" s="24"/>
      <c r="O1160" s="32"/>
    </row>
    <row r="1161" spans="6:15" s="29" customFormat="1" x14ac:dyDescent="0.25">
      <c r="F1161" s="86"/>
      <c r="K1161" s="24"/>
      <c r="O1161" s="32"/>
    </row>
    <row r="1162" spans="6:15" s="29" customFormat="1" x14ac:dyDescent="0.25">
      <c r="F1162" s="86"/>
      <c r="K1162" s="24"/>
      <c r="O1162" s="32"/>
    </row>
    <row r="1163" spans="6:15" s="29" customFormat="1" x14ac:dyDescent="0.25">
      <c r="F1163" s="86"/>
      <c r="K1163" s="24"/>
      <c r="O1163" s="32"/>
    </row>
    <row r="1164" spans="6:15" s="29" customFormat="1" x14ac:dyDescent="0.25">
      <c r="F1164" s="86"/>
      <c r="K1164" s="24"/>
      <c r="O1164" s="32"/>
    </row>
    <row r="1165" spans="6:15" s="29" customFormat="1" x14ac:dyDescent="0.25">
      <c r="F1165" s="86"/>
      <c r="K1165" s="24"/>
      <c r="O1165" s="32"/>
    </row>
    <row r="1166" spans="6:15" s="29" customFormat="1" x14ac:dyDescent="0.25">
      <c r="F1166" s="86"/>
      <c r="K1166" s="24"/>
      <c r="O1166" s="32"/>
    </row>
    <row r="1167" spans="6:15" s="29" customFormat="1" x14ac:dyDescent="0.25">
      <c r="F1167" s="86"/>
      <c r="K1167" s="24"/>
      <c r="O1167" s="32"/>
    </row>
    <row r="1168" spans="6:15" s="29" customFormat="1" x14ac:dyDescent="0.25">
      <c r="F1168" s="86"/>
      <c r="K1168" s="24"/>
      <c r="O1168" s="32"/>
    </row>
    <row r="1169" spans="6:15" s="29" customFormat="1" x14ac:dyDescent="0.25">
      <c r="F1169" s="86"/>
      <c r="K1169" s="24"/>
      <c r="O1169" s="32"/>
    </row>
    <row r="1170" spans="6:15" s="29" customFormat="1" x14ac:dyDescent="0.25">
      <c r="F1170" s="86"/>
      <c r="K1170" s="24"/>
      <c r="O1170" s="32"/>
    </row>
    <row r="1171" spans="6:15" s="29" customFormat="1" x14ac:dyDescent="0.25">
      <c r="F1171" s="86"/>
      <c r="K1171" s="24"/>
      <c r="O1171" s="32"/>
    </row>
    <row r="1172" spans="6:15" s="29" customFormat="1" x14ac:dyDescent="0.25">
      <c r="F1172" s="86"/>
      <c r="K1172" s="24"/>
      <c r="O1172" s="32"/>
    </row>
    <row r="1173" spans="6:15" s="29" customFormat="1" x14ac:dyDescent="0.25">
      <c r="F1173" s="86"/>
      <c r="K1173" s="24"/>
      <c r="O1173" s="32"/>
    </row>
    <row r="1174" spans="6:15" s="29" customFormat="1" x14ac:dyDescent="0.25">
      <c r="F1174" s="86"/>
      <c r="K1174" s="24"/>
      <c r="O1174" s="32"/>
    </row>
    <row r="1175" spans="6:15" s="29" customFormat="1" x14ac:dyDescent="0.25">
      <c r="F1175" s="86"/>
      <c r="K1175" s="24"/>
      <c r="O1175" s="32"/>
    </row>
    <row r="1176" spans="6:15" s="29" customFormat="1" x14ac:dyDescent="0.25">
      <c r="F1176" s="86"/>
      <c r="K1176" s="24"/>
      <c r="O1176" s="32"/>
    </row>
    <row r="1177" spans="6:15" s="29" customFormat="1" x14ac:dyDescent="0.25">
      <c r="F1177" s="86"/>
      <c r="K1177" s="24"/>
      <c r="O1177" s="32"/>
    </row>
    <row r="1178" spans="6:15" s="29" customFormat="1" x14ac:dyDescent="0.25">
      <c r="F1178" s="86"/>
      <c r="K1178" s="24"/>
      <c r="O1178" s="32"/>
    </row>
    <row r="1179" spans="6:15" s="29" customFormat="1" x14ac:dyDescent="0.25">
      <c r="F1179" s="86"/>
      <c r="K1179" s="24"/>
      <c r="O1179" s="32"/>
    </row>
    <row r="1180" spans="6:15" s="29" customFormat="1" x14ac:dyDescent="0.25">
      <c r="F1180" s="86"/>
      <c r="K1180" s="24"/>
      <c r="O1180" s="32"/>
    </row>
    <row r="1181" spans="6:15" s="29" customFormat="1" x14ac:dyDescent="0.25">
      <c r="F1181" s="86"/>
      <c r="K1181" s="24"/>
      <c r="O1181" s="32"/>
    </row>
    <row r="1182" spans="6:15" s="29" customFormat="1" x14ac:dyDescent="0.25">
      <c r="F1182" s="86"/>
      <c r="K1182" s="24"/>
      <c r="O1182" s="32"/>
    </row>
    <row r="1183" spans="6:15" s="29" customFormat="1" x14ac:dyDescent="0.25">
      <c r="F1183" s="86"/>
      <c r="K1183" s="24"/>
      <c r="O1183" s="32"/>
    </row>
    <row r="1184" spans="6:15" s="29" customFormat="1" x14ac:dyDescent="0.25">
      <c r="F1184" s="86"/>
      <c r="K1184" s="24"/>
      <c r="O1184" s="32"/>
    </row>
    <row r="1185" spans="6:15" s="29" customFormat="1" x14ac:dyDescent="0.25">
      <c r="F1185" s="86"/>
      <c r="K1185" s="24"/>
      <c r="O1185" s="32"/>
    </row>
    <row r="1186" spans="6:15" s="29" customFormat="1" x14ac:dyDescent="0.25">
      <c r="F1186" s="86"/>
      <c r="K1186" s="24"/>
      <c r="O1186" s="32"/>
    </row>
    <row r="1187" spans="6:15" s="29" customFormat="1" x14ac:dyDescent="0.25">
      <c r="F1187" s="86"/>
      <c r="K1187" s="24"/>
      <c r="O1187" s="32"/>
    </row>
    <row r="1188" spans="6:15" s="29" customFormat="1" x14ac:dyDescent="0.25">
      <c r="F1188" s="86"/>
      <c r="K1188" s="24"/>
      <c r="O1188" s="32"/>
    </row>
    <row r="1189" spans="6:15" s="29" customFormat="1" x14ac:dyDescent="0.25">
      <c r="F1189" s="86"/>
      <c r="K1189" s="24"/>
      <c r="O1189" s="32"/>
    </row>
    <row r="1190" spans="6:15" s="29" customFormat="1" x14ac:dyDescent="0.25">
      <c r="F1190" s="86"/>
      <c r="K1190" s="24"/>
      <c r="O1190" s="32"/>
    </row>
    <row r="1191" spans="6:15" s="29" customFormat="1" x14ac:dyDescent="0.25">
      <c r="F1191" s="86"/>
      <c r="K1191" s="24"/>
      <c r="O1191" s="32"/>
    </row>
    <row r="1192" spans="6:15" s="29" customFormat="1" x14ac:dyDescent="0.25">
      <c r="F1192" s="86"/>
      <c r="K1192" s="24"/>
      <c r="O1192" s="32"/>
    </row>
    <row r="1193" spans="6:15" s="29" customFormat="1" x14ac:dyDescent="0.25">
      <c r="F1193" s="86"/>
      <c r="K1193" s="24"/>
      <c r="O1193" s="32"/>
    </row>
    <row r="1194" spans="6:15" s="29" customFormat="1" x14ac:dyDescent="0.25">
      <c r="F1194" s="86"/>
      <c r="K1194" s="24"/>
      <c r="O1194" s="32"/>
    </row>
    <row r="1195" spans="6:15" s="29" customFormat="1" x14ac:dyDescent="0.25">
      <c r="F1195" s="86"/>
      <c r="K1195" s="24"/>
      <c r="O1195" s="32"/>
    </row>
    <row r="1196" spans="6:15" s="29" customFormat="1" x14ac:dyDescent="0.25">
      <c r="F1196" s="86"/>
      <c r="K1196" s="24"/>
      <c r="O1196" s="32"/>
    </row>
    <row r="1197" spans="6:15" s="29" customFormat="1" x14ac:dyDescent="0.25">
      <c r="F1197" s="86"/>
      <c r="K1197" s="24"/>
      <c r="O1197" s="32"/>
    </row>
    <row r="1198" spans="6:15" s="29" customFormat="1" x14ac:dyDescent="0.25">
      <c r="F1198" s="86"/>
      <c r="K1198" s="24"/>
      <c r="O1198" s="32"/>
    </row>
    <row r="1199" spans="6:15" s="29" customFormat="1" x14ac:dyDescent="0.25">
      <c r="F1199" s="86"/>
      <c r="K1199" s="24"/>
      <c r="O1199" s="32"/>
    </row>
    <row r="1200" spans="6:15" s="29" customFormat="1" x14ac:dyDescent="0.25">
      <c r="F1200" s="86"/>
      <c r="K1200" s="24"/>
      <c r="O1200" s="32"/>
    </row>
    <row r="1201" spans="6:15" s="29" customFormat="1" x14ac:dyDescent="0.25">
      <c r="F1201" s="86"/>
      <c r="K1201" s="24"/>
      <c r="O1201" s="32"/>
    </row>
    <row r="1202" spans="6:15" s="29" customFormat="1" x14ac:dyDescent="0.25">
      <c r="F1202" s="86"/>
      <c r="K1202" s="24"/>
      <c r="O1202" s="32"/>
    </row>
    <row r="1203" spans="6:15" s="29" customFormat="1" x14ac:dyDescent="0.25">
      <c r="F1203" s="86"/>
      <c r="K1203" s="24"/>
      <c r="O1203" s="32"/>
    </row>
    <row r="1204" spans="6:15" s="29" customFormat="1" x14ac:dyDescent="0.25">
      <c r="F1204" s="86"/>
      <c r="K1204" s="24"/>
      <c r="O1204" s="32"/>
    </row>
    <row r="1205" spans="6:15" s="29" customFormat="1" x14ac:dyDescent="0.25">
      <c r="F1205" s="86"/>
      <c r="K1205" s="24"/>
      <c r="O1205" s="32"/>
    </row>
    <row r="1206" spans="6:15" s="29" customFormat="1" x14ac:dyDescent="0.25">
      <c r="F1206" s="86"/>
      <c r="K1206" s="24"/>
      <c r="O1206" s="32"/>
    </row>
    <row r="1207" spans="6:15" s="29" customFormat="1" x14ac:dyDescent="0.25">
      <c r="F1207" s="86"/>
      <c r="K1207" s="24"/>
      <c r="O1207" s="32"/>
    </row>
    <row r="1208" spans="6:15" s="29" customFormat="1" x14ac:dyDescent="0.25">
      <c r="F1208" s="86"/>
      <c r="K1208" s="24"/>
      <c r="O1208" s="32"/>
    </row>
    <row r="1209" spans="6:15" s="29" customFormat="1" x14ac:dyDescent="0.25">
      <c r="F1209" s="86"/>
      <c r="K1209" s="24"/>
      <c r="O1209" s="32"/>
    </row>
    <row r="1210" spans="6:15" s="29" customFormat="1" x14ac:dyDescent="0.25">
      <c r="F1210" s="86"/>
      <c r="K1210" s="24"/>
      <c r="O1210" s="32"/>
    </row>
    <row r="1211" spans="6:15" s="29" customFormat="1" x14ac:dyDescent="0.25">
      <c r="F1211" s="86"/>
      <c r="K1211" s="24"/>
      <c r="O1211" s="32"/>
    </row>
    <row r="1212" spans="6:15" s="29" customFormat="1" x14ac:dyDescent="0.25">
      <c r="F1212" s="86"/>
      <c r="K1212" s="24"/>
      <c r="O1212" s="32"/>
    </row>
    <row r="1213" spans="6:15" s="29" customFormat="1" x14ac:dyDescent="0.25">
      <c r="F1213" s="86"/>
      <c r="K1213" s="24"/>
      <c r="O1213" s="32"/>
    </row>
    <row r="1214" spans="6:15" s="29" customFormat="1" x14ac:dyDescent="0.25">
      <c r="F1214" s="86"/>
      <c r="K1214" s="24"/>
      <c r="O1214" s="32"/>
    </row>
    <row r="1215" spans="6:15" s="29" customFormat="1" x14ac:dyDescent="0.25">
      <c r="F1215" s="86"/>
      <c r="K1215" s="24"/>
      <c r="O1215" s="32"/>
    </row>
    <row r="1216" spans="6:15" s="29" customFormat="1" x14ac:dyDescent="0.25">
      <c r="F1216" s="86"/>
      <c r="K1216" s="24"/>
      <c r="O1216" s="32"/>
    </row>
    <row r="1217" spans="6:15" s="29" customFormat="1" x14ac:dyDescent="0.25">
      <c r="F1217" s="86"/>
      <c r="K1217" s="24"/>
      <c r="O1217" s="32"/>
    </row>
    <row r="1218" spans="6:15" s="29" customFormat="1" x14ac:dyDescent="0.25">
      <c r="F1218" s="86"/>
      <c r="K1218" s="24"/>
      <c r="O1218" s="32"/>
    </row>
    <row r="1219" spans="6:15" s="29" customFormat="1" x14ac:dyDescent="0.25">
      <c r="F1219" s="86"/>
      <c r="K1219" s="24"/>
      <c r="O1219" s="32"/>
    </row>
    <row r="1220" spans="6:15" s="29" customFormat="1" x14ac:dyDescent="0.25">
      <c r="F1220" s="86"/>
      <c r="K1220" s="24"/>
      <c r="O1220" s="32"/>
    </row>
    <row r="1221" spans="6:15" s="29" customFormat="1" x14ac:dyDescent="0.25">
      <c r="F1221" s="86"/>
      <c r="K1221" s="24"/>
      <c r="O1221" s="32"/>
    </row>
    <row r="1222" spans="6:15" s="29" customFormat="1" x14ac:dyDescent="0.25">
      <c r="F1222" s="86"/>
      <c r="K1222" s="24"/>
      <c r="O1222" s="32"/>
    </row>
    <row r="1223" spans="6:15" s="29" customFormat="1" x14ac:dyDescent="0.25">
      <c r="F1223" s="86"/>
      <c r="K1223" s="24"/>
      <c r="O1223" s="32"/>
    </row>
    <row r="1224" spans="6:15" s="29" customFormat="1" x14ac:dyDescent="0.25">
      <c r="F1224" s="86"/>
      <c r="K1224" s="24"/>
      <c r="O1224" s="32"/>
    </row>
    <row r="1225" spans="6:15" s="29" customFormat="1" x14ac:dyDescent="0.25">
      <c r="F1225" s="86"/>
      <c r="K1225" s="24"/>
      <c r="O1225" s="32"/>
    </row>
    <row r="1226" spans="6:15" s="29" customFormat="1" x14ac:dyDescent="0.25">
      <c r="F1226" s="86"/>
      <c r="K1226" s="24"/>
      <c r="O1226" s="32"/>
    </row>
    <row r="1227" spans="6:15" s="29" customFormat="1" x14ac:dyDescent="0.25">
      <c r="F1227" s="86"/>
      <c r="K1227" s="24"/>
      <c r="O1227" s="32"/>
    </row>
    <row r="1228" spans="6:15" s="29" customFormat="1" x14ac:dyDescent="0.25">
      <c r="F1228" s="86"/>
      <c r="K1228" s="24"/>
      <c r="O1228" s="32"/>
    </row>
    <row r="1229" spans="6:15" s="29" customFormat="1" x14ac:dyDescent="0.25">
      <c r="F1229" s="86"/>
      <c r="K1229" s="24"/>
      <c r="O1229" s="32"/>
    </row>
    <row r="1230" spans="6:15" s="29" customFormat="1" x14ac:dyDescent="0.25">
      <c r="F1230" s="86"/>
      <c r="K1230" s="24"/>
      <c r="O1230" s="32"/>
    </row>
    <row r="1231" spans="6:15" s="29" customFormat="1" x14ac:dyDescent="0.25">
      <c r="F1231" s="86"/>
      <c r="K1231" s="24"/>
      <c r="O1231" s="32"/>
    </row>
    <row r="1232" spans="6:15" s="29" customFormat="1" x14ac:dyDescent="0.25">
      <c r="F1232" s="86"/>
      <c r="K1232" s="24"/>
      <c r="O1232" s="32"/>
    </row>
    <row r="1233" spans="6:15" s="29" customFormat="1" x14ac:dyDescent="0.25">
      <c r="F1233" s="86"/>
      <c r="K1233" s="24"/>
      <c r="O1233" s="32"/>
    </row>
    <row r="1234" spans="6:15" s="29" customFormat="1" x14ac:dyDescent="0.25">
      <c r="F1234" s="86"/>
      <c r="K1234" s="24"/>
      <c r="O1234" s="32"/>
    </row>
    <row r="1235" spans="6:15" s="29" customFormat="1" x14ac:dyDescent="0.25">
      <c r="F1235" s="86"/>
      <c r="K1235" s="24"/>
      <c r="O1235" s="32"/>
    </row>
    <row r="1236" spans="6:15" s="29" customFormat="1" x14ac:dyDescent="0.25">
      <c r="F1236" s="86"/>
      <c r="K1236" s="24"/>
      <c r="O1236" s="32"/>
    </row>
    <row r="1237" spans="6:15" s="29" customFormat="1" x14ac:dyDescent="0.25">
      <c r="F1237" s="86"/>
      <c r="K1237" s="24"/>
      <c r="O1237" s="32"/>
    </row>
    <row r="1238" spans="6:15" s="29" customFormat="1" x14ac:dyDescent="0.25">
      <c r="F1238" s="86"/>
      <c r="K1238" s="24"/>
      <c r="O1238" s="32"/>
    </row>
    <row r="1239" spans="6:15" s="29" customFormat="1" x14ac:dyDescent="0.25">
      <c r="F1239" s="86"/>
      <c r="K1239" s="24"/>
      <c r="O1239" s="32"/>
    </row>
    <row r="1240" spans="6:15" s="29" customFormat="1" x14ac:dyDescent="0.25">
      <c r="F1240" s="86"/>
      <c r="K1240" s="24"/>
      <c r="O1240" s="32"/>
    </row>
    <row r="1241" spans="6:15" s="29" customFormat="1" x14ac:dyDescent="0.25">
      <c r="F1241" s="86"/>
      <c r="K1241" s="24"/>
      <c r="O1241" s="32"/>
    </row>
    <row r="1242" spans="6:15" s="29" customFormat="1" x14ac:dyDescent="0.25">
      <c r="F1242" s="86"/>
      <c r="K1242" s="24"/>
      <c r="O1242" s="32"/>
    </row>
    <row r="1243" spans="6:15" s="29" customFormat="1" x14ac:dyDescent="0.25">
      <c r="F1243" s="86"/>
      <c r="K1243" s="24"/>
      <c r="O1243" s="32"/>
    </row>
    <row r="1244" spans="6:15" s="29" customFormat="1" x14ac:dyDescent="0.25">
      <c r="F1244" s="86"/>
      <c r="K1244" s="24"/>
      <c r="O1244" s="32"/>
    </row>
    <row r="1245" spans="6:15" s="29" customFormat="1" x14ac:dyDescent="0.25">
      <c r="F1245" s="86"/>
      <c r="K1245" s="24"/>
      <c r="O1245" s="32"/>
    </row>
    <row r="1246" spans="6:15" s="29" customFormat="1" x14ac:dyDescent="0.25">
      <c r="F1246" s="86"/>
      <c r="K1246" s="24"/>
      <c r="O1246" s="32"/>
    </row>
    <row r="1247" spans="6:15" s="29" customFormat="1" x14ac:dyDescent="0.25">
      <c r="F1247" s="86"/>
      <c r="K1247" s="24"/>
      <c r="O1247" s="32"/>
    </row>
    <row r="1248" spans="6:15" s="29" customFormat="1" x14ac:dyDescent="0.25">
      <c r="F1248" s="86"/>
      <c r="K1248" s="24"/>
      <c r="O1248" s="32"/>
    </row>
    <row r="1249" spans="6:15" s="29" customFormat="1" x14ac:dyDescent="0.25">
      <c r="F1249" s="86"/>
      <c r="K1249" s="24"/>
      <c r="O1249" s="32"/>
    </row>
    <row r="1250" spans="6:15" s="29" customFormat="1" x14ac:dyDescent="0.25">
      <c r="F1250" s="86"/>
      <c r="K1250" s="24"/>
      <c r="O1250" s="32"/>
    </row>
    <row r="1251" spans="6:15" s="29" customFormat="1" x14ac:dyDescent="0.25">
      <c r="F1251" s="86"/>
      <c r="K1251" s="24"/>
      <c r="O1251" s="32"/>
    </row>
    <row r="1252" spans="6:15" s="29" customFormat="1" x14ac:dyDescent="0.25">
      <c r="F1252" s="86"/>
      <c r="K1252" s="24"/>
      <c r="O1252" s="32"/>
    </row>
    <row r="1253" spans="6:15" s="29" customFormat="1" x14ac:dyDescent="0.25">
      <c r="F1253" s="86"/>
      <c r="K1253" s="24"/>
      <c r="O1253" s="32"/>
    </row>
    <row r="1254" spans="6:15" s="29" customFormat="1" x14ac:dyDescent="0.25">
      <c r="F1254" s="86"/>
      <c r="K1254" s="24"/>
      <c r="O1254" s="32"/>
    </row>
    <row r="1255" spans="6:15" s="29" customFormat="1" x14ac:dyDescent="0.25">
      <c r="F1255" s="86"/>
      <c r="K1255" s="24"/>
      <c r="O1255" s="32"/>
    </row>
    <row r="1256" spans="6:15" s="29" customFormat="1" x14ac:dyDescent="0.25">
      <c r="F1256" s="86"/>
      <c r="K1256" s="24"/>
      <c r="O1256" s="32"/>
    </row>
    <row r="1257" spans="6:15" s="29" customFormat="1" x14ac:dyDescent="0.25">
      <c r="F1257" s="86"/>
      <c r="K1257" s="24"/>
      <c r="O1257" s="32"/>
    </row>
    <row r="1258" spans="6:15" s="29" customFormat="1" x14ac:dyDescent="0.25">
      <c r="F1258" s="86"/>
      <c r="K1258" s="24"/>
      <c r="O1258" s="32"/>
    </row>
    <row r="1259" spans="6:15" s="29" customFormat="1" x14ac:dyDescent="0.25">
      <c r="F1259" s="86"/>
      <c r="K1259" s="24"/>
      <c r="O1259" s="32"/>
    </row>
    <row r="1260" spans="6:15" s="29" customFormat="1" x14ac:dyDescent="0.25">
      <c r="F1260" s="86"/>
      <c r="K1260" s="24"/>
      <c r="O1260" s="32"/>
    </row>
    <row r="1261" spans="6:15" s="29" customFormat="1" x14ac:dyDescent="0.25">
      <c r="F1261" s="86"/>
      <c r="K1261" s="24"/>
      <c r="O1261" s="32"/>
    </row>
    <row r="1262" spans="6:15" s="29" customFormat="1" x14ac:dyDescent="0.25">
      <c r="F1262" s="86"/>
      <c r="K1262" s="24"/>
      <c r="O1262" s="32"/>
    </row>
    <row r="1263" spans="6:15" s="29" customFormat="1" x14ac:dyDescent="0.25">
      <c r="F1263" s="86"/>
      <c r="K1263" s="24"/>
      <c r="O1263" s="32"/>
    </row>
    <row r="1264" spans="6:15" s="29" customFormat="1" x14ac:dyDescent="0.25">
      <c r="F1264" s="86"/>
      <c r="K1264" s="24"/>
      <c r="O1264" s="32"/>
    </row>
    <row r="1265" spans="6:15" s="29" customFormat="1" x14ac:dyDescent="0.25">
      <c r="F1265" s="86"/>
      <c r="K1265" s="24"/>
      <c r="O1265" s="32"/>
    </row>
    <row r="1266" spans="6:15" s="29" customFormat="1" x14ac:dyDescent="0.25">
      <c r="F1266" s="86"/>
      <c r="K1266" s="24"/>
      <c r="O1266" s="32"/>
    </row>
    <row r="1267" spans="6:15" s="29" customFormat="1" x14ac:dyDescent="0.25">
      <c r="F1267" s="86"/>
      <c r="K1267" s="24"/>
      <c r="O1267" s="32"/>
    </row>
    <row r="1268" spans="6:15" s="29" customFormat="1" x14ac:dyDescent="0.25">
      <c r="F1268" s="86"/>
      <c r="K1268" s="24"/>
      <c r="O1268" s="32"/>
    </row>
    <row r="1269" spans="6:15" s="29" customFormat="1" x14ac:dyDescent="0.25">
      <c r="F1269" s="86"/>
      <c r="K1269" s="24"/>
      <c r="O1269" s="32"/>
    </row>
    <row r="1270" spans="6:15" s="29" customFormat="1" x14ac:dyDescent="0.25">
      <c r="F1270" s="86"/>
      <c r="K1270" s="24"/>
      <c r="O1270" s="32"/>
    </row>
    <row r="1271" spans="6:15" s="29" customFormat="1" x14ac:dyDescent="0.25">
      <c r="F1271" s="86"/>
      <c r="K1271" s="24"/>
      <c r="O1271" s="32"/>
    </row>
    <row r="1272" spans="6:15" s="29" customFormat="1" x14ac:dyDescent="0.25">
      <c r="F1272" s="86"/>
      <c r="K1272" s="24"/>
      <c r="O1272" s="32"/>
    </row>
    <row r="1273" spans="6:15" s="29" customFormat="1" x14ac:dyDescent="0.25">
      <c r="F1273" s="86"/>
      <c r="K1273" s="24"/>
      <c r="O1273" s="32"/>
    </row>
    <row r="1274" spans="6:15" s="29" customFormat="1" x14ac:dyDescent="0.25">
      <c r="F1274" s="86"/>
      <c r="K1274" s="24"/>
      <c r="O1274" s="32"/>
    </row>
    <row r="1275" spans="6:15" s="29" customFormat="1" x14ac:dyDescent="0.25">
      <c r="F1275" s="86"/>
      <c r="K1275" s="24"/>
      <c r="O1275" s="32"/>
    </row>
    <row r="1276" spans="6:15" s="29" customFormat="1" x14ac:dyDescent="0.25">
      <c r="F1276" s="86"/>
      <c r="K1276" s="24"/>
      <c r="O1276" s="32"/>
    </row>
    <row r="1277" spans="6:15" s="29" customFormat="1" x14ac:dyDescent="0.25">
      <c r="F1277" s="86"/>
      <c r="K1277" s="24"/>
      <c r="O1277" s="32"/>
    </row>
    <row r="1278" spans="6:15" s="29" customFormat="1" x14ac:dyDescent="0.25">
      <c r="F1278" s="86"/>
      <c r="K1278" s="24"/>
      <c r="O1278" s="32"/>
    </row>
    <row r="1279" spans="6:15" s="29" customFormat="1" x14ac:dyDescent="0.25">
      <c r="F1279" s="86"/>
      <c r="K1279" s="24"/>
      <c r="O1279" s="32"/>
    </row>
    <row r="1280" spans="6:15" s="29" customFormat="1" x14ac:dyDescent="0.25">
      <c r="F1280" s="86"/>
      <c r="K1280" s="24"/>
      <c r="O1280" s="32"/>
    </row>
    <row r="1281" spans="6:15" s="29" customFormat="1" x14ac:dyDescent="0.25">
      <c r="F1281" s="86"/>
      <c r="K1281" s="24"/>
      <c r="O1281" s="32"/>
    </row>
    <row r="1282" spans="6:15" s="29" customFormat="1" x14ac:dyDescent="0.25">
      <c r="F1282" s="86"/>
      <c r="K1282" s="24"/>
      <c r="O1282" s="32"/>
    </row>
    <row r="1283" spans="6:15" s="29" customFormat="1" x14ac:dyDescent="0.25">
      <c r="F1283" s="86"/>
      <c r="K1283" s="24"/>
      <c r="O1283" s="32"/>
    </row>
    <row r="1284" spans="6:15" s="29" customFormat="1" x14ac:dyDescent="0.25">
      <c r="F1284" s="86"/>
      <c r="K1284" s="24"/>
      <c r="O1284" s="32"/>
    </row>
    <row r="1285" spans="6:15" s="29" customFormat="1" x14ac:dyDescent="0.25">
      <c r="F1285" s="86"/>
      <c r="K1285" s="24"/>
      <c r="O1285" s="32"/>
    </row>
    <row r="1286" spans="6:15" s="29" customFormat="1" x14ac:dyDescent="0.25">
      <c r="F1286" s="86"/>
      <c r="K1286" s="24"/>
      <c r="O1286" s="32"/>
    </row>
    <row r="1287" spans="6:15" s="29" customFormat="1" x14ac:dyDescent="0.25">
      <c r="F1287" s="86"/>
      <c r="K1287" s="24"/>
      <c r="O1287" s="32"/>
    </row>
    <row r="1288" spans="6:15" s="29" customFormat="1" x14ac:dyDescent="0.25">
      <c r="F1288" s="86"/>
      <c r="K1288" s="24"/>
      <c r="O1288" s="32"/>
    </row>
    <row r="1289" spans="6:15" s="29" customFormat="1" x14ac:dyDescent="0.25">
      <c r="F1289" s="86"/>
      <c r="K1289" s="24"/>
      <c r="O1289" s="32"/>
    </row>
    <row r="1290" spans="6:15" s="29" customFormat="1" x14ac:dyDescent="0.25">
      <c r="F1290" s="86"/>
      <c r="K1290" s="24"/>
      <c r="O1290" s="32"/>
    </row>
    <row r="1291" spans="6:15" s="29" customFormat="1" x14ac:dyDescent="0.25">
      <c r="F1291" s="86"/>
      <c r="K1291" s="24"/>
      <c r="O1291" s="32"/>
    </row>
    <row r="1292" spans="6:15" s="29" customFormat="1" x14ac:dyDescent="0.25">
      <c r="F1292" s="86"/>
      <c r="K1292" s="24"/>
      <c r="O1292" s="32"/>
    </row>
    <row r="1293" spans="6:15" s="29" customFormat="1" x14ac:dyDescent="0.25">
      <c r="F1293" s="86"/>
      <c r="K1293" s="24"/>
      <c r="O1293" s="32"/>
    </row>
    <row r="1294" spans="6:15" s="29" customFormat="1" x14ac:dyDescent="0.25">
      <c r="F1294" s="86"/>
      <c r="K1294" s="24"/>
      <c r="O1294" s="32"/>
    </row>
    <row r="1295" spans="6:15" s="29" customFormat="1" x14ac:dyDescent="0.25">
      <c r="F1295" s="86"/>
      <c r="K1295" s="24"/>
      <c r="O1295" s="32"/>
    </row>
    <row r="1296" spans="6:15" s="29" customFormat="1" x14ac:dyDescent="0.25">
      <c r="F1296" s="86"/>
      <c r="K1296" s="24"/>
      <c r="O1296" s="32"/>
    </row>
    <row r="1297" spans="6:15" s="29" customFormat="1" x14ac:dyDescent="0.25">
      <c r="F1297" s="86"/>
      <c r="K1297" s="24"/>
      <c r="O1297" s="32"/>
    </row>
    <row r="1298" spans="6:15" s="29" customFormat="1" x14ac:dyDescent="0.25">
      <c r="F1298" s="86"/>
      <c r="K1298" s="24"/>
      <c r="O1298" s="32"/>
    </row>
    <row r="1299" spans="6:15" s="29" customFormat="1" x14ac:dyDescent="0.25">
      <c r="F1299" s="86"/>
      <c r="K1299" s="24"/>
      <c r="O1299" s="32"/>
    </row>
    <row r="1300" spans="6:15" s="29" customFormat="1" x14ac:dyDescent="0.25">
      <c r="F1300" s="86"/>
      <c r="K1300" s="24"/>
      <c r="O1300" s="32"/>
    </row>
    <row r="1301" spans="6:15" s="29" customFormat="1" x14ac:dyDescent="0.25">
      <c r="F1301" s="86"/>
      <c r="K1301" s="24"/>
      <c r="O1301" s="32"/>
    </row>
    <row r="1302" spans="6:15" s="29" customFormat="1" x14ac:dyDescent="0.25">
      <c r="F1302" s="86"/>
      <c r="K1302" s="24"/>
      <c r="O1302" s="32"/>
    </row>
    <row r="1303" spans="6:15" s="29" customFormat="1" x14ac:dyDescent="0.25">
      <c r="F1303" s="86"/>
      <c r="K1303" s="24"/>
      <c r="O1303" s="32"/>
    </row>
    <row r="1304" spans="6:15" s="29" customFormat="1" x14ac:dyDescent="0.25">
      <c r="F1304" s="86"/>
      <c r="K1304" s="24"/>
      <c r="O1304" s="32"/>
    </row>
    <row r="1305" spans="6:15" s="29" customFormat="1" x14ac:dyDescent="0.25">
      <c r="F1305" s="86"/>
      <c r="K1305" s="24"/>
      <c r="O1305" s="32"/>
    </row>
    <row r="1306" spans="6:15" s="29" customFormat="1" x14ac:dyDescent="0.25">
      <c r="F1306" s="86"/>
      <c r="K1306" s="24"/>
      <c r="O1306" s="32"/>
    </row>
    <row r="1307" spans="6:15" s="29" customFormat="1" x14ac:dyDescent="0.25">
      <c r="F1307" s="86"/>
      <c r="K1307" s="24"/>
      <c r="O1307" s="32"/>
    </row>
    <row r="1308" spans="6:15" s="29" customFormat="1" x14ac:dyDescent="0.25">
      <c r="F1308" s="86"/>
      <c r="K1308" s="24"/>
      <c r="O1308" s="32"/>
    </row>
    <row r="1309" spans="6:15" s="29" customFormat="1" x14ac:dyDescent="0.25">
      <c r="F1309" s="86"/>
      <c r="K1309" s="24"/>
      <c r="O1309" s="32"/>
    </row>
    <row r="1310" spans="6:15" s="29" customFormat="1" x14ac:dyDescent="0.25">
      <c r="F1310" s="86"/>
      <c r="K1310" s="24"/>
      <c r="O1310" s="32"/>
    </row>
    <row r="1311" spans="6:15" s="29" customFormat="1" x14ac:dyDescent="0.25">
      <c r="F1311" s="86"/>
      <c r="K1311" s="24"/>
      <c r="O1311" s="32"/>
    </row>
    <row r="1312" spans="6:15" s="29" customFormat="1" x14ac:dyDescent="0.25">
      <c r="F1312" s="86"/>
      <c r="K1312" s="24"/>
      <c r="O1312" s="32"/>
    </row>
    <row r="1313" spans="6:15" s="29" customFormat="1" x14ac:dyDescent="0.25">
      <c r="F1313" s="86"/>
      <c r="K1313" s="24"/>
      <c r="O1313" s="32"/>
    </row>
    <row r="1314" spans="6:15" s="29" customFormat="1" x14ac:dyDescent="0.25">
      <c r="F1314" s="86"/>
      <c r="K1314" s="24"/>
      <c r="O1314" s="32"/>
    </row>
    <row r="1315" spans="6:15" s="29" customFormat="1" x14ac:dyDescent="0.25">
      <c r="F1315" s="86"/>
      <c r="K1315" s="24"/>
      <c r="O1315" s="32"/>
    </row>
    <row r="1316" spans="6:15" s="29" customFormat="1" x14ac:dyDescent="0.25">
      <c r="F1316" s="86"/>
      <c r="K1316" s="24"/>
      <c r="O1316" s="32"/>
    </row>
    <row r="1317" spans="6:15" s="29" customFormat="1" x14ac:dyDescent="0.25">
      <c r="F1317" s="86"/>
      <c r="K1317" s="24"/>
      <c r="O1317" s="32"/>
    </row>
    <row r="1318" spans="6:15" s="29" customFormat="1" x14ac:dyDescent="0.25">
      <c r="F1318" s="86"/>
      <c r="K1318" s="24"/>
      <c r="O1318" s="32"/>
    </row>
    <row r="1319" spans="6:15" s="29" customFormat="1" x14ac:dyDescent="0.25">
      <c r="F1319" s="86"/>
      <c r="K1319" s="24"/>
      <c r="O1319" s="32"/>
    </row>
    <row r="1320" spans="6:15" s="29" customFormat="1" x14ac:dyDescent="0.25">
      <c r="F1320" s="86"/>
      <c r="K1320" s="24"/>
      <c r="O1320" s="32"/>
    </row>
    <row r="1321" spans="6:15" s="29" customFormat="1" x14ac:dyDescent="0.25">
      <c r="F1321" s="86"/>
      <c r="K1321" s="24"/>
      <c r="O1321" s="32"/>
    </row>
    <row r="1322" spans="6:15" s="29" customFormat="1" x14ac:dyDescent="0.25">
      <c r="F1322" s="86"/>
      <c r="K1322" s="24"/>
      <c r="O1322" s="32"/>
    </row>
    <row r="1323" spans="6:15" s="29" customFormat="1" x14ac:dyDescent="0.25">
      <c r="F1323" s="86"/>
      <c r="K1323" s="24"/>
      <c r="O1323" s="32"/>
    </row>
    <row r="1324" spans="6:15" s="29" customFormat="1" x14ac:dyDescent="0.25">
      <c r="F1324" s="86"/>
      <c r="K1324" s="24"/>
      <c r="O1324" s="32"/>
    </row>
    <row r="1325" spans="6:15" s="29" customFormat="1" x14ac:dyDescent="0.25">
      <c r="F1325" s="86"/>
      <c r="K1325" s="24"/>
      <c r="O1325" s="32"/>
    </row>
    <row r="1326" spans="6:15" s="29" customFormat="1" x14ac:dyDescent="0.25">
      <c r="F1326" s="86"/>
      <c r="K1326" s="24"/>
      <c r="O1326" s="32"/>
    </row>
    <row r="1327" spans="6:15" s="29" customFormat="1" x14ac:dyDescent="0.25">
      <c r="F1327" s="86"/>
      <c r="K1327" s="24"/>
      <c r="O1327" s="32"/>
    </row>
    <row r="1328" spans="6:15" s="29" customFormat="1" x14ac:dyDescent="0.25">
      <c r="F1328" s="86"/>
      <c r="K1328" s="24"/>
      <c r="O1328" s="32"/>
    </row>
    <row r="1329" spans="6:15" s="29" customFormat="1" x14ac:dyDescent="0.25">
      <c r="F1329" s="86"/>
      <c r="K1329" s="24"/>
      <c r="O1329" s="32"/>
    </row>
    <row r="1330" spans="6:15" s="29" customFormat="1" x14ac:dyDescent="0.25">
      <c r="F1330" s="86"/>
      <c r="K1330" s="24"/>
      <c r="O1330" s="32"/>
    </row>
    <row r="1331" spans="6:15" s="29" customFormat="1" x14ac:dyDescent="0.25">
      <c r="F1331" s="86"/>
      <c r="K1331" s="24"/>
      <c r="O1331" s="32"/>
    </row>
    <row r="1332" spans="6:15" s="29" customFormat="1" x14ac:dyDescent="0.25">
      <c r="F1332" s="86"/>
      <c r="K1332" s="24"/>
      <c r="O1332" s="32"/>
    </row>
    <row r="1333" spans="6:15" s="29" customFormat="1" x14ac:dyDescent="0.25">
      <c r="F1333" s="86"/>
      <c r="K1333" s="24"/>
      <c r="O1333" s="32"/>
    </row>
    <row r="1334" spans="6:15" s="29" customFormat="1" x14ac:dyDescent="0.25">
      <c r="F1334" s="86"/>
      <c r="K1334" s="24"/>
      <c r="O1334" s="32"/>
    </row>
    <row r="1335" spans="6:15" s="29" customFormat="1" x14ac:dyDescent="0.25">
      <c r="F1335" s="86"/>
      <c r="K1335" s="24"/>
      <c r="O1335" s="32"/>
    </row>
    <row r="1336" spans="6:15" s="29" customFormat="1" x14ac:dyDescent="0.25">
      <c r="F1336" s="86"/>
      <c r="K1336" s="24"/>
      <c r="O1336" s="32"/>
    </row>
    <row r="1337" spans="6:15" s="29" customFormat="1" x14ac:dyDescent="0.25">
      <c r="F1337" s="86"/>
      <c r="K1337" s="24"/>
      <c r="O1337" s="32"/>
    </row>
    <row r="1338" spans="6:15" s="29" customFormat="1" x14ac:dyDescent="0.25">
      <c r="F1338" s="86"/>
      <c r="K1338" s="24"/>
      <c r="O1338" s="32"/>
    </row>
    <row r="1339" spans="6:15" s="29" customFormat="1" x14ac:dyDescent="0.25">
      <c r="F1339" s="86"/>
      <c r="K1339" s="24"/>
      <c r="O1339" s="32"/>
    </row>
    <row r="1340" spans="6:15" s="29" customFormat="1" x14ac:dyDescent="0.25">
      <c r="F1340" s="86"/>
      <c r="K1340" s="24"/>
      <c r="O1340" s="32"/>
    </row>
    <row r="1341" spans="6:15" s="29" customFormat="1" x14ac:dyDescent="0.25">
      <c r="F1341" s="86"/>
      <c r="K1341" s="24"/>
      <c r="O1341" s="32"/>
    </row>
    <row r="1342" spans="6:15" s="29" customFormat="1" x14ac:dyDescent="0.25">
      <c r="F1342" s="86"/>
      <c r="K1342" s="24"/>
      <c r="O1342" s="32"/>
    </row>
    <row r="1343" spans="6:15" s="29" customFormat="1" x14ac:dyDescent="0.25">
      <c r="F1343" s="86"/>
      <c r="K1343" s="24"/>
      <c r="O1343" s="32"/>
    </row>
    <row r="1344" spans="6:15" s="29" customFormat="1" x14ac:dyDescent="0.25">
      <c r="F1344" s="86"/>
      <c r="K1344" s="24"/>
      <c r="O1344" s="32"/>
    </row>
    <row r="1345" spans="6:15" s="29" customFormat="1" x14ac:dyDescent="0.25">
      <c r="F1345" s="86"/>
      <c r="K1345" s="24"/>
      <c r="O1345" s="32"/>
    </row>
    <row r="1346" spans="6:15" s="29" customFormat="1" x14ac:dyDescent="0.25">
      <c r="F1346" s="86"/>
      <c r="K1346" s="24"/>
      <c r="O1346" s="32"/>
    </row>
    <row r="1347" spans="6:15" s="29" customFormat="1" x14ac:dyDescent="0.25">
      <c r="F1347" s="86"/>
      <c r="K1347" s="24"/>
      <c r="O1347" s="32"/>
    </row>
    <row r="1348" spans="6:15" s="29" customFormat="1" x14ac:dyDescent="0.25">
      <c r="F1348" s="86"/>
      <c r="K1348" s="24"/>
      <c r="O1348" s="32"/>
    </row>
    <row r="1349" spans="6:15" s="29" customFormat="1" x14ac:dyDescent="0.25">
      <c r="F1349" s="86"/>
      <c r="K1349" s="24"/>
      <c r="O1349" s="32"/>
    </row>
    <row r="1350" spans="6:15" s="29" customFormat="1" x14ac:dyDescent="0.25">
      <c r="F1350" s="86"/>
      <c r="K1350" s="24"/>
      <c r="O1350" s="32"/>
    </row>
    <row r="1351" spans="6:15" s="29" customFormat="1" x14ac:dyDescent="0.25">
      <c r="F1351" s="86"/>
      <c r="K1351" s="24"/>
      <c r="O1351" s="32"/>
    </row>
    <row r="1352" spans="6:15" s="29" customFormat="1" x14ac:dyDescent="0.25">
      <c r="F1352" s="86"/>
      <c r="K1352" s="24"/>
      <c r="O1352" s="32"/>
    </row>
    <row r="1353" spans="6:15" s="29" customFormat="1" x14ac:dyDescent="0.25">
      <c r="F1353" s="86"/>
      <c r="K1353" s="24"/>
      <c r="O1353" s="32"/>
    </row>
    <row r="1354" spans="6:15" s="29" customFormat="1" x14ac:dyDescent="0.25">
      <c r="F1354" s="86"/>
      <c r="K1354" s="24"/>
      <c r="O1354" s="32"/>
    </row>
    <row r="1355" spans="6:15" s="29" customFormat="1" x14ac:dyDescent="0.25">
      <c r="F1355" s="86"/>
      <c r="K1355" s="24"/>
      <c r="O1355" s="32"/>
    </row>
    <row r="1356" spans="6:15" s="29" customFormat="1" x14ac:dyDescent="0.25">
      <c r="F1356" s="86"/>
      <c r="K1356" s="24"/>
      <c r="O1356" s="32"/>
    </row>
    <row r="1357" spans="6:15" s="29" customFormat="1" x14ac:dyDescent="0.25">
      <c r="F1357" s="86"/>
      <c r="K1357" s="24"/>
      <c r="O1357" s="32"/>
    </row>
    <row r="1358" spans="6:15" s="29" customFormat="1" x14ac:dyDescent="0.25">
      <c r="F1358" s="86"/>
      <c r="K1358" s="24"/>
      <c r="O1358" s="32"/>
    </row>
    <row r="1359" spans="6:15" s="29" customFormat="1" x14ac:dyDescent="0.25">
      <c r="F1359" s="86"/>
      <c r="K1359" s="24"/>
      <c r="O1359" s="32"/>
    </row>
    <row r="1360" spans="6:15" s="29" customFormat="1" x14ac:dyDescent="0.25">
      <c r="F1360" s="86"/>
      <c r="K1360" s="24"/>
      <c r="O1360" s="32"/>
    </row>
    <row r="1361" spans="6:15" s="29" customFormat="1" x14ac:dyDescent="0.25">
      <c r="F1361" s="86"/>
      <c r="K1361" s="24"/>
      <c r="O1361" s="32"/>
    </row>
    <row r="1362" spans="6:15" s="29" customFormat="1" x14ac:dyDescent="0.25">
      <c r="F1362" s="86"/>
      <c r="K1362" s="24"/>
      <c r="O1362" s="32"/>
    </row>
    <row r="1363" spans="6:15" s="29" customFormat="1" x14ac:dyDescent="0.25">
      <c r="F1363" s="86"/>
      <c r="K1363" s="24"/>
      <c r="O1363" s="32"/>
    </row>
    <row r="1364" spans="6:15" s="29" customFormat="1" x14ac:dyDescent="0.25">
      <c r="F1364" s="86"/>
      <c r="K1364" s="24"/>
      <c r="O1364" s="32"/>
    </row>
    <row r="1365" spans="6:15" s="29" customFormat="1" x14ac:dyDescent="0.25">
      <c r="F1365" s="86"/>
      <c r="K1365" s="24"/>
      <c r="O1365" s="32"/>
    </row>
    <row r="1366" spans="6:15" s="29" customFormat="1" x14ac:dyDescent="0.25">
      <c r="F1366" s="86"/>
      <c r="K1366" s="24"/>
      <c r="O1366" s="32"/>
    </row>
    <row r="1367" spans="6:15" s="29" customFormat="1" x14ac:dyDescent="0.25">
      <c r="F1367" s="86"/>
      <c r="K1367" s="24"/>
      <c r="O1367" s="32"/>
    </row>
    <row r="1368" spans="6:15" s="29" customFormat="1" x14ac:dyDescent="0.25">
      <c r="F1368" s="86"/>
      <c r="K1368" s="24"/>
      <c r="O1368" s="32"/>
    </row>
    <row r="1369" spans="6:15" s="29" customFormat="1" x14ac:dyDescent="0.25">
      <c r="F1369" s="86"/>
      <c r="K1369" s="24"/>
      <c r="O1369" s="32"/>
    </row>
    <row r="1370" spans="6:15" s="29" customFormat="1" x14ac:dyDescent="0.25">
      <c r="F1370" s="86"/>
      <c r="K1370" s="24"/>
      <c r="O1370" s="32"/>
    </row>
    <row r="1371" spans="6:15" s="29" customFormat="1" x14ac:dyDescent="0.25">
      <c r="F1371" s="86"/>
      <c r="K1371" s="24"/>
      <c r="O1371" s="32"/>
    </row>
    <row r="1372" spans="6:15" s="29" customFormat="1" x14ac:dyDescent="0.25">
      <c r="F1372" s="86"/>
      <c r="K1372" s="24"/>
      <c r="O1372" s="32"/>
    </row>
    <row r="1373" spans="6:15" s="29" customFormat="1" x14ac:dyDescent="0.25">
      <c r="F1373" s="86"/>
      <c r="K1373" s="24"/>
      <c r="O1373" s="32"/>
    </row>
    <row r="1374" spans="6:15" s="29" customFormat="1" x14ac:dyDescent="0.25">
      <c r="F1374" s="86"/>
      <c r="K1374" s="24"/>
      <c r="O1374" s="32"/>
    </row>
    <row r="1375" spans="6:15" s="29" customFormat="1" x14ac:dyDescent="0.25">
      <c r="F1375" s="86"/>
      <c r="K1375" s="24"/>
      <c r="O1375" s="32"/>
    </row>
    <row r="1376" spans="6:15" s="29" customFormat="1" x14ac:dyDescent="0.25">
      <c r="F1376" s="86"/>
      <c r="K1376" s="24"/>
      <c r="O1376" s="32"/>
    </row>
    <row r="1377" spans="6:15" s="29" customFormat="1" x14ac:dyDescent="0.25">
      <c r="F1377" s="86"/>
      <c r="K1377" s="24"/>
      <c r="O1377" s="32"/>
    </row>
    <row r="1378" spans="6:15" s="29" customFormat="1" x14ac:dyDescent="0.25">
      <c r="F1378" s="86"/>
      <c r="K1378" s="24"/>
      <c r="O1378" s="32"/>
    </row>
    <row r="1379" spans="6:15" s="29" customFormat="1" x14ac:dyDescent="0.25">
      <c r="F1379" s="86"/>
      <c r="K1379" s="24"/>
      <c r="O1379" s="32"/>
    </row>
    <row r="1380" spans="6:15" s="29" customFormat="1" x14ac:dyDescent="0.25">
      <c r="F1380" s="86"/>
      <c r="K1380" s="24"/>
      <c r="O1380" s="32"/>
    </row>
    <row r="1381" spans="6:15" s="29" customFormat="1" x14ac:dyDescent="0.25">
      <c r="F1381" s="86"/>
      <c r="K1381" s="24"/>
      <c r="O1381" s="32"/>
    </row>
    <row r="1382" spans="6:15" s="29" customFormat="1" x14ac:dyDescent="0.25">
      <c r="F1382" s="86"/>
      <c r="K1382" s="24"/>
      <c r="O1382" s="32"/>
    </row>
    <row r="1383" spans="6:15" s="29" customFormat="1" x14ac:dyDescent="0.25">
      <c r="F1383" s="86"/>
      <c r="K1383" s="24"/>
      <c r="O1383" s="32"/>
    </row>
    <row r="1384" spans="6:15" s="29" customFormat="1" x14ac:dyDescent="0.25">
      <c r="F1384" s="86"/>
      <c r="K1384" s="24"/>
      <c r="O1384" s="32"/>
    </row>
    <row r="1385" spans="6:15" s="29" customFormat="1" x14ac:dyDescent="0.25">
      <c r="F1385" s="86"/>
      <c r="K1385" s="24"/>
      <c r="O1385" s="32"/>
    </row>
    <row r="1386" spans="6:15" s="29" customFormat="1" x14ac:dyDescent="0.25">
      <c r="F1386" s="86"/>
      <c r="K1386" s="24"/>
      <c r="O1386" s="32"/>
    </row>
    <row r="1387" spans="6:15" s="29" customFormat="1" x14ac:dyDescent="0.25">
      <c r="F1387" s="86"/>
      <c r="K1387" s="24"/>
      <c r="O1387" s="32"/>
    </row>
    <row r="1388" spans="6:15" s="29" customFormat="1" x14ac:dyDescent="0.25">
      <c r="F1388" s="86"/>
      <c r="K1388" s="24"/>
      <c r="O1388" s="32"/>
    </row>
    <row r="1389" spans="6:15" s="29" customFormat="1" x14ac:dyDescent="0.25">
      <c r="F1389" s="86"/>
      <c r="K1389" s="24"/>
      <c r="O1389" s="32"/>
    </row>
    <row r="1390" spans="6:15" s="29" customFormat="1" x14ac:dyDescent="0.25">
      <c r="F1390" s="86"/>
      <c r="K1390" s="24"/>
      <c r="O1390" s="32"/>
    </row>
    <row r="1391" spans="6:15" s="29" customFormat="1" x14ac:dyDescent="0.25">
      <c r="F1391" s="86"/>
      <c r="K1391" s="24"/>
      <c r="O1391" s="32"/>
    </row>
    <row r="1392" spans="6:15" s="29" customFormat="1" x14ac:dyDescent="0.25">
      <c r="F1392" s="86"/>
      <c r="K1392" s="24"/>
      <c r="O1392" s="32"/>
    </row>
    <row r="1393" spans="6:15" s="29" customFormat="1" x14ac:dyDescent="0.25">
      <c r="F1393" s="86"/>
      <c r="K1393" s="24"/>
      <c r="O1393" s="32"/>
    </row>
    <row r="1394" spans="6:15" s="29" customFormat="1" x14ac:dyDescent="0.25">
      <c r="F1394" s="86"/>
      <c r="K1394" s="24"/>
      <c r="O1394" s="32"/>
    </row>
    <row r="1395" spans="6:15" s="29" customFormat="1" x14ac:dyDescent="0.25">
      <c r="F1395" s="86"/>
      <c r="K1395" s="24"/>
      <c r="O1395" s="32"/>
    </row>
    <row r="1396" spans="6:15" s="29" customFormat="1" x14ac:dyDescent="0.25">
      <c r="F1396" s="86"/>
      <c r="K1396" s="24"/>
      <c r="O1396" s="32"/>
    </row>
    <row r="1397" spans="6:15" s="29" customFormat="1" x14ac:dyDescent="0.25">
      <c r="F1397" s="86"/>
      <c r="K1397" s="24"/>
      <c r="O1397" s="32"/>
    </row>
    <row r="1398" spans="6:15" s="29" customFormat="1" x14ac:dyDescent="0.25">
      <c r="F1398" s="86"/>
      <c r="K1398" s="24"/>
      <c r="O1398" s="32"/>
    </row>
    <row r="1399" spans="6:15" s="29" customFormat="1" x14ac:dyDescent="0.25">
      <c r="F1399" s="86"/>
      <c r="K1399" s="24"/>
      <c r="O1399" s="32"/>
    </row>
    <row r="1400" spans="6:15" s="29" customFormat="1" x14ac:dyDescent="0.25">
      <c r="F1400" s="86"/>
      <c r="K1400" s="24"/>
      <c r="O1400" s="32"/>
    </row>
    <row r="1401" spans="6:15" s="29" customFormat="1" x14ac:dyDescent="0.25">
      <c r="F1401" s="86"/>
      <c r="K1401" s="24"/>
      <c r="O1401" s="32"/>
    </row>
    <row r="1402" spans="6:15" s="29" customFormat="1" x14ac:dyDescent="0.25">
      <c r="F1402" s="86"/>
      <c r="K1402" s="24"/>
      <c r="O1402" s="32"/>
    </row>
    <row r="1403" spans="6:15" s="29" customFormat="1" x14ac:dyDescent="0.25">
      <c r="F1403" s="86"/>
      <c r="K1403" s="24"/>
      <c r="O1403" s="32"/>
    </row>
    <row r="1404" spans="6:15" s="29" customFormat="1" x14ac:dyDescent="0.25">
      <c r="F1404" s="86"/>
      <c r="K1404" s="24"/>
      <c r="O1404" s="32"/>
    </row>
    <row r="1405" spans="6:15" s="29" customFormat="1" x14ac:dyDescent="0.25">
      <c r="F1405" s="86"/>
      <c r="K1405" s="24"/>
      <c r="O1405" s="32"/>
    </row>
    <row r="1406" spans="6:15" s="29" customFormat="1" x14ac:dyDescent="0.25">
      <c r="F1406" s="86"/>
      <c r="K1406" s="24"/>
      <c r="O1406" s="32"/>
    </row>
    <row r="1407" spans="6:15" s="29" customFormat="1" x14ac:dyDescent="0.25">
      <c r="F1407" s="86"/>
      <c r="K1407" s="24"/>
      <c r="O1407" s="32"/>
    </row>
    <row r="1408" spans="6:15" s="29" customFormat="1" x14ac:dyDescent="0.25">
      <c r="F1408" s="86"/>
      <c r="K1408" s="24"/>
      <c r="O1408" s="32"/>
    </row>
    <row r="1409" spans="6:15" s="29" customFormat="1" x14ac:dyDescent="0.25">
      <c r="F1409" s="86"/>
      <c r="K1409" s="24"/>
      <c r="O1409" s="32"/>
    </row>
    <row r="1410" spans="6:15" s="29" customFormat="1" x14ac:dyDescent="0.25">
      <c r="F1410" s="86"/>
      <c r="K1410" s="24"/>
      <c r="O1410" s="32"/>
    </row>
    <row r="1411" spans="6:15" s="29" customFormat="1" x14ac:dyDescent="0.25">
      <c r="F1411" s="86"/>
      <c r="K1411" s="24"/>
      <c r="O1411" s="32"/>
    </row>
    <row r="1412" spans="6:15" s="29" customFormat="1" x14ac:dyDescent="0.25">
      <c r="F1412" s="86"/>
      <c r="K1412" s="24"/>
      <c r="O1412" s="32"/>
    </row>
    <row r="1413" spans="6:15" s="29" customFormat="1" x14ac:dyDescent="0.25">
      <c r="F1413" s="86"/>
      <c r="K1413" s="24"/>
      <c r="O1413" s="32"/>
    </row>
    <row r="1414" spans="6:15" s="29" customFormat="1" x14ac:dyDescent="0.25">
      <c r="F1414" s="86"/>
      <c r="K1414" s="24"/>
      <c r="O1414" s="32"/>
    </row>
    <row r="1415" spans="6:15" s="29" customFormat="1" x14ac:dyDescent="0.25">
      <c r="F1415" s="86"/>
      <c r="K1415" s="24"/>
      <c r="O1415" s="32"/>
    </row>
    <row r="1416" spans="6:15" s="29" customFormat="1" x14ac:dyDescent="0.25">
      <c r="F1416" s="86"/>
      <c r="K1416" s="24"/>
      <c r="O1416" s="32"/>
    </row>
    <row r="1417" spans="6:15" s="29" customFormat="1" x14ac:dyDescent="0.25">
      <c r="F1417" s="86"/>
      <c r="K1417" s="24"/>
      <c r="O1417" s="32"/>
    </row>
    <row r="1418" spans="6:15" s="29" customFormat="1" x14ac:dyDescent="0.25">
      <c r="F1418" s="86"/>
      <c r="K1418" s="24"/>
      <c r="O1418" s="32"/>
    </row>
    <row r="1419" spans="6:15" s="29" customFormat="1" x14ac:dyDescent="0.25">
      <c r="F1419" s="86"/>
      <c r="K1419" s="24"/>
      <c r="O1419" s="32"/>
    </row>
    <row r="1420" spans="6:15" s="29" customFormat="1" x14ac:dyDescent="0.25">
      <c r="F1420" s="86"/>
      <c r="K1420" s="24"/>
      <c r="O1420" s="32"/>
    </row>
    <row r="1421" spans="6:15" s="29" customFormat="1" x14ac:dyDescent="0.25">
      <c r="F1421" s="86"/>
      <c r="K1421" s="24"/>
      <c r="O1421" s="32"/>
    </row>
    <row r="1422" spans="6:15" s="29" customFormat="1" x14ac:dyDescent="0.25">
      <c r="F1422" s="86"/>
      <c r="K1422" s="24"/>
      <c r="O1422" s="32"/>
    </row>
    <row r="1423" spans="6:15" s="29" customFormat="1" x14ac:dyDescent="0.25">
      <c r="F1423" s="86"/>
      <c r="K1423" s="24"/>
      <c r="O1423" s="32"/>
    </row>
    <row r="1424" spans="6:15" s="29" customFormat="1" x14ac:dyDescent="0.25">
      <c r="F1424" s="86"/>
      <c r="K1424" s="24"/>
      <c r="O1424" s="32"/>
    </row>
    <row r="1425" spans="6:15" s="29" customFormat="1" x14ac:dyDescent="0.25">
      <c r="F1425" s="86"/>
      <c r="K1425" s="24"/>
      <c r="O1425" s="32"/>
    </row>
    <row r="1426" spans="6:15" s="29" customFormat="1" x14ac:dyDescent="0.25">
      <c r="F1426" s="86"/>
      <c r="K1426" s="24"/>
      <c r="O1426" s="32"/>
    </row>
    <row r="1427" spans="6:15" s="29" customFormat="1" x14ac:dyDescent="0.25">
      <c r="F1427" s="86"/>
      <c r="K1427" s="24"/>
      <c r="O1427" s="32"/>
    </row>
    <row r="1428" spans="6:15" s="29" customFormat="1" x14ac:dyDescent="0.25">
      <c r="F1428" s="86"/>
      <c r="K1428" s="24"/>
      <c r="O1428" s="32"/>
    </row>
    <row r="1429" spans="6:15" s="29" customFormat="1" x14ac:dyDescent="0.25">
      <c r="F1429" s="86"/>
      <c r="K1429" s="24"/>
      <c r="O1429" s="32"/>
    </row>
    <row r="1430" spans="6:15" s="29" customFormat="1" x14ac:dyDescent="0.25">
      <c r="F1430" s="86"/>
      <c r="K1430" s="24"/>
      <c r="O1430" s="32"/>
    </row>
    <row r="1431" spans="6:15" s="29" customFormat="1" x14ac:dyDescent="0.25">
      <c r="F1431" s="86"/>
      <c r="K1431" s="24"/>
      <c r="O1431" s="32"/>
    </row>
    <row r="1432" spans="6:15" s="29" customFormat="1" x14ac:dyDescent="0.25">
      <c r="F1432" s="86"/>
      <c r="K1432" s="24"/>
      <c r="O1432" s="32"/>
    </row>
    <row r="1433" spans="6:15" s="29" customFormat="1" x14ac:dyDescent="0.25">
      <c r="F1433" s="86"/>
      <c r="K1433" s="24"/>
      <c r="O1433" s="32"/>
    </row>
    <row r="1434" spans="6:15" s="29" customFormat="1" x14ac:dyDescent="0.25">
      <c r="F1434" s="86"/>
      <c r="K1434" s="24"/>
      <c r="O1434" s="32"/>
    </row>
    <row r="1435" spans="6:15" s="29" customFormat="1" x14ac:dyDescent="0.25">
      <c r="F1435" s="86"/>
      <c r="K1435" s="24"/>
      <c r="O1435" s="32"/>
    </row>
    <row r="1436" spans="6:15" s="29" customFormat="1" x14ac:dyDescent="0.25">
      <c r="F1436" s="86"/>
      <c r="K1436" s="24"/>
      <c r="O1436" s="32"/>
    </row>
    <row r="1437" spans="6:15" s="29" customFormat="1" x14ac:dyDescent="0.25">
      <c r="F1437" s="86"/>
      <c r="K1437" s="24"/>
      <c r="O1437" s="32"/>
    </row>
    <row r="1438" spans="6:15" s="29" customFormat="1" x14ac:dyDescent="0.25">
      <c r="F1438" s="86"/>
      <c r="K1438" s="24"/>
      <c r="O1438" s="32"/>
    </row>
    <row r="1439" spans="6:15" s="29" customFormat="1" x14ac:dyDescent="0.25">
      <c r="F1439" s="86"/>
      <c r="K1439" s="24"/>
      <c r="O1439" s="32"/>
    </row>
    <row r="1440" spans="6:15" s="29" customFormat="1" x14ac:dyDescent="0.25">
      <c r="F1440" s="86"/>
      <c r="K1440" s="24"/>
      <c r="O1440" s="32"/>
    </row>
    <row r="1441" spans="6:15" s="29" customFormat="1" x14ac:dyDescent="0.25">
      <c r="F1441" s="86"/>
      <c r="K1441" s="24"/>
      <c r="O1441" s="32"/>
    </row>
    <row r="1442" spans="6:15" s="29" customFormat="1" x14ac:dyDescent="0.25">
      <c r="F1442" s="86"/>
      <c r="K1442" s="24"/>
      <c r="O1442" s="32"/>
    </row>
    <row r="1443" spans="6:15" s="29" customFormat="1" x14ac:dyDescent="0.25">
      <c r="F1443" s="86"/>
      <c r="K1443" s="24"/>
      <c r="O1443" s="32"/>
    </row>
    <row r="1444" spans="6:15" s="29" customFormat="1" x14ac:dyDescent="0.25">
      <c r="F1444" s="86"/>
      <c r="K1444" s="24"/>
      <c r="O1444" s="32"/>
    </row>
    <row r="1445" spans="6:15" s="29" customFormat="1" x14ac:dyDescent="0.25">
      <c r="F1445" s="86"/>
      <c r="K1445" s="24"/>
      <c r="O1445" s="32"/>
    </row>
    <row r="1446" spans="6:15" s="29" customFormat="1" x14ac:dyDescent="0.25">
      <c r="F1446" s="86"/>
      <c r="K1446" s="24"/>
      <c r="O1446" s="32"/>
    </row>
    <row r="1447" spans="6:15" s="29" customFormat="1" x14ac:dyDescent="0.25">
      <c r="F1447" s="86"/>
      <c r="K1447" s="24"/>
      <c r="O1447" s="32"/>
    </row>
    <row r="1448" spans="6:15" s="29" customFormat="1" x14ac:dyDescent="0.25">
      <c r="F1448" s="86"/>
      <c r="K1448" s="24"/>
      <c r="O1448" s="32"/>
    </row>
    <row r="1449" spans="6:15" s="29" customFormat="1" x14ac:dyDescent="0.25">
      <c r="F1449" s="86"/>
      <c r="K1449" s="24"/>
      <c r="O1449" s="32"/>
    </row>
    <row r="1450" spans="6:15" s="29" customFormat="1" x14ac:dyDescent="0.25">
      <c r="F1450" s="86"/>
      <c r="K1450" s="24"/>
      <c r="O1450" s="32"/>
    </row>
    <row r="1451" spans="6:15" s="29" customFormat="1" x14ac:dyDescent="0.25">
      <c r="F1451" s="86"/>
      <c r="K1451" s="24"/>
      <c r="O1451" s="32"/>
    </row>
    <row r="1452" spans="6:15" s="29" customFormat="1" x14ac:dyDescent="0.25">
      <c r="F1452" s="86"/>
      <c r="K1452" s="24"/>
      <c r="O1452" s="32"/>
    </row>
    <row r="1453" spans="6:15" s="29" customFormat="1" x14ac:dyDescent="0.25">
      <c r="F1453" s="86"/>
      <c r="K1453" s="24"/>
      <c r="O1453" s="32"/>
    </row>
    <row r="1454" spans="6:15" s="29" customFormat="1" x14ac:dyDescent="0.25">
      <c r="F1454" s="86"/>
      <c r="K1454" s="24"/>
      <c r="O1454" s="32"/>
    </row>
    <row r="1455" spans="6:15" s="29" customFormat="1" x14ac:dyDescent="0.25">
      <c r="F1455" s="86"/>
      <c r="K1455" s="24"/>
      <c r="O1455" s="32"/>
    </row>
    <row r="1456" spans="6:15" s="29" customFormat="1" x14ac:dyDescent="0.25">
      <c r="F1456" s="86"/>
      <c r="K1456" s="24"/>
      <c r="O1456" s="32"/>
    </row>
    <row r="1457" spans="6:15" s="29" customFormat="1" x14ac:dyDescent="0.25">
      <c r="F1457" s="86"/>
      <c r="K1457" s="24"/>
      <c r="O1457" s="32"/>
    </row>
    <row r="1458" spans="6:15" s="29" customFormat="1" x14ac:dyDescent="0.25">
      <c r="F1458" s="86"/>
      <c r="K1458" s="24"/>
      <c r="O1458" s="32"/>
    </row>
    <row r="1459" spans="6:15" s="29" customFormat="1" x14ac:dyDescent="0.25">
      <c r="F1459" s="86"/>
      <c r="K1459" s="24"/>
      <c r="O1459" s="32"/>
    </row>
    <row r="1460" spans="6:15" s="29" customFormat="1" x14ac:dyDescent="0.25">
      <c r="F1460" s="86"/>
      <c r="K1460" s="24"/>
      <c r="O1460" s="32"/>
    </row>
    <row r="1461" spans="6:15" s="29" customFormat="1" x14ac:dyDescent="0.25">
      <c r="F1461" s="86"/>
      <c r="K1461" s="24"/>
      <c r="O1461" s="32"/>
    </row>
    <row r="1462" spans="6:15" s="29" customFormat="1" x14ac:dyDescent="0.25">
      <c r="F1462" s="86"/>
      <c r="K1462" s="24"/>
      <c r="O1462" s="32"/>
    </row>
    <row r="1463" spans="6:15" s="29" customFormat="1" x14ac:dyDescent="0.25">
      <c r="F1463" s="86"/>
      <c r="K1463" s="24"/>
      <c r="O1463" s="32"/>
    </row>
    <row r="1464" spans="6:15" s="29" customFormat="1" x14ac:dyDescent="0.25">
      <c r="F1464" s="86"/>
      <c r="K1464" s="24"/>
      <c r="O1464" s="32"/>
    </row>
    <row r="1465" spans="6:15" s="29" customFormat="1" x14ac:dyDescent="0.25">
      <c r="F1465" s="86"/>
      <c r="K1465" s="24"/>
      <c r="O1465" s="32"/>
    </row>
    <row r="1466" spans="6:15" s="29" customFormat="1" x14ac:dyDescent="0.25">
      <c r="F1466" s="86"/>
      <c r="K1466" s="24"/>
      <c r="O1466" s="32"/>
    </row>
    <row r="1467" spans="6:15" s="29" customFormat="1" x14ac:dyDescent="0.25">
      <c r="F1467" s="86"/>
      <c r="K1467" s="24"/>
      <c r="O1467" s="32"/>
    </row>
    <row r="1468" spans="6:15" s="29" customFormat="1" x14ac:dyDescent="0.25">
      <c r="F1468" s="86"/>
      <c r="K1468" s="24"/>
      <c r="O1468" s="32"/>
    </row>
    <row r="1469" spans="6:15" s="29" customFormat="1" x14ac:dyDescent="0.25">
      <c r="F1469" s="86"/>
      <c r="K1469" s="24"/>
      <c r="O1469" s="32"/>
    </row>
    <row r="1470" spans="6:15" s="29" customFormat="1" x14ac:dyDescent="0.25">
      <c r="F1470" s="86"/>
      <c r="K1470" s="24"/>
      <c r="O1470" s="32"/>
    </row>
    <row r="1471" spans="6:15" s="29" customFormat="1" x14ac:dyDescent="0.25">
      <c r="F1471" s="86"/>
      <c r="K1471" s="24"/>
      <c r="O1471" s="32"/>
    </row>
    <row r="1472" spans="6:15" s="29" customFormat="1" x14ac:dyDescent="0.25">
      <c r="F1472" s="86"/>
      <c r="K1472" s="24"/>
      <c r="O1472" s="32"/>
    </row>
    <row r="1473" spans="6:15" s="29" customFormat="1" x14ac:dyDescent="0.25">
      <c r="F1473" s="86"/>
      <c r="K1473" s="24"/>
      <c r="O1473" s="32"/>
    </row>
    <row r="1474" spans="6:15" s="29" customFormat="1" x14ac:dyDescent="0.25">
      <c r="F1474" s="86"/>
      <c r="K1474" s="24"/>
      <c r="O1474" s="32"/>
    </row>
    <row r="1475" spans="6:15" s="29" customFormat="1" x14ac:dyDescent="0.25">
      <c r="F1475" s="86"/>
      <c r="K1475" s="24"/>
      <c r="O1475" s="32"/>
    </row>
    <row r="1476" spans="6:15" s="29" customFormat="1" x14ac:dyDescent="0.25">
      <c r="F1476" s="86"/>
      <c r="K1476" s="24"/>
      <c r="O1476" s="32"/>
    </row>
    <row r="1477" spans="6:15" s="29" customFormat="1" x14ac:dyDescent="0.25">
      <c r="F1477" s="86"/>
      <c r="K1477" s="24"/>
      <c r="O1477" s="32"/>
    </row>
    <row r="1478" spans="6:15" s="29" customFormat="1" x14ac:dyDescent="0.25">
      <c r="F1478" s="86"/>
      <c r="K1478" s="24"/>
      <c r="O1478" s="32"/>
    </row>
    <row r="1479" spans="6:15" s="29" customFormat="1" x14ac:dyDescent="0.25">
      <c r="F1479" s="86"/>
      <c r="K1479" s="24"/>
      <c r="O1479" s="32"/>
    </row>
    <row r="1480" spans="6:15" s="29" customFormat="1" x14ac:dyDescent="0.25">
      <c r="F1480" s="86"/>
      <c r="K1480" s="24"/>
      <c r="O1480" s="32"/>
    </row>
    <row r="1481" spans="6:15" s="29" customFormat="1" x14ac:dyDescent="0.25">
      <c r="F1481" s="86"/>
      <c r="K1481" s="24"/>
      <c r="O1481" s="32"/>
    </row>
    <row r="1482" spans="6:15" s="29" customFormat="1" x14ac:dyDescent="0.25">
      <c r="F1482" s="86"/>
      <c r="K1482" s="24"/>
      <c r="O1482" s="32"/>
    </row>
    <row r="1483" spans="6:15" s="29" customFormat="1" x14ac:dyDescent="0.25">
      <c r="F1483" s="86"/>
      <c r="K1483" s="24"/>
      <c r="O1483" s="32"/>
    </row>
    <row r="1484" spans="6:15" s="29" customFormat="1" x14ac:dyDescent="0.25">
      <c r="F1484" s="86"/>
      <c r="K1484" s="24"/>
      <c r="O1484" s="32"/>
    </row>
    <row r="1485" spans="6:15" s="29" customFormat="1" x14ac:dyDescent="0.25">
      <c r="F1485" s="86"/>
      <c r="K1485" s="24"/>
      <c r="O1485" s="32"/>
    </row>
    <row r="1486" spans="6:15" s="29" customFormat="1" x14ac:dyDescent="0.25">
      <c r="F1486" s="86"/>
      <c r="K1486" s="24"/>
      <c r="O1486" s="32"/>
    </row>
    <row r="1487" spans="6:15" s="29" customFormat="1" x14ac:dyDescent="0.25">
      <c r="F1487" s="86"/>
      <c r="K1487" s="24"/>
      <c r="O1487" s="32"/>
    </row>
    <row r="1488" spans="6:15" s="29" customFormat="1" x14ac:dyDescent="0.25">
      <c r="F1488" s="86"/>
      <c r="K1488" s="24"/>
      <c r="O1488" s="32"/>
    </row>
    <row r="1489" spans="6:15" s="29" customFormat="1" x14ac:dyDescent="0.25">
      <c r="F1489" s="86"/>
      <c r="K1489" s="24"/>
      <c r="O1489" s="32"/>
    </row>
    <row r="1490" spans="6:15" s="29" customFormat="1" x14ac:dyDescent="0.25">
      <c r="F1490" s="86"/>
      <c r="K1490" s="24"/>
      <c r="O1490" s="32"/>
    </row>
    <row r="1491" spans="6:15" s="29" customFormat="1" x14ac:dyDescent="0.25">
      <c r="F1491" s="86"/>
      <c r="K1491" s="24"/>
      <c r="O1491" s="32"/>
    </row>
    <row r="1492" spans="6:15" s="29" customFormat="1" x14ac:dyDescent="0.25">
      <c r="F1492" s="86"/>
      <c r="K1492" s="24"/>
      <c r="O1492" s="32"/>
    </row>
    <row r="1493" spans="6:15" s="29" customFormat="1" x14ac:dyDescent="0.25">
      <c r="F1493" s="86"/>
      <c r="K1493" s="24"/>
      <c r="O1493" s="32"/>
    </row>
    <row r="1494" spans="6:15" s="29" customFormat="1" x14ac:dyDescent="0.25">
      <c r="F1494" s="86"/>
      <c r="K1494" s="24"/>
      <c r="O1494" s="32"/>
    </row>
    <row r="1495" spans="6:15" s="29" customFormat="1" x14ac:dyDescent="0.25">
      <c r="F1495" s="86"/>
      <c r="K1495" s="24"/>
      <c r="O1495" s="32"/>
    </row>
    <row r="1496" spans="6:15" s="29" customFormat="1" x14ac:dyDescent="0.25">
      <c r="F1496" s="86"/>
      <c r="K1496" s="24"/>
      <c r="O1496" s="32"/>
    </row>
    <row r="1497" spans="6:15" s="29" customFormat="1" x14ac:dyDescent="0.25">
      <c r="F1497" s="86"/>
      <c r="K1497" s="24"/>
      <c r="O1497" s="32"/>
    </row>
    <row r="1498" spans="6:15" s="29" customFormat="1" x14ac:dyDescent="0.25">
      <c r="F1498" s="86"/>
      <c r="K1498" s="24"/>
      <c r="O1498" s="32"/>
    </row>
    <row r="1499" spans="6:15" s="29" customFormat="1" x14ac:dyDescent="0.25">
      <c r="F1499" s="86"/>
      <c r="K1499" s="24"/>
      <c r="O1499" s="32"/>
    </row>
    <row r="1500" spans="6:15" s="29" customFormat="1" x14ac:dyDescent="0.25">
      <c r="F1500" s="86"/>
      <c r="K1500" s="24"/>
      <c r="O1500" s="32"/>
    </row>
    <row r="1501" spans="6:15" s="29" customFormat="1" x14ac:dyDescent="0.25">
      <c r="F1501" s="86"/>
      <c r="K1501" s="24"/>
      <c r="O1501" s="32"/>
    </row>
    <row r="1502" spans="6:15" s="29" customFormat="1" x14ac:dyDescent="0.25">
      <c r="F1502" s="86"/>
      <c r="K1502" s="24"/>
      <c r="O1502" s="32"/>
    </row>
    <row r="1503" spans="6:15" s="29" customFormat="1" x14ac:dyDescent="0.25">
      <c r="F1503" s="86"/>
      <c r="K1503" s="24"/>
      <c r="O1503" s="32"/>
    </row>
    <row r="1504" spans="6:15" s="29" customFormat="1" x14ac:dyDescent="0.25">
      <c r="F1504" s="86"/>
      <c r="K1504" s="24"/>
      <c r="O1504" s="32"/>
    </row>
    <row r="1505" spans="6:15" s="29" customFormat="1" x14ac:dyDescent="0.25">
      <c r="F1505" s="86"/>
      <c r="K1505" s="24"/>
      <c r="O1505" s="32"/>
    </row>
    <row r="1506" spans="6:15" s="29" customFormat="1" x14ac:dyDescent="0.25">
      <c r="F1506" s="86"/>
      <c r="K1506" s="24"/>
      <c r="O1506" s="32"/>
    </row>
    <row r="1507" spans="6:15" s="29" customFormat="1" x14ac:dyDescent="0.25">
      <c r="F1507" s="86"/>
      <c r="K1507" s="24"/>
      <c r="O1507" s="32"/>
    </row>
    <row r="1508" spans="6:15" s="29" customFormat="1" x14ac:dyDescent="0.25">
      <c r="F1508" s="86"/>
      <c r="K1508" s="24"/>
      <c r="O1508" s="32"/>
    </row>
    <row r="1509" spans="6:15" s="29" customFormat="1" x14ac:dyDescent="0.25">
      <c r="F1509" s="86"/>
      <c r="K1509" s="24"/>
      <c r="O1509" s="32"/>
    </row>
    <row r="1510" spans="6:15" s="29" customFormat="1" x14ac:dyDescent="0.25">
      <c r="F1510" s="86"/>
      <c r="K1510" s="24"/>
      <c r="O1510" s="32"/>
    </row>
    <row r="1511" spans="6:15" s="29" customFormat="1" x14ac:dyDescent="0.25">
      <c r="F1511" s="86"/>
      <c r="K1511" s="24"/>
      <c r="O1511" s="32"/>
    </row>
    <row r="1512" spans="6:15" s="29" customFormat="1" x14ac:dyDescent="0.25">
      <c r="F1512" s="86"/>
      <c r="K1512" s="24"/>
      <c r="O1512" s="32"/>
    </row>
    <row r="1513" spans="6:15" s="29" customFormat="1" x14ac:dyDescent="0.25">
      <c r="F1513" s="86"/>
      <c r="K1513" s="24"/>
      <c r="O1513" s="32"/>
    </row>
    <row r="1514" spans="6:15" s="29" customFormat="1" x14ac:dyDescent="0.25">
      <c r="F1514" s="86"/>
      <c r="K1514" s="24"/>
      <c r="O1514" s="32"/>
    </row>
    <row r="1515" spans="6:15" s="29" customFormat="1" x14ac:dyDescent="0.25">
      <c r="F1515" s="86"/>
      <c r="K1515" s="24"/>
      <c r="O1515" s="32"/>
    </row>
    <row r="1516" spans="6:15" s="29" customFormat="1" x14ac:dyDescent="0.25">
      <c r="F1516" s="86"/>
      <c r="K1516" s="24"/>
      <c r="O1516" s="32"/>
    </row>
    <row r="1517" spans="6:15" s="29" customFormat="1" x14ac:dyDescent="0.25">
      <c r="F1517" s="86"/>
      <c r="K1517" s="24"/>
      <c r="O1517" s="32"/>
    </row>
    <row r="1518" spans="6:15" s="29" customFormat="1" x14ac:dyDescent="0.25">
      <c r="F1518" s="86"/>
      <c r="K1518" s="24"/>
      <c r="O1518" s="32"/>
    </row>
    <row r="1519" spans="6:15" s="29" customFormat="1" x14ac:dyDescent="0.25">
      <c r="F1519" s="86"/>
      <c r="K1519" s="24"/>
      <c r="O1519" s="32"/>
    </row>
    <row r="1520" spans="6:15" s="29" customFormat="1" x14ac:dyDescent="0.25">
      <c r="F1520" s="86"/>
      <c r="K1520" s="24"/>
      <c r="O1520" s="32"/>
    </row>
    <row r="1521" spans="6:15" s="29" customFormat="1" x14ac:dyDescent="0.25">
      <c r="F1521" s="86"/>
      <c r="K1521" s="24"/>
      <c r="O1521" s="32"/>
    </row>
    <row r="1522" spans="6:15" s="29" customFormat="1" x14ac:dyDescent="0.25">
      <c r="F1522" s="86"/>
      <c r="K1522" s="24"/>
      <c r="O1522" s="32"/>
    </row>
  </sheetData>
  <sheetProtection algorithmName="SHA-512" hashValue="FQHCxZdhfac/Rlam8JzFDzEHKes+hDWNH5nAMme+q4tGuEluTTutQxDQ1vX4xcLID+i/DuhehkTp09ntGWEAxA==" saltValue="R+Jr692v5qFaFCyrBf3pFQ==" spinCount="100000" sheet="1" objects="1" scenarios="1" autoFilter="0"/>
  <autoFilter ref="J8:J1012"/>
  <mergeCells count="11">
    <mergeCell ref="A1011:J1011"/>
    <mergeCell ref="A1012:J1012"/>
    <mergeCell ref="A1010:J1010"/>
    <mergeCell ref="A1:I1"/>
    <mergeCell ref="A4:C4"/>
    <mergeCell ref="F4:J4"/>
    <mergeCell ref="A5:C5"/>
    <mergeCell ref="A1009:H1009"/>
    <mergeCell ref="G5:J5"/>
    <mergeCell ref="A2:J2"/>
    <mergeCell ref="A3:J3"/>
  </mergeCells>
  <conditionalFormatting sqref="D4">
    <cfRule type="duplicateValues" dxfId="3" priority="1"/>
  </conditionalFormatting>
  <dataValidations count="2">
    <dataValidation type="textLength" operator="equal" allowBlank="1" showInputMessage="1" showErrorMessage="1" errorTitle="Length Limitation " error="10 digits code only_x000a_" sqref="D4">
      <formula1>10</formula1>
    </dataValidation>
    <dataValidation type="textLength" operator="equal" allowBlank="1" showErrorMessage="1" errorTitle="Length Limitation " error="10 digit code only" promptTitle="Length limitation" prompt="10 digit code only_x000a_" sqref="B9:B1008">
      <formula1>10</formula1>
    </dataValidation>
  </dataValidations>
  <pageMargins left="0.15748031496062992" right="0.15748031496062992" top="0.27559055118110237" bottom="0.27559055118110237" header="0.23622047244094491" footer="0.23622047244094491"/>
  <pageSetup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Data!$A$2:$A$4</xm:f>
          </x14:formula1>
          <xm:sqref>F5</xm:sqref>
        </x14:dataValidation>
        <x14:dataValidation type="list" allowBlank="1" showInputMessage="1" showErrorMessage="1" errorTitle="Fee Type" error="Please enter the correct fee type">
          <x14:formula1>
            <xm:f>Data!$D$2:$D$3</xm:f>
          </x14:formula1>
          <xm:sqref>G9:G1008</xm:sqref>
        </x14:dataValidation>
        <x14:dataValidation type="list" allowBlank="1" showInputMessage="1" showErrorMessage="1" errorTitle="Currency" error="Please enter the correct currency code">
          <x14:formula1>
            <xm:f>Data!$C$2</xm:f>
          </x14:formula1>
          <xm:sqref>I9:I1008</xm:sqref>
        </x14:dataValidation>
        <x14:dataValidation type="list" allowBlank="1" showInputMessage="1" showErrorMessage="1" errorTitle="Period" error="Please enter the correct period">
          <x14:formula1>
            <xm:f>Data!$G$2:$G$3</xm:f>
          </x14:formula1>
          <xm:sqref>H9:H1008</xm:sqref>
        </x14:dataValidation>
        <x14:dataValidation type="list" allowBlank="1" showInputMessage="1" showErrorMessage="1" errorTitle="FSC Licence Code" error="Please enter the correct licence code">
          <x14:formula1>
            <xm:f>Data!$J$2:$J$63</xm:f>
          </x14:formula1>
          <xm:sqref>F9:F1008</xm:sqref>
        </x14:dataValidation>
        <x14:dataValidation type="list" allowBlank="1" showInputMessage="1" showErrorMessage="1" errorTitle="Type of Company" error="Please specify whether the company is a licensee, sub cell, sub fund or share class.">
          <x14:formula1>
            <xm:f>Data!$E$2:$E$4</xm:f>
          </x14:formula1>
          <xm:sqref>D9:D1008</xm:sqref>
        </x14:dataValidation>
        <x14:dataValidation type="list" allowBlank="1" showInputMessage="1" showErrorMessage="1" errorTitle="Date Fornat" error="Please enter the date in the correct format.">
          <x14:formula1>
            <xm:f>Data!$S$2:$S$397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825"/>
  <sheetViews>
    <sheetView topLeftCell="L719" workbookViewId="0">
      <selection activeCell="Q2" sqref="Q2:R735"/>
    </sheetView>
  </sheetViews>
  <sheetFormatPr defaultRowHeight="15" x14ac:dyDescent="0.25"/>
  <cols>
    <col min="1" max="1" width="13" style="22" customWidth="1"/>
    <col min="2" max="2" width="10.7109375" style="3" bestFit="1" customWidth="1"/>
    <col min="3" max="3" width="9.7109375" style="3" bestFit="1" customWidth="1"/>
    <col min="4" max="4" width="11.5703125" style="3" bestFit="1" customWidth="1"/>
    <col min="5" max="5" width="18.140625" style="3" bestFit="1" customWidth="1"/>
    <col min="6" max="6" width="10.7109375" style="3" bestFit="1" customWidth="1"/>
    <col min="7" max="9" width="18.7109375" style="3" customWidth="1"/>
    <col min="10" max="10" width="12.28515625" style="3" customWidth="1"/>
    <col min="11" max="11" width="18.7109375" style="3" customWidth="1"/>
    <col min="12" max="12" width="19.28515625" style="10" bestFit="1" customWidth="1"/>
    <col min="13" max="13" width="15.7109375" style="3" bestFit="1" customWidth="1"/>
    <col min="14" max="15" width="9.140625" style="3"/>
    <col min="16" max="16" width="9.85546875" style="3" customWidth="1"/>
    <col min="17" max="17" width="14.28515625" style="3" customWidth="1"/>
    <col min="18" max="18" width="46.7109375" style="3" customWidth="1"/>
    <col min="19" max="19" width="13.85546875" customWidth="1"/>
  </cols>
  <sheetData>
    <row r="1" spans="1:19" s="1" customFormat="1" ht="28.5" x14ac:dyDescent="0.25">
      <c r="A1" s="21" t="s">
        <v>69</v>
      </c>
      <c r="B1" s="2"/>
      <c r="C1" s="2" t="s">
        <v>13</v>
      </c>
      <c r="D1" s="2" t="s">
        <v>12</v>
      </c>
      <c r="E1" s="11" t="s">
        <v>11</v>
      </c>
      <c r="F1" s="20"/>
      <c r="G1" s="2" t="s">
        <v>59</v>
      </c>
      <c r="H1" s="2"/>
      <c r="I1" s="2"/>
      <c r="J1" s="2" t="s">
        <v>15</v>
      </c>
      <c r="K1" s="2" t="s">
        <v>64</v>
      </c>
      <c r="L1" s="4" t="s">
        <v>55</v>
      </c>
      <c r="M1" s="2" t="s">
        <v>252</v>
      </c>
      <c r="N1" s="2"/>
      <c r="O1" s="2"/>
      <c r="P1" s="2" t="s">
        <v>68</v>
      </c>
      <c r="Q1" s="2" t="s">
        <v>81</v>
      </c>
      <c r="R1" s="2" t="s">
        <v>82</v>
      </c>
      <c r="S1" s="78" t="s">
        <v>260</v>
      </c>
    </row>
    <row r="2" spans="1:19" x14ac:dyDescent="0.25">
      <c r="A2" s="22" t="s">
        <v>63</v>
      </c>
      <c r="C2" s="3" t="s">
        <v>83</v>
      </c>
      <c r="D2" s="3" t="s">
        <v>3</v>
      </c>
      <c r="E2" s="3" t="s">
        <v>56</v>
      </c>
      <c r="G2" s="3" t="s">
        <v>61</v>
      </c>
      <c r="J2" s="5" t="s">
        <v>16</v>
      </c>
      <c r="K2" s="57" t="s">
        <v>3</v>
      </c>
      <c r="L2" s="6">
        <v>50000</v>
      </c>
      <c r="M2" s="16"/>
      <c r="O2" s="3" t="s">
        <v>61</v>
      </c>
      <c r="P2" s="16">
        <v>43282</v>
      </c>
      <c r="Q2" t="s">
        <v>264</v>
      </c>
      <c r="R2" t="s">
        <v>265</v>
      </c>
      <c r="S2" s="79">
        <v>42887</v>
      </c>
    </row>
    <row r="3" spans="1:19" x14ac:dyDescent="0.25">
      <c r="A3" s="22" t="s">
        <v>84</v>
      </c>
      <c r="D3" s="3" t="s">
        <v>14</v>
      </c>
      <c r="E3" s="3" t="s">
        <v>57</v>
      </c>
      <c r="G3" s="3" t="s">
        <v>60</v>
      </c>
      <c r="J3" s="5" t="s">
        <v>17</v>
      </c>
      <c r="K3" s="57" t="s">
        <v>3</v>
      </c>
      <c r="L3" s="6">
        <v>25000</v>
      </c>
      <c r="M3" s="16"/>
      <c r="O3" s="3" t="s">
        <v>60</v>
      </c>
      <c r="P3" s="16">
        <v>42917</v>
      </c>
      <c r="Q3" t="s">
        <v>266</v>
      </c>
      <c r="R3" t="s">
        <v>267</v>
      </c>
      <c r="S3" s="79">
        <v>42888</v>
      </c>
    </row>
    <row r="4" spans="1:19" x14ac:dyDescent="0.25">
      <c r="A4" s="22" t="s">
        <v>85</v>
      </c>
      <c r="E4" s="3" t="s">
        <v>58</v>
      </c>
      <c r="J4" s="5" t="s">
        <v>18</v>
      </c>
      <c r="K4" s="57" t="s">
        <v>3</v>
      </c>
      <c r="L4" s="6">
        <v>25000</v>
      </c>
      <c r="M4" s="16"/>
      <c r="Q4" t="s">
        <v>268</v>
      </c>
      <c r="R4" t="s">
        <v>269</v>
      </c>
      <c r="S4" s="79">
        <v>42889</v>
      </c>
    </row>
    <row r="5" spans="1:19" x14ac:dyDescent="0.25">
      <c r="H5" s="18"/>
      <c r="I5" s="18"/>
      <c r="J5" s="5" t="s">
        <v>19</v>
      </c>
      <c r="K5" s="57" t="s">
        <v>3</v>
      </c>
      <c r="L5" s="6">
        <v>50000</v>
      </c>
      <c r="M5" s="16"/>
      <c r="Q5" t="s">
        <v>270</v>
      </c>
      <c r="R5" t="s">
        <v>271</v>
      </c>
      <c r="S5" s="79">
        <v>42890</v>
      </c>
    </row>
    <row r="6" spans="1:19" x14ac:dyDescent="0.25">
      <c r="D6" s="18"/>
      <c r="E6" s="18"/>
      <c r="F6" s="17"/>
      <c r="G6" s="18"/>
      <c r="H6" s="18"/>
      <c r="I6" s="18"/>
      <c r="J6" s="5" t="s">
        <v>20</v>
      </c>
      <c r="K6" s="57" t="s">
        <v>3</v>
      </c>
      <c r="L6" s="6">
        <v>75000</v>
      </c>
      <c r="M6" s="16"/>
      <c r="Q6" t="s">
        <v>272</v>
      </c>
      <c r="R6" t="s">
        <v>273</v>
      </c>
      <c r="S6" s="79">
        <v>42891</v>
      </c>
    </row>
    <row r="7" spans="1:19" x14ac:dyDescent="0.25">
      <c r="C7" s="2"/>
      <c r="D7" s="2"/>
      <c r="E7" s="2" t="s">
        <v>67</v>
      </c>
      <c r="F7" s="2"/>
      <c r="G7" s="2"/>
      <c r="H7" s="2"/>
      <c r="I7" s="2" t="s">
        <v>67</v>
      </c>
      <c r="J7" s="5" t="s">
        <v>21</v>
      </c>
      <c r="K7" s="57" t="s">
        <v>3</v>
      </c>
      <c r="L7" s="6">
        <v>75000</v>
      </c>
      <c r="M7" s="16"/>
      <c r="Q7" t="s">
        <v>274</v>
      </c>
      <c r="R7" t="s">
        <v>275</v>
      </c>
      <c r="S7" s="79">
        <v>42892</v>
      </c>
    </row>
    <row r="8" spans="1:19" x14ac:dyDescent="0.25">
      <c r="A8" s="23">
        <v>42887</v>
      </c>
      <c r="B8" s="18" t="s">
        <v>60</v>
      </c>
      <c r="E8" s="3">
        <v>0.35</v>
      </c>
      <c r="F8" s="18" t="s">
        <v>61</v>
      </c>
      <c r="G8" s="19">
        <v>0</v>
      </c>
      <c r="H8" s="19">
        <v>0</v>
      </c>
      <c r="I8" s="19">
        <v>0</v>
      </c>
      <c r="J8" s="5" t="s">
        <v>22</v>
      </c>
      <c r="K8" s="57" t="s">
        <v>3</v>
      </c>
      <c r="L8" s="6">
        <v>75000</v>
      </c>
      <c r="M8" s="16"/>
      <c r="Q8" t="s">
        <v>276</v>
      </c>
      <c r="R8" t="s">
        <v>277</v>
      </c>
      <c r="S8" s="79">
        <v>42893</v>
      </c>
    </row>
    <row r="9" spans="1:19" x14ac:dyDescent="0.25">
      <c r="A9" s="22">
        <f>+A8+1</f>
        <v>42888</v>
      </c>
      <c r="B9" s="18" t="s">
        <v>60</v>
      </c>
      <c r="E9" s="3">
        <v>0.36</v>
      </c>
      <c r="F9" s="18" t="s">
        <v>61</v>
      </c>
      <c r="G9" s="19">
        <v>0</v>
      </c>
      <c r="H9" s="19">
        <v>0</v>
      </c>
      <c r="I9" s="19">
        <v>0</v>
      </c>
      <c r="J9" s="5" t="s">
        <v>88</v>
      </c>
      <c r="K9" s="57" t="s">
        <v>3</v>
      </c>
      <c r="L9" s="6">
        <v>50000</v>
      </c>
      <c r="M9" s="16"/>
      <c r="Q9" t="s">
        <v>278</v>
      </c>
      <c r="R9" t="s">
        <v>279</v>
      </c>
      <c r="S9" s="79">
        <v>42894</v>
      </c>
    </row>
    <row r="10" spans="1:19" x14ac:dyDescent="0.25">
      <c r="A10" s="22">
        <f t="shared" ref="A10:A73" si="0">+A9+1</f>
        <v>42889</v>
      </c>
      <c r="B10" s="18" t="s">
        <v>60</v>
      </c>
      <c r="E10" s="3">
        <v>0.36</v>
      </c>
      <c r="F10" s="18" t="s">
        <v>61</v>
      </c>
      <c r="G10" s="19">
        <v>0</v>
      </c>
      <c r="H10" s="19">
        <v>0</v>
      </c>
      <c r="I10" s="19">
        <v>0</v>
      </c>
      <c r="J10" s="5" t="s">
        <v>23</v>
      </c>
      <c r="K10" s="57" t="s">
        <v>3</v>
      </c>
      <c r="L10" s="6">
        <v>75000</v>
      </c>
      <c r="M10" s="16"/>
      <c r="Q10" t="s">
        <v>280</v>
      </c>
      <c r="R10" t="s">
        <v>281</v>
      </c>
      <c r="S10" s="79">
        <v>42895</v>
      </c>
    </row>
    <row r="11" spans="1:19" x14ac:dyDescent="0.25">
      <c r="A11" s="22">
        <f t="shared" si="0"/>
        <v>42890</v>
      </c>
      <c r="B11" s="18" t="s">
        <v>60</v>
      </c>
      <c r="E11" s="3">
        <v>0.36</v>
      </c>
      <c r="F11" s="18" t="s">
        <v>61</v>
      </c>
      <c r="G11" s="19">
        <v>0</v>
      </c>
      <c r="H11" s="19">
        <v>0</v>
      </c>
      <c r="I11" s="19">
        <v>0</v>
      </c>
      <c r="J11" s="5" t="s">
        <v>255</v>
      </c>
      <c r="K11" s="57" t="s">
        <v>3</v>
      </c>
      <c r="L11" s="55">
        <v>75000</v>
      </c>
      <c r="M11" s="16"/>
      <c r="Q11" t="s">
        <v>282</v>
      </c>
      <c r="R11" t="s">
        <v>283</v>
      </c>
      <c r="S11" s="79">
        <v>42896</v>
      </c>
    </row>
    <row r="12" spans="1:19" ht="45" x14ac:dyDescent="0.25">
      <c r="A12" s="22">
        <f t="shared" si="0"/>
        <v>42891</v>
      </c>
      <c r="B12" s="18" t="s">
        <v>60</v>
      </c>
      <c r="E12" s="3">
        <v>0.36</v>
      </c>
      <c r="F12" s="18" t="s">
        <v>61</v>
      </c>
      <c r="G12" s="19">
        <v>0</v>
      </c>
      <c r="H12" s="19">
        <v>0</v>
      </c>
      <c r="I12" s="19">
        <v>0</v>
      </c>
      <c r="J12" s="5" t="s">
        <v>256</v>
      </c>
      <c r="K12" s="57" t="s">
        <v>3</v>
      </c>
      <c r="L12" s="7">
        <v>15000</v>
      </c>
      <c r="M12" s="16"/>
      <c r="Q12" t="s">
        <v>284</v>
      </c>
      <c r="R12" t="s">
        <v>285</v>
      </c>
      <c r="S12" s="79">
        <v>42897</v>
      </c>
    </row>
    <row r="13" spans="1:19" x14ac:dyDescent="0.25">
      <c r="A13" s="22">
        <f t="shared" si="0"/>
        <v>42892</v>
      </c>
      <c r="B13" s="18" t="s">
        <v>60</v>
      </c>
      <c r="E13" s="3">
        <v>0.36</v>
      </c>
      <c r="F13" s="18" t="s">
        <v>61</v>
      </c>
      <c r="G13" s="19">
        <v>0</v>
      </c>
      <c r="H13" s="19">
        <v>0</v>
      </c>
      <c r="I13" s="19">
        <v>0</v>
      </c>
      <c r="J13" s="5" t="s">
        <v>24</v>
      </c>
      <c r="K13" s="57" t="s">
        <v>3</v>
      </c>
      <c r="L13" s="9">
        <v>50000</v>
      </c>
      <c r="M13" s="16"/>
      <c r="Q13" t="s">
        <v>286</v>
      </c>
      <c r="R13" t="s">
        <v>287</v>
      </c>
      <c r="S13" s="79">
        <v>42898</v>
      </c>
    </row>
    <row r="14" spans="1:19" x14ac:dyDescent="0.25">
      <c r="A14" s="22">
        <f t="shared" si="0"/>
        <v>42893</v>
      </c>
      <c r="B14" s="18" t="s">
        <v>60</v>
      </c>
      <c r="E14" s="3">
        <v>0.36</v>
      </c>
      <c r="F14" s="18" t="s">
        <v>61</v>
      </c>
      <c r="G14" s="19">
        <v>0</v>
      </c>
      <c r="H14" s="19">
        <v>0</v>
      </c>
      <c r="I14" s="19">
        <v>0</v>
      </c>
      <c r="J14" s="5" t="s">
        <v>25</v>
      </c>
      <c r="K14" s="57" t="s">
        <v>3</v>
      </c>
      <c r="L14" s="6">
        <v>50000</v>
      </c>
      <c r="M14" s="16"/>
      <c r="Q14" t="s">
        <v>288</v>
      </c>
      <c r="R14" t="s">
        <v>289</v>
      </c>
      <c r="S14" s="79">
        <v>42899</v>
      </c>
    </row>
    <row r="15" spans="1:19" x14ac:dyDescent="0.25">
      <c r="A15" s="22">
        <f t="shared" si="0"/>
        <v>42894</v>
      </c>
      <c r="B15" s="18" t="s">
        <v>60</v>
      </c>
      <c r="E15" s="3">
        <v>0.36</v>
      </c>
      <c r="F15" s="18" t="s">
        <v>61</v>
      </c>
      <c r="G15" s="19">
        <v>0</v>
      </c>
      <c r="H15" s="19">
        <v>0</v>
      </c>
      <c r="I15" s="19">
        <v>0</v>
      </c>
      <c r="J15" s="5" t="s">
        <v>26</v>
      </c>
      <c r="K15" s="57" t="s">
        <v>3</v>
      </c>
      <c r="L15" s="6">
        <v>50000</v>
      </c>
      <c r="M15" s="16"/>
      <c r="Q15" t="s">
        <v>290</v>
      </c>
      <c r="R15" t="s">
        <v>291</v>
      </c>
      <c r="S15" s="79">
        <v>42900</v>
      </c>
    </row>
    <row r="16" spans="1:19" x14ac:dyDescent="0.25">
      <c r="A16" s="22">
        <f t="shared" si="0"/>
        <v>42895</v>
      </c>
      <c r="B16" s="18" t="s">
        <v>60</v>
      </c>
      <c r="E16" s="3">
        <v>0.36</v>
      </c>
      <c r="F16" s="18" t="s">
        <v>61</v>
      </c>
      <c r="G16" s="19">
        <v>0</v>
      </c>
      <c r="H16" s="19">
        <v>0</v>
      </c>
      <c r="I16" s="19">
        <v>0</v>
      </c>
      <c r="J16" s="5" t="s">
        <v>27</v>
      </c>
      <c r="K16" s="57" t="s">
        <v>3</v>
      </c>
      <c r="L16" s="6">
        <v>50000</v>
      </c>
      <c r="M16" s="16"/>
      <c r="Q16" t="s">
        <v>292</v>
      </c>
      <c r="R16" t="s">
        <v>293</v>
      </c>
      <c r="S16" s="79">
        <v>42901</v>
      </c>
    </row>
    <row r="17" spans="1:19" x14ac:dyDescent="0.25">
      <c r="A17" s="22">
        <f t="shared" si="0"/>
        <v>42896</v>
      </c>
      <c r="B17" s="18" t="s">
        <v>60</v>
      </c>
      <c r="E17" s="3">
        <v>0.36</v>
      </c>
      <c r="F17" s="18" t="s">
        <v>61</v>
      </c>
      <c r="G17" s="19">
        <v>0</v>
      </c>
      <c r="H17" s="19">
        <v>0</v>
      </c>
      <c r="I17" s="19">
        <v>0</v>
      </c>
      <c r="J17" s="5" t="s">
        <v>28</v>
      </c>
      <c r="K17" s="57" t="s">
        <v>3</v>
      </c>
      <c r="L17" s="6">
        <v>100000</v>
      </c>
      <c r="M17" s="16"/>
      <c r="Q17" t="s">
        <v>294</v>
      </c>
      <c r="R17" t="s">
        <v>295</v>
      </c>
      <c r="S17" s="79">
        <v>42902</v>
      </c>
    </row>
    <row r="18" spans="1:19" x14ac:dyDescent="0.25">
      <c r="A18" s="22">
        <f t="shared" si="0"/>
        <v>42897</v>
      </c>
      <c r="B18" s="18" t="s">
        <v>60</v>
      </c>
      <c r="E18" s="3">
        <v>0.36</v>
      </c>
      <c r="F18" s="18" t="s">
        <v>61</v>
      </c>
      <c r="G18" s="19">
        <v>0</v>
      </c>
      <c r="H18" s="19">
        <v>0</v>
      </c>
      <c r="I18" s="19">
        <v>0</v>
      </c>
      <c r="J18" s="5" t="s">
        <v>29</v>
      </c>
      <c r="K18" s="57" t="s">
        <v>3</v>
      </c>
      <c r="L18" s="6">
        <v>50000</v>
      </c>
      <c r="M18" s="16"/>
      <c r="Q18" t="s">
        <v>296</v>
      </c>
      <c r="R18" t="s">
        <v>297</v>
      </c>
      <c r="S18" s="79">
        <v>42903</v>
      </c>
    </row>
    <row r="19" spans="1:19" x14ac:dyDescent="0.25">
      <c r="A19" s="22">
        <f t="shared" si="0"/>
        <v>42898</v>
      </c>
      <c r="B19" s="18" t="s">
        <v>60</v>
      </c>
      <c r="E19" s="3">
        <v>0.36</v>
      </c>
      <c r="F19" s="18" t="s">
        <v>61</v>
      </c>
      <c r="G19" s="19">
        <v>0</v>
      </c>
      <c r="H19" s="19">
        <v>0</v>
      </c>
      <c r="I19" s="19">
        <v>0</v>
      </c>
      <c r="J19" s="5" t="s">
        <v>30</v>
      </c>
      <c r="K19" s="57" t="s">
        <v>3</v>
      </c>
      <c r="L19" s="6">
        <v>50000</v>
      </c>
      <c r="M19" s="16"/>
      <c r="Q19" t="s">
        <v>298</v>
      </c>
      <c r="R19" t="s">
        <v>299</v>
      </c>
      <c r="S19" s="79">
        <v>42904</v>
      </c>
    </row>
    <row r="20" spans="1:19" x14ac:dyDescent="0.25">
      <c r="A20" s="22">
        <f t="shared" si="0"/>
        <v>42899</v>
      </c>
      <c r="B20" s="18" t="s">
        <v>60</v>
      </c>
      <c r="E20" s="3">
        <v>0.36</v>
      </c>
      <c r="F20" s="18" t="s">
        <v>61</v>
      </c>
      <c r="G20" s="19">
        <v>0</v>
      </c>
      <c r="H20" s="19">
        <v>0</v>
      </c>
      <c r="I20" s="19">
        <v>0</v>
      </c>
      <c r="J20" s="5" t="s">
        <v>31</v>
      </c>
      <c r="K20" s="57" t="s">
        <v>3</v>
      </c>
      <c r="L20" s="6">
        <v>50000</v>
      </c>
      <c r="M20" s="16"/>
      <c r="Q20" t="s">
        <v>300</v>
      </c>
      <c r="R20" t="s">
        <v>301</v>
      </c>
      <c r="S20" s="79">
        <v>42905</v>
      </c>
    </row>
    <row r="21" spans="1:19" x14ac:dyDescent="0.25">
      <c r="A21" s="22">
        <f t="shared" si="0"/>
        <v>42900</v>
      </c>
      <c r="B21" s="18" t="s">
        <v>60</v>
      </c>
      <c r="E21" s="3">
        <v>0.36</v>
      </c>
      <c r="F21" s="18" t="s">
        <v>61</v>
      </c>
      <c r="G21" s="19">
        <v>0</v>
      </c>
      <c r="H21" s="19">
        <v>0</v>
      </c>
      <c r="I21" s="19">
        <v>0</v>
      </c>
      <c r="J21" s="5" t="s">
        <v>89</v>
      </c>
      <c r="K21" s="57" t="s">
        <v>3</v>
      </c>
      <c r="L21" s="6">
        <v>0</v>
      </c>
      <c r="M21" s="16"/>
      <c r="Q21" t="s">
        <v>302</v>
      </c>
      <c r="R21" t="s">
        <v>303</v>
      </c>
      <c r="S21" s="79">
        <v>42906</v>
      </c>
    </row>
    <row r="22" spans="1:19" x14ac:dyDescent="0.25">
      <c r="A22" s="22">
        <f t="shared" si="0"/>
        <v>42901</v>
      </c>
      <c r="B22" s="18" t="s">
        <v>60</v>
      </c>
      <c r="E22" s="3">
        <v>0.36</v>
      </c>
      <c r="F22" s="18" t="s">
        <v>61</v>
      </c>
      <c r="G22" s="19">
        <v>0</v>
      </c>
      <c r="H22" s="19">
        <v>0</v>
      </c>
      <c r="I22" s="19">
        <v>0</v>
      </c>
      <c r="J22" s="5" t="s">
        <v>90</v>
      </c>
      <c r="K22" s="57" t="s">
        <v>3</v>
      </c>
      <c r="L22" s="6">
        <v>300000</v>
      </c>
      <c r="M22" s="16"/>
      <c r="Q22" t="s">
        <v>304</v>
      </c>
      <c r="R22" t="s">
        <v>305</v>
      </c>
      <c r="S22" s="79">
        <v>42907</v>
      </c>
    </row>
    <row r="23" spans="1:19" x14ac:dyDescent="0.25">
      <c r="A23" s="22">
        <f t="shared" si="0"/>
        <v>42902</v>
      </c>
      <c r="B23" s="18" t="s">
        <v>60</v>
      </c>
      <c r="E23" s="3">
        <v>0.36</v>
      </c>
      <c r="F23" s="18" t="s">
        <v>61</v>
      </c>
      <c r="G23" s="19">
        <v>0</v>
      </c>
      <c r="H23" s="19">
        <v>0</v>
      </c>
      <c r="I23" s="19">
        <v>0</v>
      </c>
      <c r="J23" s="5" t="s">
        <v>91</v>
      </c>
      <c r="K23" s="57" t="s">
        <v>3</v>
      </c>
      <c r="L23" s="6">
        <v>100000</v>
      </c>
      <c r="M23" s="16"/>
      <c r="Q23" t="s">
        <v>306</v>
      </c>
      <c r="R23" t="s">
        <v>307</v>
      </c>
      <c r="S23" s="79">
        <v>42908</v>
      </c>
    </row>
    <row r="24" spans="1:19" x14ac:dyDescent="0.25">
      <c r="A24" s="22">
        <f t="shared" si="0"/>
        <v>42903</v>
      </c>
      <c r="B24" s="18" t="s">
        <v>60</v>
      </c>
      <c r="E24" s="3">
        <v>0.36</v>
      </c>
      <c r="F24" s="18" t="s">
        <v>61</v>
      </c>
      <c r="G24" s="19">
        <v>0</v>
      </c>
      <c r="H24" s="19">
        <v>0</v>
      </c>
      <c r="I24" s="19">
        <v>0</v>
      </c>
      <c r="J24" s="5" t="s">
        <v>92</v>
      </c>
      <c r="K24" s="57" t="s">
        <v>3</v>
      </c>
      <c r="L24" s="6">
        <v>100000</v>
      </c>
      <c r="M24" s="16"/>
      <c r="Q24" t="s">
        <v>308</v>
      </c>
      <c r="R24" t="s">
        <v>309</v>
      </c>
      <c r="S24" s="79">
        <v>42909</v>
      </c>
    </row>
    <row r="25" spans="1:19" x14ac:dyDescent="0.25">
      <c r="A25" s="22">
        <f t="shared" si="0"/>
        <v>42904</v>
      </c>
      <c r="B25" s="18" t="s">
        <v>60</v>
      </c>
      <c r="E25" s="3">
        <v>0.36</v>
      </c>
      <c r="F25" s="18" t="s">
        <v>61</v>
      </c>
      <c r="G25" s="19">
        <v>0</v>
      </c>
      <c r="H25" s="19">
        <v>0</v>
      </c>
      <c r="I25" s="19">
        <v>0</v>
      </c>
      <c r="J25" s="5" t="s">
        <v>32</v>
      </c>
      <c r="K25" s="57" t="s">
        <v>3</v>
      </c>
      <c r="L25" s="6">
        <v>50000</v>
      </c>
      <c r="M25" s="16"/>
      <c r="Q25" t="s">
        <v>310</v>
      </c>
      <c r="R25" t="s">
        <v>311</v>
      </c>
      <c r="S25" s="79">
        <v>42910</v>
      </c>
    </row>
    <row r="26" spans="1:19" x14ac:dyDescent="0.25">
      <c r="A26" s="22">
        <f t="shared" si="0"/>
        <v>42905</v>
      </c>
      <c r="B26" s="18" t="s">
        <v>60</v>
      </c>
      <c r="E26" s="3">
        <v>0.36</v>
      </c>
      <c r="F26" s="18" t="s">
        <v>61</v>
      </c>
      <c r="G26" s="19">
        <v>0</v>
      </c>
      <c r="H26" s="19">
        <v>0</v>
      </c>
      <c r="I26" s="19">
        <v>0</v>
      </c>
      <c r="J26" s="5" t="s">
        <v>33</v>
      </c>
      <c r="K26" s="57" t="s">
        <v>3</v>
      </c>
      <c r="L26" s="6">
        <v>15000</v>
      </c>
      <c r="M26" s="16"/>
      <c r="Q26" t="s">
        <v>312</v>
      </c>
      <c r="R26" t="s">
        <v>313</v>
      </c>
      <c r="S26" s="79">
        <v>42911</v>
      </c>
    </row>
    <row r="27" spans="1:19" x14ac:dyDescent="0.25">
      <c r="A27" s="22">
        <f t="shared" si="0"/>
        <v>42906</v>
      </c>
      <c r="B27" s="18" t="s">
        <v>60</v>
      </c>
      <c r="E27" s="3">
        <v>0.36</v>
      </c>
      <c r="F27" s="18" t="s">
        <v>61</v>
      </c>
      <c r="G27" s="19">
        <v>0</v>
      </c>
      <c r="H27" s="19">
        <v>0</v>
      </c>
      <c r="I27" s="19">
        <v>0</v>
      </c>
      <c r="J27" s="5" t="s">
        <v>93</v>
      </c>
      <c r="K27" s="57" t="s">
        <v>3</v>
      </c>
      <c r="L27" s="6">
        <v>6000</v>
      </c>
      <c r="M27" s="16"/>
      <c r="Q27" t="s">
        <v>314</v>
      </c>
      <c r="R27" t="s">
        <v>315</v>
      </c>
      <c r="S27" s="79">
        <v>42912</v>
      </c>
    </row>
    <row r="28" spans="1:19" x14ac:dyDescent="0.25">
      <c r="A28" s="22">
        <f t="shared" si="0"/>
        <v>42907</v>
      </c>
      <c r="B28" s="18" t="s">
        <v>60</v>
      </c>
      <c r="E28" s="3">
        <v>0.36</v>
      </c>
      <c r="F28" s="18" t="s">
        <v>61</v>
      </c>
      <c r="G28" s="19">
        <v>0</v>
      </c>
      <c r="H28" s="19">
        <v>0</v>
      </c>
      <c r="I28" s="19">
        <v>0</v>
      </c>
      <c r="J28" s="5" t="s">
        <v>34</v>
      </c>
      <c r="K28" s="57" t="s">
        <v>3</v>
      </c>
      <c r="L28" s="55">
        <v>50000</v>
      </c>
      <c r="M28" s="16"/>
      <c r="Q28" t="s">
        <v>316</v>
      </c>
      <c r="R28" t="s">
        <v>317</v>
      </c>
      <c r="S28" s="79">
        <v>42913</v>
      </c>
    </row>
    <row r="29" spans="1:19" x14ac:dyDescent="0.25">
      <c r="A29" s="22">
        <f t="shared" si="0"/>
        <v>42908</v>
      </c>
      <c r="B29" s="18" t="s">
        <v>60</v>
      </c>
      <c r="E29" s="3">
        <v>0.36</v>
      </c>
      <c r="F29" s="18" t="s">
        <v>61</v>
      </c>
      <c r="G29" s="19">
        <v>0</v>
      </c>
      <c r="H29" s="19">
        <v>0</v>
      </c>
      <c r="I29" s="19">
        <v>0</v>
      </c>
      <c r="J29" s="5" t="s">
        <v>94</v>
      </c>
      <c r="K29" s="57" t="s">
        <v>3</v>
      </c>
      <c r="L29" s="8">
        <v>2000</v>
      </c>
      <c r="M29" s="16"/>
      <c r="Q29" t="s">
        <v>318</v>
      </c>
      <c r="R29" t="s">
        <v>319</v>
      </c>
      <c r="S29" s="79">
        <v>42914</v>
      </c>
    </row>
    <row r="30" spans="1:19" x14ac:dyDescent="0.25">
      <c r="A30" s="22">
        <f t="shared" si="0"/>
        <v>42909</v>
      </c>
      <c r="B30" s="18" t="s">
        <v>60</v>
      </c>
      <c r="E30" s="3">
        <v>0.36</v>
      </c>
      <c r="F30" s="18" t="s">
        <v>61</v>
      </c>
      <c r="G30" s="19">
        <v>0</v>
      </c>
      <c r="H30" s="19">
        <v>0</v>
      </c>
      <c r="I30" s="19">
        <v>0</v>
      </c>
      <c r="J30" s="58" t="s">
        <v>95</v>
      </c>
      <c r="K30" s="57" t="s">
        <v>3</v>
      </c>
      <c r="L30" s="7">
        <v>0</v>
      </c>
      <c r="M30" s="16"/>
      <c r="Q30" t="s">
        <v>320</v>
      </c>
      <c r="R30" t="s">
        <v>321</v>
      </c>
      <c r="S30" s="79">
        <v>42915</v>
      </c>
    </row>
    <row r="31" spans="1:19" x14ac:dyDescent="0.25">
      <c r="A31" s="22">
        <f t="shared" si="0"/>
        <v>42910</v>
      </c>
      <c r="B31" s="18" t="s">
        <v>60</v>
      </c>
      <c r="E31" s="3">
        <v>0.36</v>
      </c>
      <c r="F31" s="18" t="s">
        <v>61</v>
      </c>
      <c r="G31" s="19">
        <v>0</v>
      </c>
      <c r="H31" s="19">
        <v>0</v>
      </c>
      <c r="I31" s="19">
        <v>0</v>
      </c>
      <c r="J31" s="60" t="s">
        <v>35</v>
      </c>
      <c r="K31" s="57" t="s">
        <v>3</v>
      </c>
      <c r="L31" s="8">
        <v>0</v>
      </c>
      <c r="M31" s="16"/>
      <c r="Q31" t="s">
        <v>322</v>
      </c>
      <c r="R31" t="s">
        <v>323</v>
      </c>
      <c r="S31" s="79">
        <v>42916</v>
      </c>
    </row>
    <row r="32" spans="1:19" x14ac:dyDescent="0.25">
      <c r="A32" s="22">
        <f t="shared" si="0"/>
        <v>42911</v>
      </c>
      <c r="B32" s="18" t="s">
        <v>60</v>
      </c>
      <c r="E32" s="3">
        <v>0.36</v>
      </c>
      <c r="F32" s="18" t="s">
        <v>61</v>
      </c>
      <c r="G32" s="19">
        <v>0</v>
      </c>
      <c r="H32" s="19">
        <v>0</v>
      </c>
      <c r="I32" s="19">
        <v>0</v>
      </c>
      <c r="J32" s="60" t="s">
        <v>96</v>
      </c>
      <c r="K32" s="57" t="s">
        <v>3</v>
      </c>
      <c r="L32" s="8">
        <v>500000</v>
      </c>
      <c r="M32" s="16"/>
      <c r="Q32" t="s">
        <v>324</v>
      </c>
      <c r="R32" t="s">
        <v>325</v>
      </c>
      <c r="S32" s="79">
        <v>42917</v>
      </c>
    </row>
    <row r="33" spans="1:19" x14ac:dyDescent="0.25">
      <c r="A33" s="22">
        <f t="shared" si="0"/>
        <v>42912</v>
      </c>
      <c r="B33" s="18" t="s">
        <v>60</v>
      </c>
      <c r="E33" s="3">
        <v>0.36</v>
      </c>
      <c r="F33" s="18" t="s">
        <v>61</v>
      </c>
      <c r="G33" s="19">
        <v>0</v>
      </c>
      <c r="H33" s="19">
        <v>0</v>
      </c>
      <c r="I33" s="19">
        <v>0</v>
      </c>
      <c r="J33" s="61" t="s">
        <v>97</v>
      </c>
      <c r="K33" s="57" t="s">
        <v>3</v>
      </c>
      <c r="L33" s="8">
        <v>500000</v>
      </c>
      <c r="M33" s="16"/>
      <c r="Q33" t="s">
        <v>326</v>
      </c>
      <c r="R33" t="s">
        <v>327</v>
      </c>
      <c r="S33" s="79">
        <v>42918</v>
      </c>
    </row>
    <row r="34" spans="1:19" x14ac:dyDescent="0.25">
      <c r="A34" s="22">
        <f t="shared" si="0"/>
        <v>42913</v>
      </c>
      <c r="B34" s="18" t="s">
        <v>60</v>
      </c>
      <c r="E34" s="3">
        <v>0.36</v>
      </c>
      <c r="F34" s="18" t="s">
        <v>61</v>
      </c>
      <c r="G34" s="19">
        <v>0</v>
      </c>
      <c r="H34" s="19">
        <v>0</v>
      </c>
      <c r="I34" s="19">
        <v>0</v>
      </c>
      <c r="J34" s="60" t="s">
        <v>98</v>
      </c>
      <c r="K34" s="57" t="s">
        <v>3</v>
      </c>
      <c r="L34" s="8">
        <v>0</v>
      </c>
      <c r="M34" s="16"/>
      <c r="Q34" t="s">
        <v>328</v>
      </c>
      <c r="R34" t="s">
        <v>329</v>
      </c>
      <c r="S34" s="79">
        <v>42919</v>
      </c>
    </row>
    <row r="35" spans="1:19" x14ac:dyDescent="0.25">
      <c r="A35" s="22">
        <f t="shared" si="0"/>
        <v>42914</v>
      </c>
      <c r="B35" s="18" t="s">
        <v>60</v>
      </c>
      <c r="E35" s="3">
        <v>0.36</v>
      </c>
      <c r="F35" s="18" t="s">
        <v>61</v>
      </c>
      <c r="G35" s="19">
        <v>0</v>
      </c>
      <c r="H35" s="19">
        <v>0</v>
      </c>
      <c r="I35" s="19">
        <v>0</v>
      </c>
      <c r="J35" s="60" t="s">
        <v>37</v>
      </c>
      <c r="K35" s="57" t="s">
        <v>3</v>
      </c>
      <c r="L35" s="8">
        <v>50000</v>
      </c>
      <c r="M35" s="16"/>
      <c r="Q35" t="s">
        <v>330</v>
      </c>
      <c r="R35" t="s">
        <v>331</v>
      </c>
      <c r="S35" s="79">
        <v>42920</v>
      </c>
    </row>
    <row r="36" spans="1:19" x14ac:dyDescent="0.25">
      <c r="A36" s="22">
        <f t="shared" si="0"/>
        <v>42915</v>
      </c>
      <c r="B36" s="18" t="s">
        <v>60</v>
      </c>
      <c r="E36" s="3">
        <v>0.36</v>
      </c>
      <c r="F36" s="18" t="s">
        <v>61</v>
      </c>
      <c r="G36" s="19">
        <v>0</v>
      </c>
      <c r="H36" s="19">
        <v>0</v>
      </c>
      <c r="I36" s="19">
        <v>0</v>
      </c>
      <c r="J36" s="60" t="s">
        <v>36</v>
      </c>
      <c r="K36" s="57" t="s">
        <v>3</v>
      </c>
      <c r="L36" s="8">
        <v>250000</v>
      </c>
      <c r="M36" s="16"/>
      <c r="Q36" t="s">
        <v>332</v>
      </c>
      <c r="R36" t="s">
        <v>333</v>
      </c>
      <c r="S36" s="79">
        <v>42921</v>
      </c>
    </row>
    <row r="37" spans="1:19" x14ac:dyDescent="0.25">
      <c r="A37" s="22">
        <f t="shared" si="0"/>
        <v>42916</v>
      </c>
      <c r="B37" s="18" t="s">
        <v>60</v>
      </c>
      <c r="E37" s="3">
        <v>0.36</v>
      </c>
      <c r="F37" s="18" t="s">
        <v>61</v>
      </c>
      <c r="G37" s="19">
        <v>0</v>
      </c>
      <c r="H37" s="19">
        <v>0</v>
      </c>
      <c r="I37" s="19">
        <v>0</v>
      </c>
      <c r="J37" s="59" t="s">
        <v>38</v>
      </c>
      <c r="K37" s="57" t="s">
        <v>3</v>
      </c>
      <c r="L37" s="8">
        <v>30000</v>
      </c>
      <c r="M37" s="16"/>
      <c r="Q37" t="s">
        <v>334</v>
      </c>
      <c r="R37" t="s">
        <v>335</v>
      </c>
      <c r="S37" s="79">
        <v>42922</v>
      </c>
    </row>
    <row r="38" spans="1:19" x14ac:dyDescent="0.25">
      <c r="A38" s="22">
        <f t="shared" si="0"/>
        <v>42917</v>
      </c>
      <c r="B38" s="18" t="s">
        <v>60</v>
      </c>
      <c r="E38" s="3">
        <v>0.36</v>
      </c>
      <c r="F38" s="18" t="s">
        <v>61</v>
      </c>
      <c r="G38" s="19">
        <v>0</v>
      </c>
      <c r="H38" s="19">
        <v>0</v>
      </c>
      <c r="I38" s="19">
        <v>0</v>
      </c>
      <c r="J38" s="5" t="s">
        <v>39</v>
      </c>
      <c r="K38" s="57" t="s">
        <v>3</v>
      </c>
      <c r="L38" s="8">
        <v>20000</v>
      </c>
      <c r="M38" s="16"/>
      <c r="Q38" t="s">
        <v>336</v>
      </c>
      <c r="R38" t="s">
        <v>337</v>
      </c>
      <c r="S38" s="79">
        <v>42923</v>
      </c>
    </row>
    <row r="39" spans="1:19" x14ac:dyDescent="0.25">
      <c r="A39" s="22">
        <f t="shared" si="0"/>
        <v>42918</v>
      </c>
      <c r="B39" s="18" t="s">
        <v>60</v>
      </c>
      <c r="E39" s="3">
        <v>0.37</v>
      </c>
      <c r="F39" s="18" t="s">
        <v>61</v>
      </c>
      <c r="I39" s="3">
        <v>0.25</v>
      </c>
      <c r="J39" s="5" t="s">
        <v>40</v>
      </c>
      <c r="K39" s="57" t="s">
        <v>3</v>
      </c>
      <c r="L39" s="8">
        <v>25000</v>
      </c>
      <c r="M39" s="16"/>
      <c r="Q39" t="s">
        <v>338</v>
      </c>
      <c r="R39" t="s">
        <v>339</v>
      </c>
      <c r="S39" s="79">
        <v>42924</v>
      </c>
    </row>
    <row r="40" spans="1:19" x14ac:dyDescent="0.25">
      <c r="A40" s="22">
        <f t="shared" si="0"/>
        <v>42919</v>
      </c>
      <c r="B40" s="18" t="s">
        <v>60</v>
      </c>
      <c r="E40" s="3">
        <v>0.37</v>
      </c>
      <c r="F40" s="18" t="s">
        <v>61</v>
      </c>
      <c r="I40" s="3">
        <v>0.25</v>
      </c>
      <c r="J40" s="5" t="s">
        <v>41</v>
      </c>
      <c r="K40" s="57" t="s">
        <v>3</v>
      </c>
      <c r="L40" s="8">
        <v>15000</v>
      </c>
      <c r="M40" s="16"/>
      <c r="Q40" t="s">
        <v>340</v>
      </c>
      <c r="R40" t="s">
        <v>341</v>
      </c>
      <c r="S40" s="79">
        <v>42925</v>
      </c>
    </row>
    <row r="41" spans="1:19" x14ac:dyDescent="0.25">
      <c r="A41" s="22">
        <f t="shared" si="0"/>
        <v>42920</v>
      </c>
      <c r="B41" s="18" t="s">
        <v>60</v>
      </c>
      <c r="E41" s="3">
        <v>0.37</v>
      </c>
      <c r="F41" s="18" t="s">
        <v>61</v>
      </c>
      <c r="I41" s="3">
        <v>0.25</v>
      </c>
      <c r="J41" s="5" t="s">
        <v>42</v>
      </c>
      <c r="K41" s="57" t="s">
        <v>3</v>
      </c>
      <c r="L41" s="8">
        <v>50000</v>
      </c>
      <c r="M41" s="16"/>
      <c r="Q41" t="s">
        <v>342</v>
      </c>
      <c r="R41" t="s">
        <v>343</v>
      </c>
      <c r="S41" s="79">
        <v>42926</v>
      </c>
    </row>
    <row r="42" spans="1:19" x14ac:dyDescent="0.25">
      <c r="A42" s="22">
        <f t="shared" si="0"/>
        <v>42921</v>
      </c>
      <c r="B42" s="18" t="s">
        <v>60</v>
      </c>
      <c r="E42" s="3">
        <v>0.37</v>
      </c>
      <c r="F42" s="18" t="s">
        <v>61</v>
      </c>
      <c r="I42" s="3">
        <v>0.25</v>
      </c>
      <c r="J42" s="5" t="s">
        <v>43</v>
      </c>
      <c r="K42" s="57" t="s">
        <v>3</v>
      </c>
      <c r="L42" s="8">
        <v>10000</v>
      </c>
      <c r="M42" s="16"/>
      <c r="Q42" t="s">
        <v>344</v>
      </c>
      <c r="R42" t="s">
        <v>345</v>
      </c>
      <c r="S42" s="79">
        <v>42927</v>
      </c>
    </row>
    <row r="43" spans="1:19" x14ac:dyDescent="0.25">
      <c r="A43" s="22">
        <f t="shared" si="0"/>
        <v>42922</v>
      </c>
      <c r="B43" s="18" t="s">
        <v>60</v>
      </c>
      <c r="E43" s="3">
        <v>0.37</v>
      </c>
      <c r="F43" s="18" t="s">
        <v>61</v>
      </c>
      <c r="I43" s="3">
        <v>0.25</v>
      </c>
      <c r="J43" s="5" t="s">
        <v>44</v>
      </c>
      <c r="K43" s="57" t="s">
        <v>3</v>
      </c>
      <c r="L43" s="8">
        <v>10000</v>
      </c>
      <c r="M43" s="16"/>
      <c r="Q43" t="s">
        <v>346</v>
      </c>
      <c r="R43" t="s">
        <v>347</v>
      </c>
      <c r="S43" s="79">
        <v>42928</v>
      </c>
    </row>
    <row r="44" spans="1:19" x14ac:dyDescent="0.25">
      <c r="A44" s="22">
        <f t="shared" si="0"/>
        <v>42923</v>
      </c>
      <c r="B44" s="18" t="s">
        <v>60</v>
      </c>
      <c r="E44" s="3">
        <v>0.37</v>
      </c>
      <c r="F44" s="18" t="s">
        <v>61</v>
      </c>
      <c r="I44" s="3">
        <v>0.25</v>
      </c>
      <c r="J44" s="5" t="s">
        <v>45</v>
      </c>
      <c r="K44" s="57" t="s">
        <v>3</v>
      </c>
      <c r="L44" s="8">
        <v>10000</v>
      </c>
      <c r="M44" s="16"/>
      <c r="Q44" t="s">
        <v>348</v>
      </c>
      <c r="R44" t="s">
        <v>349</v>
      </c>
      <c r="S44" s="79">
        <v>42929</v>
      </c>
    </row>
    <row r="45" spans="1:19" x14ac:dyDescent="0.25">
      <c r="A45" s="22">
        <f t="shared" si="0"/>
        <v>42924</v>
      </c>
      <c r="B45" s="18" t="s">
        <v>60</v>
      </c>
      <c r="E45" s="3">
        <v>0.37</v>
      </c>
      <c r="F45" s="18" t="s">
        <v>61</v>
      </c>
      <c r="I45" s="3">
        <v>0.25</v>
      </c>
      <c r="J45" s="5" t="s">
        <v>46</v>
      </c>
      <c r="K45" s="57" t="s">
        <v>3</v>
      </c>
      <c r="L45" s="8">
        <v>10000</v>
      </c>
      <c r="M45" s="16"/>
      <c r="Q45" t="s">
        <v>350</v>
      </c>
      <c r="R45" t="s">
        <v>351</v>
      </c>
      <c r="S45" s="79">
        <v>42930</v>
      </c>
    </row>
    <row r="46" spans="1:19" x14ac:dyDescent="0.25">
      <c r="A46" s="22">
        <f t="shared" si="0"/>
        <v>42925</v>
      </c>
      <c r="B46" s="18" t="s">
        <v>60</v>
      </c>
      <c r="E46" s="3">
        <v>0.37</v>
      </c>
      <c r="F46" s="18" t="s">
        <v>61</v>
      </c>
      <c r="I46" s="3">
        <v>0.25</v>
      </c>
      <c r="J46" s="5" t="s">
        <v>47</v>
      </c>
      <c r="K46" s="57" t="s">
        <v>3</v>
      </c>
      <c r="L46" s="8">
        <v>10000</v>
      </c>
      <c r="M46" s="16"/>
      <c r="Q46" t="s">
        <v>352</v>
      </c>
      <c r="R46" t="s">
        <v>353</v>
      </c>
      <c r="S46" s="79">
        <v>42931</v>
      </c>
    </row>
    <row r="47" spans="1:19" x14ac:dyDescent="0.25">
      <c r="A47" s="22">
        <f t="shared" si="0"/>
        <v>42926</v>
      </c>
      <c r="B47" s="18" t="s">
        <v>60</v>
      </c>
      <c r="E47" s="3">
        <v>0.37</v>
      </c>
      <c r="F47" s="18" t="s">
        <v>61</v>
      </c>
      <c r="I47" s="3">
        <v>0.25</v>
      </c>
      <c r="J47" s="5" t="s">
        <v>48</v>
      </c>
      <c r="K47" s="57" t="s">
        <v>3</v>
      </c>
      <c r="L47" s="8">
        <v>10000</v>
      </c>
      <c r="M47" s="16"/>
      <c r="Q47" t="s">
        <v>354</v>
      </c>
      <c r="R47" t="s">
        <v>355</v>
      </c>
      <c r="S47" s="79">
        <v>42932</v>
      </c>
    </row>
    <row r="48" spans="1:19" x14ac:dyDescent="0.25">
      <c r="A48" s="22">
        <f t="shared" si="0"/>
        <v>42927</v>
      </c>
      <c r="B48" s="18" t="s">
        <v>60</v>
      </c>
      <c r="E48" s="3">
        <v>0.37</v>
      </c>
      <c r="F48" s="18" t="s">
        <v>61</v>
      </c>
      <c r="I48" s="3">
        <v>0.25</v>
      </c>
      <c r="J48" s="5" t="s">
        <v>50</v>
      </c>
      <c r="K48" s="57" t="s">
        <v>3</v>
      </c>
      <c r="L48" s="8">
        <v>10000</v>
      </c>
      <c r="M48" s="16"/>
      <c r="Q48" t="s">
        <v>356</v>
      </c>
      <c r="R48" t="s">
        <v>357</v>
      </c>
      <c r="S48" s="79">
        <v>42933</v>
      </c>
    </row>
    <row r="49" spans="1:19" x14ac:dyDescent="0.25">
      <c r="A49" s="22">
        <f t="shared" si="0"/>
        <v>42928</v>
      </c>
      <c r="B49" s="18" t="s">
        <v>60</v>
      </c>
      <c r="E49" s="3">
        <v>0.37</v>
      </c>
      <c r="F49" s="18" t="s">
        <v>61</v>
      </c>
      <c r="I49" s="3">
        <v>0.25</v>
      </c>
      <c r="J49" s="5" t="s">
        <v>51</v>
      </c>
      <c r="K49" s="57" t="s">
        <v>3</v>
      </c>
      <c r="L49" s="8">
        <v>10000</v>
      </c>
      <c r="M49" s="16"/>
      <c r="Q49" t="s">
        <v>358</v>
      </c>
      <c r="R49" t="s">
        <v>359</v>
      </c>
      <c r="S49" s="79">
        <v>42934</v>
      </c>
    </row>
    <row r="50" spans="1:19" x14ac:dyDescent="0.25">
      <c r="A50" s="22">
        <f t="shared" si="0"/>
        <v>42929</v>
      </c>
      <c r="B50" s="18" t="s">
        <v>60</v>
      </c>
      <c r="E50" s="3">
        <v>0.37</v>
      </c>
      <c r="F50" s="18" t="s">
        <v>61</v>
      </c>
      <c r="I50" s="3">
        <v>0.25</v>
      </c>
      <c r="J50" s="5" t="s">
        <v>49</v>
      </c>
      <c r="K50" s="57" t="s">
        <v>3</v>
      </c>
      <c r="L50" s="8">
        <v>10000</v>
      </c>
      <c r="M50" s="16"/>
      <c r="Q50" t="s">
        <v>360</v>
      </c>
      <c r="R50" t="s">
        <v>361</v>
      </c>
      <c r="S50" s="79">
        <v>42935</v>
      </c>
    </row>
    <row r="51" spans="1:19" x14ac:dyDescent="0.25">
      <c r="A51" s="22">
        <f t="shared" si="0"/>
        <v>42930</v>
      </c>
      <c r="B51" s="18" t="s">
        <v>60</v>
      </c>
      <c r="E51" s="3">
        <v>0.37</v>
      </c>
      <c r="F51" s="18" t="s">
        <v>61</v>
      </c>
      <c r="I51" s="3">
        <v>0.25</v>
      </c>
      <c r="J51" s="5" t="s">
        <v>99</v>
      </c>
      <c r="K51" s="57" t="s">
        <v>3</v>
      </c>
      <c r="L51" s="8">
        <v>15000</v>
      </c>
      <c r="M51" s="16"/>
      <c r="Q51" t="s">
        <v>362</v>
      </c>
      <c r="R51" t="s">
        <v>363</v>
      </c>
      <c r="S51" s="79">
        <v>42936</v>
      </c>
    </row>
    <row r="52" spans="1:19" x14ac:dyDescent="0.25">
      <c r="A52" s="22">
        <f t="shared" si="0"/>
        <v>42931</v>
      </c>
      <c r="B52" s="18" t="s">
        <v>60</v>
      </c>
      <c r="E52" s="3">
        <v>0.37</v>
      </c>
      <c r="F52" s="18" t="s">
        <v>61</v>
      </c>
      <c r="I52" s="3">
        <v>0.25</v>
      </c>
      <c r="J52" s="5" t="s">
        <v>52</v>
      </c>
      <c r="K52" s="57" t="s">
        <v>3</v>
      </c>
      <c r="L52" s="8">
        <v>75000</v>
      </c>
      <c r="M52" s="16"/>
      <c r="Q52" t="s">
        <v>364</v>
      </c>
      <c r="R52" t="s">
        <v>365</v>
      </c>
      <c r="S52" s="79">
        <v>42937</v>
      </c>
    </row>
    <row r="53" spans="1:19" ht="45" x14ac:dyDescent="0.25">
      <c r="A53" s="22">
        <f t="shared" si="0"/>
        <v>42932</v>
      </c>
      <c r="B53" s="18" t="s">
        <v>60</v>
      </c>
      <c r="E53" s="3">
        <v>0.37</v>
      </c>
      <c r="F53" s="18" t="s">
        <v>61</v>
      </c>
      <c r="I53" s="3">
        <v>0.25</v>
      </c>
      <c r="J53" s="5" t="s">
        <v>253</v>
      </c>
      <c r="K53" s="57" t="s">
        <v>3</v>
      </c>
      <c r="L53" s="7">
        <v>10000</v>
      </c>
      <c r="M53" s="16"/>
      <c r="Q53" t="s">
        <v>366</v>
      </c>
      <c r="R53" t="s">
        <v>367</v>
      </c>
      <c r="S53" s="79">
        <v>42938</v>
      </c>
    </row>
    <row r="54" spans="1:19" x14ac:dyDescent="0.25">
      <c r="A54" s="22">
        <f t="shared" si="0"/>
        <v>42933</v>
      </c>
      <c r="B54" s="18" t="s">
        <v>60</v>
      </c>
      <c r="E54" s="3">
        <v>0.37</v>
      </c>
      <c r="F54" s="18" t="s">
        <v>61</v>
      </c>
      <c r="I54" s="3">
        <v>0.25</v>
      </c>
      <c r="J54" s="5" t="s">
        <v>5</v>
      </c>
      <c r="K54" s="57" t="s">
        <v>3</v>
      </c>
      <c r="L54" s="8">
        <v>75000</v>
      </c>
      <c r="M54" s="16"/>
      <c r="Q54" t="s">
        <v>368</v>
      </c>
      <c r="R54" t="s">
        <v>369</v>
      </c>
      <c r="S54" s="79">
        <v>42939</v>
      </c>
    </row>
    <row r="55" spans="1:19" x14ac:dyDescent="0.25">
      <c r="A55" s="22">
        <f t="shared" si="0"/>
        <v>42934</v>
      </c>
      <c r="B55" s="18" t="s">
        <v>60</v>
      </c>
      <c r="E55" s="3">
        <v>0.37</v>
      </c>
      <c r="F55" s="18" t="s">
        <v>61</v>
      </c>
      <c r="I55" s="3">
        <v>0.25</v>
      </c>
      <c r="J55" s="5" t="s">
        <v>4</v>
      </c>
      <c r="K55" s="57" t="s">
        <v>3</v>
      </c>
      <c r="L55" s="8">
        <v>75000</v>
      </c>
      <c r="M55" s="16"/>
      <c r="Q55" t="s">
        <v>370</v>
      </c>
      <c r="R55" t="s">
        <v>371</v>
      </c>
      <c r="S55" s="79">
        <v>42940</v>
      </c>
    </row>
    <row r="56" spans="1:19" x14ac:dyDescent="0.25">
      <c r="A56" s="22">
        <f t="shared" si="0"/>
        <v>42935</v>
      </c>
      <c r="B56" s="18" t="s">
        <v>60</v>
      </c>
      <c r="E56" s="3">
        <v>0.37</v>
      </c>
      <c r="F56" s="18" t="s">
        <v>61</v>
      </c>
      <c r="I56" s="3">
        <v>0.25</v>
      </c>
      <c r="J56" s="5" t="s">
        <v>53</v>
      </c>
      <c r="K56" s="57" t="s">
        <v>3</v>
      </c>
      <c r="L56" s="8">
        <v>75000</v>
      </c>
      <c r="M56" s="16"/>
      <c r="Q56" t="s">
        <v>372</v>
      </c>
      <c r="R56" t="s">
        <v>373</v>
      </c>
      <c r="S56" s="79">
        <v>42941</v>
      </c>
    </row>
    <row r="57" spans="1:19" ht="45" x14ac:dyDescent="0.25">
      <c r="A57" s="22">
        <f t="shared" si="0"/>
        <v>42936</v>
      </c>
      <c r="B57" s="18" t="s">
        <v>60</v>
      </c>
      <c r="E57" s="3">
        <v>0.37</v>
      </c>
      <c r="F57" s="18" t="s">
        <v>61</v>
      </c>
      <c r="I57" s="3">
        <v>0.25</v>
      </c>
      <c r="J57" s="5" t="s">
        <v>254</v>
      </c>
      <c r="K57" s="57" t="s">
        <v>3</v>
      </c>
      <c r="L57" s="8">
        <v>10000</v>
      </c>
      <c r="M57" s="16"/>
      <c r="Q57" t="s">
        <v>374</v>
      </c>
      <c r="R57" t="s">
        <v>375</v>
      </c>
      <c r="S57" s="79">
        <v>42942</v>
      </c>
    </row>
    <row r="58" spans="1:19" x14ac:dyDescent="0.25">
      <c r="A58" s="22">
        <f t="shared" si="0"/>
        <v>42937</v>
      </c>
      <c r="B58" s="18" t="s">
        <v>60</v>
      </c>
      <c r="E58" s="3">
        <v>0.37</v>
      </c>
      <c r="F58" s="18" t="s">
        <v>61</v>
      </c>
      <c r="I58" s="3">
        <v>0.25</v>
      </c>
      <c r="J58" s="5" t="s">
        <v>54</v>
      </c>
      <c r="K58" s="57" t="s">
        <v>3</v>
      </c>
      <c r="L58" s="8">
        <v>50000</v>
      </c>
      <c r="M58" s="16"/>
      <c r="Q58" t="s">
        <v>376</v>
      </c>
      <c r="R58" t="s">
        <v>377</v>
      </c>
      <c r="S58" s="79">
        <v>42943</v>
      </c>
    </row>
    <row r="59" spans="1:19" x14ac:dyDescent="0.25">
      <c r="A59" s="22">
        <f t="shared" si="0"/>
        <v>42938</v>
      </c>
      <c r="B59" s="18" t="s">
        <v>60</v>
      </c>
      <c r="E59" s="3">
        <v>0.37</v>
      </c>
      <c r="F59" s="18" t="s">
        <v>61</v>
      </c>
      <c r="I59" s="3">
        <v>0.25</v>
      </c>
      <c r="J59" s="58" t="s">
        <v>6</v>
      </c>
      <c r="K59" s="57" t="s">
        <v>3</v>
      </c>
      <c r="L59" s="8">
        <v>50000</v>
      </c>
      <c r="M59" s="16"/>
      <c r="Q59" t="s">
        <v>378</v>
      </c>
      <c r="R59" t="s">
        <v>379</v>
      </c>
      <c r="S59" s="79">
        <v>42944</v>
      </c>
    </row>
    <row r="60" spans="1:19" x14ac:dyDescent="0.25">
      <c r="A60" s="22">
        <f t="shared" si="0"/>
        <v>42939</v>
      </c>
      <c r="B60" s="18" t="s">
        <v>60</v>
      </c>
      <c r="E60" s="3">
        <v>0.37</v>
      </c>
      <c r="F60" s="18" t="s">
        <v>61</v>
      </c>
      <c r="I60" s="3">
        <v>0.25</v>
      </c>
      <c r="J60" s="60" t="s">
        <v>100</v>
      </c>
      <c r="K60" s="57" t="s">
        <v>3</v>
      </c>
      <c r="L60" s="8">
        <v>0</v>
      </c>
      <c r="M60" s="16"/>
      <c r="Q60" t="s">
        <v>380</v>
      </c>
      <c r="R60" t="s">
        <v>381</v>
      </c>
      <c r="S60" s="79">
        <v>42945</v>
      </c>
    </row>
    <row r="61" spans="1:19" x14ac:dyDescent="0.25">
      <c r="A61" s="22">
        <f t="shared" si="0"/>
        <v>42940</v>
      </c>
      <c r="B61" s="18" t="s">
        <v>60</v>
      </c>
      <c r="E61" s="3">
        <v>0.37</v>
      </c>
      <c r="F61" s="18" t="s">
        <v>61</v>
      </c>
      <c r="J61" s="61" t="s">
        <v>101</v>
      </c>
      <c r="K61" s="57" t="s">
        <v>3</v>
      </c>
      <c r="L61" s="8">
        <v>10000</v>
      </c>
      <c r="M61" s="16"/>
      <c r="Q61" t="s">
        <v>382</v>
      </c>
      <c r="R61" t="s">
        <v>383</v>
      </c>
      <c r="S61" s="79">
        <v>42946</v>
      </c>
    </row>
    <row r="62" spans="1:19" x14ac:dyDescent="0.25">
      <c r="A62" s="22">
        <f t="shared" si="0"/>
        <v>42941</v>
      </c>
      <c r="B62" s="18" t="s">
        <v>60</v>
      </c>
      <c r="E62" s="3">
        <v>0.37</v>
      </c>
      <c r="F62" s="18" t="s">
        <v>61</v>
      </c>
      <c r="I62" s="3">
        <v>0.25</v>
      </c>
      <c r="J62" s="60" t="s">
        <v>102</v>
      </c>
      <c r="K62" s="57" t="s">
        <v>3</v>
      </c>
      <c r="L62" s="8">
        <v>0</v>
      </c>
      <c r="M62" s="16"/>
      <c r="Q62" t="s">
        <v>384</v>
      </c>
      <c r="R62" t="s">
        <v>385</v>
      </c>
      <c r="S62" s="79">
        <v>42947</v>
      </c>
    </row>
    <row r="63" spans="1:19" x14ac:dyDescent="0.25">
      <c r="A63" s="22">
        <f t="shared" si="0"/>
        <v>42942</v>
      </c>
      <c r="B63" s="18" t="s">
        <v>60</v>
      </c>
      <c r="E63" s="3">
        <v>0.37</v>
      </c>
      <c r="F63" s="18" t="s">
        <v>61</v>
      </c>
      <c r="I63" s="3">
        <v>0.25</v>
      </c>
      <c r="J63" s="60" t="s">
        <v>103</v>
      </c>
      <c r="K63" s="57" t="s">
        <v>3</v>
      </c>
      <c r="L63" s="8">
        <v>0</v>
      </c>
      <c r="M63" s="16"/>
      <c r="Q63" t="s">
        <v>386</v>
      </c>
      <c r="R63" t="s">
        <v>387</v>
      </c>
      <c r="S63" s="79">
        <v>42948</v>
      </c>
    </row>
    <row r="64" spans="1:19" x14ac:dyDescent="0.25">
      <c r="A64" s="22">
        <f t="shared" si="0"/>
        <v>42943</v>
      </c>
      <c r="B64" s="18" t="s">
        <v>60</v>
      </c>
      <c r="E64" s="3">
        <v>0.37</v>
      </c>
      <c r="F64" s="18" t="s">
        <v>61</v>
      </c>
      <c r="I64" s="3">
        <v>0.25</v>
      </c>
      <c r="J64" s="62"/>
      <c r="L64" s="56"/>
      <c r="M64" s="16"/>
      <c r="Q64" t="s">
        <v>388</v>
      </c>
      <c r="R64" t="s">
        <v>389</v>
      </c>
      <c r="S64" s="79">
        <v>42949</v>
      </c>
    </row>
    <row r="65" spans="1:19" x14ac:dyDescent="0.25">
      <c r="A65" s="22">
        <f t="shared" si="0"/>
        <v>42944</v>
      </c>
      <c r="B65" s="18" t="s">
        <v>60</v>
      </c>
      <c r="E65" s="3">
        <v>0.37</v>
      </c>
      <c r="F65" s="18" t="s">
        <v>61</v>
      </c>
      <c r="I65" s="3">
        <v>0.25</v>
      </c>
      <c r="J65" s="62"/>
      <c r="L65" s="56"/>
      <c r="M65" s="16"/>
      <c r="Q65" t="s">
        <v>390</v>
      </c>
      <c r="R65" t="s">
        <v>391</v>
      </c>
      <c r="S65" s="79">
        <v>42950</v>
      </c>
    </row>
    <row r="66" spans="1:19" x14ac:dyDescent="0.25">
      <c r="A66" s="22">
        <f t="shared" si="0"/>
        <v>42945</v>
      </c>
      <c r="B66" s="18" t="s">
        <v>60</v>
      </c>
      <c r="E66" s="3">
        <v>0.37</v>
      </c>
      <c r="F66" s="18" t="s">
        <v>61</v>
      </c>
      <c r="I66" s="3">
        <v>0.25</v>
      </c>
      <c r="J66" s="62"/>
      <c r="L66" s="56"/>
      <c r="M66" s="16"/>
      <c r="Q66" t="s">
        <v>392</v>
      </c>
      <c r="R66" t="s">
        <v>393</v>
      </c>
      <c r="S66" s="79">
        <v>42951</v>
      </c>
    </row>
    <row r="67" spans="1:19" x14ac:dyDescent="0.25">
      <c r="A67" s="22">
        <f t="shared" si="0"/>
        <v>42946</v>
      </c>
      <c r="B67" s="18" t="s">
        <v>60</v>
      </c>
      <c r="E67" s="3">
        <v>0.37</v>
      </c>
      <c r="F67" s="18" t="s">
        <v>61</v>
      </c>
      <c r="I67" s="3">
        <v>0.25</v>
      </c>
      <c r="J67" s="62"/>
      <c r="L67" s="56"/>
      <c r="M67" s="16"/>
      <c r="Q67" t="s">
        <v>394</v>
      </c>
      <c r="R67" t="s">
        <v>395</v>
      </c>
      <c r="S67" s="79">
        <v>42952</v>
      </c>
    </row>
    <row r="68" spans="1:19" x14ac:dyDescent="0.25">
      <c r="A68" s="22">
        <f t="shared" si="0"/>
        <v>42947</v>
      </c>
      <c r="B68" s="18" t="s">
        <v>60</v>
      </c>
      <c r="E68" s="3">
        <v>0.37</v>
      </c>
      <c r="F68" s="18" t="s">
        <v>61</v>
      </c>
      <c r="I68" s="3">
        <v>0.25</v>
      </c>
      <c r="J68" s="60"/>
      <c r="L68" s="7"/>
      <c r="M68" s="16"/>
      <c r="Q68" t="s">
        <v>396</v>
      </c>
      <c r="R68" t="s">
        <v>397</v>
      </c>
      <c r="S68" s="79">
        <v>42953</v>
      </c>
    </row>
    <row r="69" spans="1:19" x14ac:dyDescent="0.25">
      <c r="A69" s="22">
        <f t="shared" si="0"/>
        <v>42948</v>
      </c>
      <c r="B69" s="18" t="s">
        <v>60</v>
      </c>
      <c r="E69" s="3">
        <v>0.37</v>
      </c>
      <c r="F69" s="18" t="s">
        <v>61</v>
      </c>
      <c r="I69" s="3">
        <v>0.25</v>
      </c>
      <c r="J69" s="60"/>
      <c r="L69" s="7"/>
      <c r="M69" s="16"/>
      <c r="Q69" t="s">
        <v>398</v>
      </c>
      <c r="R69" t="s">
        <v>399</v>
      </c>
      <c r="S69" s="79">
        <v>42954</v>
      </c>
    </row>
    <row r="70" spans="1:19" x14ac:dyDescent="0.25">
      <c r="A70" s="22">
        <f t="shared" si="0"/>
        <v>42949</v>
      </c>
      <c r="B70" s="18" t="s">
        <v>60</v>
      </c>
      <c r="E70" s="3">
        <v>0.38</v>
      </c>
      <c r="F70" s="18" t="s">
        <v>61</v>
      </c>
      <c r="I70" s="3">
        <v>0.26</v>
      </c>
      <c r="J70" s="59"/>
      <c r="L70" s="7"/>
      <c r="M70" s="16"/>
      <c r="Q70" t="s">
        <v>400</v>
      </c>
      <c r="R70" t="s">
        <v>401</v>
      </c>
      <c r="S70" s="79">
        <v>42955</v>
      </c>
    </row>
    <row r="71" spans="1:19" x14ac:dyDescent="0.25">
      <c r="A71" s="22">
        <f t="shared" si="0"/>
        <v>42950</v>
      </c>
      <c r="B71" s="18" t="s">
        <v>60</v>
      </c>
      <c r="E71" s="3">
        <v>0.38</v>
      </c>
      <c r="F71" s="18" t="s">
        <v>61</v>
      </c>
      <c r="I71" s="3">
        <v>0.26</v>
      </c>
      <c r="J71" s="5"/>
      <c r="L71" s="7"/>
      <c r="M71" s="16"/>
      <c r="Q71" t="s">
        <v>402</v>
      </c>
      <c r="R71" t="s">
        <v>403</v>
      </c>
      <c r="S71" s="79">
        <v>42956</v>
      </c>
    </row>
    <row r="72" spans="1:19" x14ac:dyDescent="0.25">
      <c r="A72" s="22">
        <f t="shared" si="0"/>
        <v>42951</v>
      </c>
      <c r="B72" s="18" t="s">
        <v>60</v>
      </c>
      <c r="E72" s="3">
        <v>0.38</v>
      </c>
      <c r="F72" s="18" t="s">
        <v>61</v>
      </c>
      <c r="I72" s="3">
        <v>0.26</v>
      </c>
      <c r="J72" s="5"/>
      <c r="L72" s="7"/>
      <c r="M72" s="16"/>
      <c r="Q72" t="s">
        <v>404</v>
      </c>
      <c r="R72" t="s">
        <v>405</v>
      </c>
      <c r="S72" s="79">
        <v>42957</v>
      </c>
    </row>
    <row r="73" spans="1:19" x14ac:dyDescent="0.25">
      <c r="A73" s="22">
        <f t="shared" si="0"/>
        <v>42952</v>
      </c>
      <c r="B73" s="18" t="s">
        <v>60</v>
      </c>
      <c r="E73" s="3">
        <v>0.38</v>
      </c>
      <c r="F73" s="18" t="s">
        <v>61</v>
      </c>
      <c r="I73" s="3">
        <v>0.26</v>
      </c>
      <c r="J73" s="5"/>
      <c r="L73" s="7"/>
      <c r="M73" s="16"/>
      <c r="Q73" t="s">
        <v>406</v>
      </c>
      <c r="R73" t="s">
        <v>407</v>
      </c>
      <c r="S73" s="79">
        <v>42958</v>
      </c>
    </row>
    <row r="74" spans="1:19" x14ac:dyDescent="0.25">
      <c r="A74" s="22">
        <f t="shared" ref="A74:A137" si="1">+A73+1</f>
        <v>42953</v>
      </c>
      <c r="B74" s="18" t="s">
        <v>60</v>
      </c>
      <c r="E74" s="3">
        <v>0.38</v>
      </c>
      <c r="F74" s="18" t="s">
        <v>61</v>
      </c>
      <c r="I74" s="3">
        <v>0.26</v>
      </c>
      <c r="J74" s="5"/>
      <c r="L74" s="7"/>
      <c r="M74" s="16"/>
      <c r="Q74" t="s">
        <v>408</v>
      </c>
      <c r="R74" t="s">
        <v>409</v>
      </c>
      <c r="S74" s="79">
        <v>42959</v>
      </c>
    </row>
    <row r="75" spans="1:19" x14ac:dyDescent="0.25">
      <c r="A75" s="22">
        <f t="shared" si="1"/>
        <v>42954</v>
      </c>
      <c r="B75" s="18" t="s">
        <v>60</v>
      </c>
      <c r="E75" s="3">
        <v>0.38</v>
      </c>
      <c r="F75" s="18" t="s">
        <v>61</v>
      </c>
      <c r="I75" s="3">
        <v>0.26</v>
      </c>
      <c r="J75" s="5"/>
      <c r="L75" s="7"/>
      <c r="M75" s="16"/>
      <c r="Q75" t="s">
        <v>410</v>
      </c>
      <c r="R75" t="s">
        <v>411</v>
      </c>
      <c r="S75" s="79">
        <v>42960</v>
      </c>
    </row>
    <row r="76" spans="1:19" x14ac:dyDescent="0.25">
      <c r="A76" s="22">
        <f t="shared" si="1"/>
        <v>42955</v>
      </c>
      <c r="B76" s="18" t="s">
        <v>60</v>
      </c>
      <c r="E76" s="3">
        <v>0.38</v>
      </c>
      <c r="F76" s="18" t="s">
        <v>61</v>
      </c>
      <c r="I76" s="3">
        <v>0.26</v>
      </c>
      <c r="J76" s="5"/>
      <c r="L76" s="7"/>
      <c r="M76" s="16"/>
      <c r="Q76" t="s">
        <v>412</v>
      </c>
      <c r="R76" t="s">
        <v>413</v>
      </c>
      <c r="S76" s="79">
        <v>42961</v>
      </c>
    </row>
    <row r="77" spans="1:19" x14ac:dyDescent="0.25">
      <c r="A77" s="22">
        <f t="shared" si="1"/>
        <v>42956</v>
      </c>
      <c r="B77" s="18" t="s">
        <v>60</v>
      </c>
      <c r="E77" s="3">
        <v>0.38</v>
      </c>
      <c r="F77" s="18" t="s">
        <v>61</v>
      </c>
      <c r="I77" s="3">
        <v>0.26</v>
      </c>
      <c r="J77" s="5"/>
      <c r="L77" s="7"/>
      <c r="M77" s="16"/>
      <c r="Q77" t="s">
        <v>414</v>
      </c>
      <c r="R77" t="s">
        <v>415</v>
      </c>
      <c r="S77" s="79">
        <v>42962</v>
      </c>
    </row>
    <row r="78" spans="1:19" x14ac:dyDescent="0.25">
      <c r="A78" s="22">
        <f t="shared" si="1"/>
        <v>42957</v>
      </c>
      <c r="B78" s="18" t="s">
        <v>60</v>
      </c>
      <c r="E78" s="3">
        <v>0.38</v>
      </c>
      <c r="F78" s="18" t="s">
        <v>61</v>
      </c>
      <c r="I78" s="3">
        <v>0.26</v>
      </c>
      <c r="J78" s="5"/>
      <c r="L78" s="7"/>
      <c r="M78" s="16"/>
      <c r="Q78" t="s">
        <v>416</v>
      </c>
      <c r="R78" t="s">
        <v>417</v>
      </c>
      <c r="S78" s="79">
        <v>42963</v>
      </c>
    </row>
    <row r="79" spans="1:19" x14ac:dyDescent="0.25">
      <c r="A79" s="22">
        <f t="shared" si="1"/>
        <v>42958</v>
      </c>
      <c r="B79" s="18" t="s">
        <v>60</v>
      </c>
      <c r="E79" s="3">
        <v>0.38</v>
      </c>
      <c r="F79" s="18" t="s">
        <v>61</v>
      </c>
      <c r="I79" s="3">
        <v>0.26</v>
      </c>
      <c r="J79" s="5"/>
      <c r="L79" s="7"/>
      <c r="M79" s="16"/>
      <c r="Q79" t="s">
        <v>418</v>
      </c>
      <c r="R79" t="s">
        <v>419</v>
      </c>
      <c r="S79" s="79">
        <v>42964</v>
      </c>
    </row>
    <row r="80" spans="1:19" x14ac:dyDescent="0.25">
      <c r="A80" s="22">
        <f t="shared" si="1"/>
        <v>42959</v>
      </c>
      <c r="B80" s="18" t="s">
        <v>60</v>
      </c>
      <c r="E80" s="3">
        <v>0.38</v>
      </c>
      <c r="F80" s="18" t="s">
        <v>61</v>
      </c>
      <c r="I80" s="3">
        <v>0.26</v>
      </c>
      <c r="J80" s="5"/>
      <c r="L80" s="7"/>
      <c r="M80" s="16"/>
      <c r="Q80" t="s">
        <v>420</v>
      </c>
      <c r="R80" t="s">
        <v>421</v>
      </c>
      <c r="S80" s="79">
        <v>42965</v>
      </c>
    </row>
    <row r="81" spans="1:19" x14ac:dyDescent="0.25">
      <c r="A81" s="22">
        <f t="shared" si="1"/>
        <v>42960</v>
      </c>
      <c r="B81" s="18" t="s">
        <v>60</v>
      </c>
      <c r="E81" s="3">
        <v>0.38</v>
      </c>
      <c r="F81" s="18" t="s">
        <v>61</v>
      </c>
      <c r="I81" s="3">
        <v>0.26</v>
      </c>
      <c r="J81" s="5"/>
      <c r="L81" s="7"/>
      <c r="M81" s="16"/>
      <c r="Q81" t="s">
        <v>422</v>
      </c>
      <c r="R81" t="s">
        <v>423</v>
      </c>
      <c r="S81" s="79">
        <v>42966</v>
      </c>
    </row>
    <row r="82" spans="1:19" x14ac:dyDescent="0.25">
      <c r="A82" s="22">
        <f t="shared" si="1"/>
        <v>42961</v>
      </c>
      <c r="B82" s="18" t="s">
        <v>60</v>
      </c>
      <c r="E82" s="3">
        <v>0.38</v>
      </c>
      <c r="F82" s="18" t="s">
        <v>61</v>
      </c>
      <c r="I82" s="3">
        <v>0.26</v>
      </c>
      <c r="J82" s="5"/>
      <c r="L82" s="7"/>
      <c r="M82" s="16"/>
      <c r="Q82" t="s">
        <v>424</v>
      </c>
      <c r="R82" t="s">
        <v>425</v>
      </c>
      <c r="S82" s="79">
        <v>42967</v>
      </c>
    </row>
    <row r="83" spans="1:19" x14ac:dyDescent="0.25">
      <c r="A83" s="22">
        <f t="shared" si="1"/>
        <v>42962</v>
      </c>
      <c r="B83" s="18" t="s">
        <v>60</v>
      </c>
      <c r="E83" s="3">
        <v>0.38</v>
      </c>
      <c r="F83" s="18" t="s">
        <v>61</v>
      </c>
      <c r="I83" s="3">
        <v>0.26</v>
      </c>
      <c r="J83" s="5"/>
      <c r="L83" s="7"/>
      <c r="M83" s="16"/>
      <c r="Q83" t="s">
        <v>426</v>
      </c>
      <c r="R83" t="s">
        <v>427</v>
      </c>
      <c r="S83" s="79">
        <v>42968</v>
      </c>
    </row>
    <row r="84" spans="1:19" x14ac:dyDescent="0.25">
      <c r="A84" s="22">
        <f t="shared" si="1"/>
        <v>42963</v>
      </c>
      <c r="B84" s="18" t="s">
        <v>60</v>
      </c>
      <c r="E84" s="3">
        <v>0.38</v>
      </c>
      <c r="F84" s="18" t="s">
        <v>61</v>
      </c>
      <c r="I84" s="3">
        <v>0.26</v>
      </c>
      <c r="J84" s="5"/>
      <c r="L84" s="7"/>
      <c r="M84" s="16"/>
      <c r="Q84" t="s">
        <v>428</v>
      </c>
      <c r="R84" t="s">
        <v>429</v>
      </c>
      <c r="S84" s="79">
        <v>42969</v>
      </c>
    </row>
    <row r="85" spans="1:19" x14ac:dyDescent="0.25">
      <c r="A85" s="22">
        <f t="shared" si="1"/>
        <v>42964</v>
      </c>
      <c r="B85" s="18" t="s">
        <v>60</v>
      </c>
      <c r="E85" s="3">
        <v>0.38</v>
      </c>
      <c r="F85" s="18" t="s">
        <v>61</v>
      </c>
      <c r="I85" s="3">
        <v>0.26</v>
      </c>
      <c r="J85" s="5"/>
      <c r="L85" s="7"/>
      <c r="M85" s="16"/>
      <c r="Q85" t="s">
        <v>430</v>
      </c>
      <c r="R85" t="s">
        <v>431</v>
      </c>
      <c r="S85" s="79">
        <v>42970</v>
      </c>
    </row>
    <row r="86" spans="1:19" x14ac:dyDescent="0.25">
      <c r="A86" s="22">
        <f t="shared" si="1"/>
        <v>42965</v>
      </c>
      <c r="B86" s="18" t="s">
        <v>60</v>
      </c>
      <c r="E86" s="3">
        <v>0.38</v>
      </c>
      <c r="F86" s="18" t="s">
        <v>61</v>
      </c>
      <c r="I86" s="3">
        <v>0.26</v>
      </c>
      <c r="J86" s="5"/>
      <c r="L86" s="7"/>
      <c r="M86" s="16"/>
      <c r="Q86" t="s">
        <v>432</v>
      </c>
      <c r="R86" t="s">
        <v>433</v>
      </c>
      <c r="S86" s="79">
        <v>42971</v>
      </c>
    </row>
    <row r="87" spans="1:19" x14ac:dyDescent="0.25">
      <c r="A87" s="22">
        <f t="shared" si="1"/>
        <v>42966</v>
      </c>
      <c r="B87" s="18" t="s">
        <v>60</v>
      </c>
      <c r="E87" s="3">
        <v>0.38</v>
      </c>
      <c r="F87" s="18" t="s">
        <v>61</v>
      </c>
      <c r="I87" s="3">
        <v>0.26</v>
      </c>
      <c r="J87" s="5"/>
      <c r="L87" s="7"/>
      <c r="M87" s="16"/>
      <c r="Q87" t="s">
        <v>434</v>
      </c>
      <c r="R87" t="s">
        <v>435</v>
      </c>
      <c r="S87" s="79">
        <v>42972</v>
      </c>
    </row>
    <row r="88" spans="1:19" x14ac:dyDescent="0.25">
      <c r="A88" s="22">
        <f t="shared" si="1"/>
        <v>42967</v>
      </c>
      <c r="B88" s="18" t="s">
        <v>60</v>
      </c>
      <c r="E88" s="3">
        <v>0.38</v>
      </c>
      <c r="F88" s="18" t="s">
        <v>61</v>
      </c>
      <c r="I88" s="3">
        <v>0.26</v>
      </c>
      <c r="J88" s="5"/>
      <c r="L88" s="7"/>
      <c r="M88" s="16"/>
      <c r="Q88" t="s">
        <v>436</v>
      </c>
      <c r="R88" t="s">
        <v>437</v>
      </c>
      <c r="S88" s="79">
        <v>42973</v>
      </c>
    </row>
    <row r="89" spans="1:19" x14ac:dyDescent="0.25">
      <c r="A89" s="22">
        <f t="shared" si="1"/>
        <v>42968</v>
      </c>
      <c r="B89" s="18" t="s">
        <v>60</v>
      </c>
      <c r="E89" s="3">
        <v>0.38</v>
      </c>
      <c r="F89" s="18" t="s">
        <v>61</v>
      </c>
      <c r="I89" s="3">
        <v>0.26</v>
      </c>
      <c r="J89" s="5"/>
      <c r="L89" s="7"/>
      <c r="M89" s="16"/>
      <c r="Q89" t="s">
        <v>438</v>
      </c>
      <c r="R89" t="s">
        <v>439</v>
      </c>
      <c r="S89" s="79">
        <v>42974</v>
      </c>
    </row>
    <row r="90" spans="1:19" x14ac:dyDescent="0.25">
      <c r="A90" s="22">
        <f t="shared" si="1"/>
        <v>42969</v>
      </c>
      <c r="B90" s="18" t="s">
        <v>60</v>
      </c>
      <c r="E90" s="3">
        <v>0.38</v>
      </c>
      <c r="F90" s="18" t="s">
        <v>61</v>
      </c>
      <c r="I90" s="3">
        <v>0.26</v>
      </c>
      <c r="J90" s="5"/>
      <c r="L90" s="7"/>
      <c r="M90" s="16"/>
      <c r="Q90" t="s">
        <v>440</v>
      </c>
      <c r="R90" t="s">
        <v>441</v>
      </c>
      <c r="S90" s="79">
        <v>42975</v>
      </c>
    </row>
    <row r="91" spans="1:19" x14ac:dyDescent="0.25">
      <c r="A91" s="22">
        <f t="shared" si="1"/>
        <v>42970</v>
      </c>
      <c r="B91" s="18" t="s">
        <v>60</v>
      </c>
      <c r="E91" s="3">
        <v>0.38</v>
      </c>
      <c r="F91" s="18" t="s">
        <v>61</v>
      </c>
      <c r="I91" s="3">
        <v>0.26</v>
      </c>
      <c r="J91" s="5"/>
      <c r="L91" s="7"/>
      <c r="M91" s="16"/>
      <c r="Q91" t="s">
        <v>442</v>
      </c>
      <c r="R91" t="s">
        <v>443</v>
      </c>
      <c r="S91" s="79">
        <v>42976</v>
      </c>
    </row>
    <row r="92" spans="1:19" x14ac:dyDescent="0.25">
      <c r="A92" s="22">
        <f t="shared" si="1"/>
        <v>42971</v>
      </c>
      <c r="B92" s="18" t="s">
        <v>60</v>
      </c>
      <c r="E92" s="3">
        <v>0.38</v>
      </c>
      <c r="F92" s="18" t="s">
        <v>61</v>
      </c>
      <c r="I92" s="3">
        <v>0.26</v>
      </c>
      <c r="J92" s="5"/>
      <c r="L92" s="7"/>
      <c r="M92" s="16"/>
      <c r="Q92" t="s">
        <v>444</v>
      </c>
      <c r="R92" t="s">
        <v>445</v>
      </c>
      <c r="S92" s="79">
        <v>42977</v>
      </c>
    </row>
    <row r="93" spans="1:19" x14ac:dyDescent="0.25">
      <c r="A93" s="22">
        <f t="shared" si="1"/>
        <v>42972</v>
      </c>
      <c r="B93" s="18" t="s">
        <v>60</v>
      </c>
      <c r="E93" s="3">
        <v>0.38</v>
      </c>
      <c r="F93" s="18" t="s">
        <v>61</v>
      </c>
      <c r="I93" s="3">
        <v>0.26</v>
      </c>
      <c r="J93" s="5"/>
      <c r="L93" s="7"/>
      <c r="M93" s="16"/>
      <c r="Q93" t="s">
        <v>446</v>
      </c>
      <c r="R93" t="s">
        <v>447</v>
      </c>
      <c r="S93" s="79">
        <v>42978</v>
      </c>
    </row>
    <row r="94" spans="1:19" x14ac:dyDescent="0.25">
      <c r="A94" s="22">
        <f t="shared" si="1"/>
        <v>42973</v>
      </c>
      <c r="B94" s="18" t="s">
        <v>60</v>
      </c>
      <c r="E94" s="3">
        <v>0.38</v>
      </c>
      <c r="F94" s="18" t="s">
        <v>61</v>
      </c>
      <c r="I94" s="3">
        <v>0.26</v>
      </c>
      <c r="J94" s="5"/>
      <c r="L94" s="7"/>
      <c r="M94" s="16"/>
      <c r="Q94" t="s">
        <v>448</v>
      </c>
      <c r="R94" t="s">
        <v>449</v>
      </c>
      <c r="S94" s="79">
        <v>42979</v>
      </c>
    </row>
    <row r="95" spans="1:19" x14ac:dyDescent="0.25">
      <c r="A95" s="22">
        <f t="shared" si="1"/>
        <v>42974</v>
      </c>
      <c r="B95" s="18" t="s">
        <v>60</v>
      </c>
      <c r="E95" s="3">
        <v>0.38</v>
      </c>
      <c r="F95" s="18" t="s">
        <v>61</v>
      </c>
      <c r="I95" s="3">
        <v>0.26</v>
      </c>
      <c r="J95" s="5"/>
      <c r="L95" s="7"/>
      <c r="M95" s="16"/>
      <c r="Q95" t="s">
        <v>450</v>
      </c>
      <c r="R95" t="s">
        <v>451</v>
      </c>
      <c r="S95" s="79">
        <v>42980</v>
      </c>
    </row>
    <row r="96" spans="1:19" x14ac:dyDescent="0.25">
      <c r="A96" s="22">
        <f t="shared" si="1"/>
        <v>42975</v>
      </c>
      <c r="B96" s="18" t="s">
        <v>60</v>
      </c>
      <c r="E96" s="3">
        <v>0.38</v>
      </c>
      <c r="F96" s="18" t="s">
        <v>61</v>
      </c>
      <c r="I96" s="3">
        <v>0.26</v>
      </c>
      <c r="J96" s="5"/>
      <c r="L96" s="7"/>
      <c r="M96" s="16"/>
      <c r="Q96" t="s">
        <v>452</v>
      </c>
      <c r="R96" t="s">
        <v>453</v>
      </c>
      <c r="S96" s="79">
        <v>42981</v>
      </c>
    </row>
    <row r="97" spans="1:19" x14ac:dyDescent="0.25">
      <c r="A97" s="22">
        <f t="shared" si="1"/>
        <v>42976</v>
      </c>
      <c r="B97" s="18" t="s">
        <v>60</v>
      </c>
      <c r="E97" s="3">
        <v>0.38</v>
      </c>
      <c r="F97" s="18" t="s">
        <v>61</v>
      </c>
      <c r="I97" s="3">
        <v>0.26</v>
      </c>
      <c r="J97" s="5"/>
      <c r="L97" s="7"/>
      <c r="M97" s="16"/>
      <c r="Q97" t="s">
        <v>454</v>
      </c>
      <c r="R97" t="s">
        <v>455</v>
      </c>
      <c r="S97" s="79">
        <v>42982</v>
      </c>
    </row>
    <row r="98" spans="1:19" x14ac:dyDescent="0.25">
      <c r="A98" s="22">
        <f t="shared" si="1"/>
        <v>42977</v>
      </c>
      <c r="B98" s="18" t="s">
        <v>60</v>
      </c>
      <c r="E98" s="3">
        <v>0.38</v>
      </c>
      <c r="F98" s="18" t="s">
        <v>61</v>
      </c>
      <c r="I98" s="3">
        <v>0.26</v>
      </c>
      <c r="J98" s="5"/>
      <c r="L98" s="7"/>
      <c r="M98" s="16"/>
      <c r="Q98" t="s">
        <v>456</v>
      </c>
      <c r="R98" t="s">
        <v>457</v>
      </c>
      <c r="S98" s="79">
        <v>42983</v>
      </c>
    </row>
    <row r="99" spans="1:19" x14ac:dyDescent="0.25">
      <c r="A99" s="22">
        <f t="shared" si="1"/>
        <v>42978</v>
      </c>
      <c r="B99" s="18" t="s">
        <v>60</v>
      </c>
      <c r="E99" s="3">
        <v>0.38</v>
      </c>
      <c r="F99" s="18" t="s">
        <v>61</v>
      </c>
      <c r="I99" s="3">
        <v>0.26</v>
      </c>
      <c r="J99" s="5"/>
      <c r="L99" s="7"/>
      <c r="M99" s="16"/>
      <c r="Q99" t="s">
        <v>458</v>
      </c>
      <c r="R99" t="s">
        <v>459</v>
      </c>
      <c r="S99" s="79">
        <v>42984</v>
      </c>
    </row>
    <row r="100" spans="1:19" x14ac:dyDescent="0.25">
      <c r="A100" s="22">
        <f t="shared" si="1"/>
        <v>42979</v>
      </c>
      <c r="B100" s="18" t="s">
        <v>60</v>
      </c>
      <c r="E100" s="3">
        <v>0.38</v>
      </c>
      <c r="F100" s="18" t="s">
        <v>61</v>
      </c>
      <c r="I100" s="3">
        <v>0.26</v>
      </c>
      <c r="J100" s="5"/>
      <c r="L100" s="7"/>
      <c r="M100" s="16"/>
      <c r="Q100" t="s">
        <v>460</v>
      </c>
      <c r="R100" t="s">
        <v>461</v>
      </c>
      <c r="S100" s="79">
        <v>42985</v>
      </c>
    </row>
    <row r="101" spans="1:19" x14ac:dyDescent="0.25">
      <c r="A101" s="22">
        <f t="shared" si="1"/>
        <v>42980</v>
      </c>
      <c r="B101" s="18" t="s">
        <v>60</v>
      </c>
      <c r="E101" s="3">
        <v>0.39</v>
      </c>
      <c r="F101" s="18" t="s">
        <v>61</v>
      </c>
      <c r="I101" s="3">
        <v>0.27</v>
      </c>
      <c r="J101" s="5"/>
      <c r="L101" s="7"/>
      <c r="M101" s="16"/>
      <c r="Q101" t="s">
        <v>462</v>
      </c>
      <c r="R101" t="s">
        <v>463</v>
      </c>
      <c r="S101" s="79">
        <v>42986</v>
      </c>
    </row>
    <row r="102" spans="1:19" x14ac:dyDescent="0.25">
      <c r="A102" s="22">
        <f t="shared" si="1"/>
        <v>42981</v>
      </c>
      <c r="B102" s="18" t="s">
        <v>60</v>
      </c>
      <c r="E102" s="3">
        <v>0.39</v>
      </c>
      <c r="F102" s="18" t="s">
        <v>61</v>
      </c>
      <c r="I102" s="3">
        <v>0.27</v>
      </c>
      <c r="J102" s="5"/>
      <c r="L102" s="7"/>
      <c r="M102" s="16"/>
      <c r="Q102" t="s">
        <v>464</v>
      </c>
      <c r="R102" t="s">
        <v>465</v>
      </c>
      <c r="S102" s="79">
        <v>42987</v>
      </c>
    </row>
    <row r="103" spans="1:19" x14ac:dyDescent="0.25">
      <c r="A103" s="22">
        <f t="shared" si="1"/>
        <v>42982</v>
      </c>
      <c r="B103" s="18" t="s">
        <v>60</v>
      </c>
      <c r="E103" s="3">
        <v>0.39</v>
      </c>
      <c r="F103" s="18" t="s">
        <v>61</v>
      </c>
      <c r="I103" s="3">
        <v>0.27</v>
      </c>
      <c r="J103" s="5"/>
      <c r="L103" s="7"/>
      <c r="M103" s="16"/>
      <c r="Q103" t="s">
        <v>466</v>
      </c>
      <c r="R103" t="s">
        <v>467</v>
      </c>
      <c r="S103" s="79">
        <v>42988</v>
      </c>
    </row>
    <row r="104" spans="1:19" x14ac:dyDescent="0.25">
      <c r="A104" s="22">
        <f t="shared" si="1"/>
        <v>42983</v>
      </c>
      <c r="B104" s="18" t="s">
        <v>60</v>
      </c>
      <c r="E104" s="3">
        <v>0.39</v>
      </c>
      <c r="F104" s="18" t="s">
        <v>61</v>
      </c>
      <c r="I104" s="3">
        <v>0.27</v>
      </c>
      <c r="J104" s="5"/>
      <c r="L104" s="7"/>
      <c r="M104" s="16"/>
      <c r="Q104" t="s">
        <v>468</v>
      </c>
      <c r="R104" t="s">
        <v>469</v>
      </c>
      <c r="S104" s="79">
        <v>42989</v>
      </c>
    </row>
    <row r="105" spans="1:19" x14ac:dyDescent="0.25">
      <c r="A105" s="22">
        <f t="shared" si="1"/>
        <v>42984</v>
      </c>
      <c r="B105" s="18" t="s">
        <v>60</v>
      </c>
      <c r="E105" s="3">
        <v>0.39</v>
      </c>
      <c r="F105" s="18" t="s">
        <v>61</v>
      </c>
      <c r="I105" s="3">
        <v>0.27</v>
      </c>
      <c r="J105" s="5"/>
      <c r="L105" s="7"/>
      <c r="M105" s="16"/>
      <c r="Q105" t="s">
        <v>470</v>
      </c>
      <c r="R105" t="s">
        <v>471</v>
      </c>
      <c r="S105" s="79">
        <v>42990</v>
      </c>
    </row>
    <row r="106" spans="1:19" x14ac:dyDescent="0.25">
      <c r="A106" s="22">
        <f t="shared" si="1"/>
        <v>42985</v>
      </c>
      <c r="B106" s="18" t="s">
        <v>60</v>
      </c>
      <c r="E106" s="3">
        <v>0.39</v>
      </c>
      <c r="F106" s="18" t="s">
        <v>61</v>
      </c>
      <c r="I106" s="3">
        <v>0.27</v>
      </c>
      <c r="J106" s="5"/>
      <c r="L106" s="7"/>
      <c r="M106" s="16"/>
      <c r="Q106" t="s">
        <v>472</v>
      </c>
      <c r="R106" t="s">
        <v>473</v>
      </c>
      <c r="S106" s="79">
        <v>42991</v>
      </c>
    </row>
    <row r="107" spans="1:19" x14ac:dyDescent="0.25">
      <c r="A107" s="22">
        <f t="shared" si="1"/>
        <v>42986</v>
      </c>
      <c r="B107" s="18" t="s">
        <v>60</v>
      </c>
      <c r="E107" s="3">
        <v>0.39</v>
      </c>
      <c r="F107" s="18" t="s">
        <v>61</v>
      </c>
      <c r="I107" s="3">
        <v>0.27</v>
      </c>
      <c r="J107" s="5"/>
      <c r="L107" s="7"/>
      <c r="M107" s="16"/>
      <c r="Q107" t="s">
        <v>474</v>
      </c>
      <c r="R107" t="s">
        <v>475</v>
      </c>
      <c r="S107" s="79">
        <v>42992</v>
      </c>
    </row>
    <row r="108" spans="1:19" x14ac:dyDescent="0.25">
      <c r="A108" s="22">
        <f t="shared" si="1"/>
        <v>42987</v>
      </c>
      <c r="B108" s="18" t="s">
        <v>60</v>
      </c>
      <c r="E108" s="3">
        <v>0.39</v>
      </c>
      <c r="F108" s="18" t="s">
        <v>61</v>
      </c>
      <c r="I108" s="3">
        <v>0.27</v>
      </c>
      <c r="J108" s="5"/>
      <c r="L108" s="7"/>
      <c r="M108" s="16"/>
      <c r="Q108" t="s">
        <v>476</v>
      </c>
      <c r="R108" t="s">
        <v>477</v>
      </c>
      <c r="S108" s="79">
        <v>42993</v>
      </c>
    </row>
    <row r="109" spans="1:19" x14ac:dyDescent="0.25">
      <c r="A109" s="22">
        <f t="shared" si="1"/>
        <v>42988</v>
      </c>
      <c r="B109" s="18" t="s">
        <v>60</v>
      </c>
      <c r="E109" s="3">
        <v>0.39</v>
      </c>
      <c r="F109" s="18" t="s">
        <v>61</v>
      </c>
      <c r="I109" s="3">
        <v>0.27</v>
      </c>
      <c r="J109" s="5"/>
      <c r="L109" s="7"/>
      <c r="M109" s="16"/>
      <c r="Q109" t="s">
        <v>478</v>
      </c>
      <c r="R109" t="s">
        <v>479</v>
      </c>
      <c r="S109" s="79">
        <v>42994</v>
      </c>
    </row>
    <row r="110" spans="1:19" x14ac:dyDescent="0.25">
      <c r="A110" s="22">
        <f t="shared" si="1"/>
        <v>42989</v>
      </c>
      <c r="B110" s="18" t="s">
        <v>60</v>
      </c>
      <c r="E110" s="3">
        <v>0.39</v>
      </c>
      <c r="F110" s="18" t="s">
        <v>61</v>
      </c>
      <c r="I110" s="3">
        <v>0.27</v>
      </c>
      <c r="J110" s="5"/>
      <c r="L110" s="7"/>
      <c r="M110" s="16"/>
      <c r="Q110" t="s">
        <v>480</v>
      </c>
      <c r="R110" t="s">
        <v>481</v>
      </c>
      <c r="S110" s="79">
        <v>42995</v>
      </c>
    </row>
    <row r="111" spans="1:19" x14ac:dyDescent="0.25">
      <c r="A111" s="22">
        <f t="shared" si="1"/>
        <v>42990</v>
      </c>
      <c r="B111" s="18" t="s">
        <v>60</v>
      </c>
      <c r="E111" s="3">
        <v>0.39</v>
      </c>
      <c r="F111" s="18" t="s">
        <v>61</v>
      </c>
      <c r="I111" s="3">
        <v>0.27</v>
      </c>
      <c r="J111" s="5"/>
      <c r="L111" s="7"/>
      <c r="M111" s="16"/>
      <c r="Q111" t="s">
        <v>482</v>
      </c>
      <c r="R111" t="s">
        <v>483</v>
      </c>
      <c r="S111" s="79">
        <v>42996</v>
      </c>
    </row>
    <row r="112" spans="1:19" x14ac:dyDescent="0.25">
      <c r="A112" s="22">
        <f t="shared" si="1"/>
        <v>42991</v>
      </c>
      <c r="B112" s="18" t="s">
        <v>60</v>
      </c>
      <c r="E112" s="3">
        <v>0.39</v>
      </c>
      <c r="F112" s="18" t="s">
        <v>61</v>
      </c>
      <c r="I112" s="3">
        <v>0.27</v>
      </c>
      <c r="J112" s="5"/>
      <c r="L112" s="7"/>
      <c r="M112" s="16"/>
      <c r="Q112" t="s">
        <v>484</v>
      </c>
      <c r="R112" t="s">
        <v>485</v>
      </c>
      <c r="S112" s="79">
        <v>42997</v>
      </c>
    </row>
    <row r="113" spans="1:19" x14ac:dyDescent="0.25">
      <c r="A113" s="22">
        <f t="shared" si="1"/>
        <v>42992</v>
      </c>
      <c r="B113" s="18" t="s">
        <v>60</v>
      </c>
      <c r="E113" s="3">
        <v>0.39</v>
      </c>
      <c r="F113" s="18" t="s">
        <v>61</v>
      </c>
      <c r="I113" s="3">
        <v>0.27</v>
      </c>
      <c r="J113" s="5"/>
      <c r="L113" s="7"/>
      <c r="M113" s="16"/>
      <c r="Q113" t="s">
        <v>486</v>
      </c>
      <c r="R113" t="s">
        <v>487</v>
      </c>
      <c r="S113" s="79">
        <v>42998</v>
      </c>
    </row>
    <row r="114" spans="1:19" x14ac:dyDescent="0.25">
      <c r="A114" s="22">
        <f t="shared" si="1"/>
        <v>42993</v>
      </c>
      <c r="B114" s="18" t="s">
        <v>60</v>
      </c>
      <c r="E114" s="3">
        <v>0.39</v>
      </c>
      <c r="F114" s="18" t="s">
        <v>61</v>
      </c>
      <c r="I114" s="3">
        <v>0.27</v>
      </c>
      <c r="J114" s="5"/>
      <c r="L114" s="7"/>
      <c r="M114" s="16"/>
      <c r="Q114" t="s">
        <v>488</v>
      </c>
      <c r="R114" t="s">
        <v>489</v>
      </c>
      <c r="S114" s="79">
        <v>42999</v>
      </c>
    </row>
    <row r="115" spans="1:19" x14ac:dyDescent="0.25">
      <c r="A115" s="22">
        <f t="shared" si="1"/>
        <v>42994</v>
      </c>
      <c r="B115" s="18" t="s">
        <v>60</v>
      </c>
      <c r="E115" s="3">
        <v>0.39</v>
      </c>
      <c r="F115" s="18" t="s">
        <v>61</v>
      </c>
      <c r="I115" s="3">
        <v>0.27</v>
      </c>
      <c r="J115" s="5"/>
      <c r="L115" s="7"/>
      <c r="M115" s="16"/>
      <c r="Q115" t="s">
        <v>490</v>
      </c>
      <c r="R115" t="s">
        <v>491</v>
      </c>
      <c r="S115" s="79">
        <v>43000</v>
      </c>
    </row>
    <row r="116" spans="1:19" x14ac:dyDescent="0.25">
      <c r="A116" s="22">
        <f t="shared" si="1"/>
        <v>42995</v>
      </c>
      <c r="B116" s="18" t="s">
        <v>60</v>
      </c>
      <c r="E116" s="3">
        <v>0.39</v>
      </c>
      <c r="F116" s="18" t="s">
        <v>61</v>
      </c>
      <c r="I116" s="3">
        <v>0.27</v>
      </c>
      <c r="J116" s="5"/>
      <c r="L116" s="7"/>
      <c r="M116" s="16"/>
      <c r="Q116" t="s">
        <v>492</v>
      </c>
      <c r="R116" t="s">
        <v>493</v>
      </c>
      <c r="S116" s="79">
        <v>43001</v>
      </c>
    </row>
    <row r="117" spans="1:19" x14ac:dyDescent="0.25">
      <c r="A117" s="22">
        <f t="shared" si="1"/>
        <v>42996</v>
      </c>
      <c r="B117" s="18" t="s">
        <v>60</v>
      </c>
      <c r="E117" s="3">
        <v>0.39</v>
      </c>
      <c r="F117" s="18" t="s">
        <v>61</v>
      </c>
      <c r="I117" s="3">
        <v>0.27</v>
      </c>
      <c r="J117" s="5"/>
      <c r="L117" s="7"/>
      <c r="M117" s="16"/>
      <c r="Q117" t="s">
        <v>494</v>
      </c>
      <c r="R117" t="s">
        <v>495</v>
      </c>
      <c r="S117" s="79">
        <v>43002</v>
      </c>
    </row>
    <row r="118" spans="1:19" x14ac:dyDescent="0.25">
      <c r="A118" s="22">
        <f t="shared" si="1"/>
        <v>42997</v>
      </c>
      <c r="B118" s="18" t="s">
        <v>60</v>
      </c>
      <c r="E118" s="3">
        <v>0.39</v>
      </c>
      <c r="F118" s="18" t="s">
        <v>61</v>
      </c>
      <c r="I118" s="3">
        <v>0.27</v>
      </c>
      <c r="J118" s="5"/>
      <c r="L118" s="7"/>
      <c r="M118" s="16"/>
      <c r="Q118" t="s">
        <v>496</v>
      </c>
      <c r="R118" t="s">
        <v>497</v>
      </c>
      <c r="S118" s="79">
        <v>43003</v>
      </c>
    </row>
    <row r="119" spans="1:19" x14ac:dyDescent="0.25">
      <c r="A119" s="22">
        <f t="shared" si="1"/>
        <v>42998</v>
      </c>
      <c r="B119" s="18" t="s">
        <v>60</v>
      </c>
      <c r="E119" s="3">
        <v>0.39</v>
      </c>
      <c r="F119" s="18" t="s">
        <v>61</v>
      </c>
      <c r="I119" s="3">
        <v>0.27</v>
      </c>
      <c r="J119" s="5"/>
      <c r="L119" s="7"/>
      <c r="M119" s="16"/>
      <c r="Q119" t="s">
        <v>498</v>
      </c>
      <c r="R119" t="s">
        <v>497</v>
      </c>
      <c r="S119" s="79">
        <v>43004</v>
      </c>
    </row>
    <row r="120" spans="1:19" x14ac:dyDescent="0.25">
      <c r="A120" s="22">
        <f t="shared" si="1"/>
        <v>42999</v>
      </c>
      <c r="B120" s="18" t="s">
        <v>60</v>
      </c>
      <c r="E120" s="3">
        <v>0.39</v>
      </c>
      <c r="F120" s="18" t="s">
        <v>61</v>
      </c>
      <c r="I120" s="3">
        <v>0.27</v>
      </c>
      <c r="J120" s="5"/>
      <c r="L120" s="7"/>
      <c r="M120" s="16"/>
      <c r="Q120" t="s">
        <v>499</v>
      </c>
      <c r="R120" t="s">
        <v>497</v>
      </c>
      <c r="S120" s="79">
        <v>43005</v>
      </c>
    </row>
    <row r="121" spans="1:19" x14ac:dyDescent="0.25">
      <c r="A121" s="22">
        <f t="shared" si="1"/>
        <v>43000</v>
      </c>
      <c r="B121" s="18" t="s">
        <v>60</v>
      </c>
      <c r="E121" s="3">
        <v>0.39</v>
      </c>
      <c r="F121" s="18" t="s">
        <v>61</v>
      </c>
      <c r="I121" s="3">
        <v>0.27</v>
      </c>
      <c r="J121" s="5"/>
      <c r="L121" s="7"/>
      <c r="M121" s="16"/>
      <c r="Q121" t="s">
        <v>500</v>
      </c>
      <c r="R121" t="s">
        <v>501</v>
      </c>
      <c r="S121" s="79">
        <v>43006</v>
      </c>
    </row>
    <row r="122" spans="1:19" x14ac:dyDescent="0.25">
      <c r="A122" s="22">
        <f t="shared" si="1"/>
        <v>43001</v>
      </c>
      <c r="B122" s="18" t="s">
        <v>60</v>
      </c>
      <c r="E122" s="3">
        <v>0.39</v>
      </c>
      <c r="F122" s="18" t="s">
        <v>61</v>
      </c>
      <c r="I122" s="3">
        <v>0.27</v>
      </c>
      <c r="J122" s="5"/>
      <c r="L122" s="7"/>
      <c r="M122" s="16"/>
      <c r="Q122" t="s">
        <v>502</v>
      </c>
      <c r="R122" t="s">
        <v>503</v>
      </c>
      <c r="S122" s="79">
        <v>43007</v>
      </c>
    </row>
    <row r="123" spans="1:19" x14ac:dyDescent="0.25">
      <c r="A123" s="22">
        <f t="shared" si="1"/>
        <v>43002</v>
      </c>
      <c r="B123" s="18" t="s">
        <v>60</v>
      </c>
      <c r="E123" s="3">
        <v>0.39</v>
      </c>
      <c r="F123" s="18" t="s">
        <v>61</v>
      </c>
      <c r="I123" s="3">
        <v>0.27</v>
      </c>
      <c r="J123" s="5"/>
      <c r="L123" s="7"/>
      <c r="M123" s="16"/>
      <c r="Q123" t="s">
        <v>504</v>
      </c>
      <c r="R123" t="s">
        <v>505</v>
      </c>
      <c r="S123" s="79">
        <v>43008</v>
      </c>
    </row>
    <row r="124" spans="1:19" x14ac:dyDescent="0.25">
      <c r="A124" s="22">
        <f t="shared" si="1"/>
        <v>43003</v>
      </c>
      <c r="B124" s="18" t="s">
        <v>60</v>
      </c>
      <c r="E124" s="3">
        <v>0.39</v>
      </c>
      <c r="F124" s="18" t="s">
        <v>61</v>
      </c>
      <c r="I124" s="3">
        <v>0.27</v>
      </c>
      <c r="J124" s="5"/>
      <c r="L124" s="7"/>
      <c r="M124" s="16"/>
      <c r="Q124" t="s">
        <v>506</v>
      </c>
      <c r="R124" t="s">
        <v>507</v>
      </c>
      <c r="S124" s="79">
        <v>43009</v>
      </c>
    </row>
    <row r="125" spans="1:19" x14ac:dyDescent="0.25">
      <c r="A125" s="22">
        <f t="shared" si="1"/>
        <v>43004</v>
      </c>
      <c r="B125" s="18" t="s">
        <v>60</v>
      </c>
      <c r="E125" s="3">
        <v>0.39</v>
      </c>
      <c r="F125" s="18" t="s">
        <v>61</v>
      </c>
      <c r="I125" s="3">
        <v>0.27</v>
      </c>
      <c r="J125" s="5"/>
      <c r="L125" s="7"/>
      <c r="M125" s="16"/>
      <c r="Q125" t="s">
        <v>508</v>
      </c>
      <c r="R125" t="s">
        <v>509</v>
      </c>
      <c r="S125" s="79">
        <v>43010</v>
      </c>
    </row>
    <row r="126" spans="1:19" x14ac:dyDescent="0.25">
      <c r="A126" s="22">
        <f t="shared" si="1"/>
        <v>43005</v>
      </c>
      <c r="B126" s="18" t="s">
        <v>60</v>
      </c>
      <c r="E126" s="3">
        <v>0.39</v>
      </c>
      <c r="F126" s="18" t="s">
        <v>61</v>
      </c>
      <c r="I126" s="3">
        <v>0.27</v>
      </c>
      <c r="J126" s="5"/>
      <c r="L126" s="7"/>
      <c r="M126" s="16"/>
      <c r="Q126" t="s">
        <v>510</v>
      </c>
      <c r="R126" t="s">
        <v>511</v>
      </c>
      <c r="S126" s="79">
        <v>43011</v>
      </c>
    </row>
    <row r="127" spans="1:19" x14ac:dyDescent="0.25">
      <c r="A127" s="22">
        <f t="shared" si="1"/>
        <v>43006</v>
      </c>
      <c r="B127" s="18" t="s">
        <v>60</v>
      </c>
      <c r="E127" s="3">
        <v>0.39</v>
      </c>
      <c r="F127" s="18" t="s">
        <v>61</v>
      </c>
      <c r="I127" s="3">
        <v>0.27</v>
      </c>
      <c r="J127" s="5"/>
      <c r="L127" s="7"/>
      <c r="M127" s="16"/>
      <c r="Q127" t="s">
        <v>512</v>
      </c>
      <c r="R127" t="s">
        <v>513</v>
      </c>
      <c r="S127" s="79">
        <v>43012</v>
      </c>
    </row>
    <row r="128" spans="1:19" x14ac:dyDescent="0.25">
      <c r="A128" s="22">
        <f t="shared" si="1"/>
        <v>43007</v>
      </c>
      <c r="B128" s="18" t="s">
        <v>60</v>
      </c>
      <c r="E128" s="3">
        <v>0.39</v>
      </c>
      <c r="F128" s="18" t="s">
        <v>61</v>
      </c>
      <c r="I128" s="3">
        <v>0.27</v>
      </c>
      <c r="J128" s="5"/>
      <c r="L128" s="7"/>
      <c r="M128" s="16"/>
      <c r="Q128" t="s">
        <v>514</v>
      </c>
      <c r="R128" t="s">
        <v>515</v>
      </c>
      <c r="S128" s="79">
        <v>43013</v>
      </c>
    </row>
    <row r="129" spans="1:19" x14ac:dyDescent="0.25">
      <c r="A129" s="22">
        <f t="shared" si="1"/>
        <v>43008</v>
      </c>
      <c r="B129" s="18" t="s">
        <v>60</v>
      </c>
      <c r="E129" s="3">
        <v>0.39</v>
      </c>
      <c r="F129" s="18" t="s">
        <v>61</v>
      </c>
      <c r="I129" s="3">
        <v>0.27</v>
      </c>
      <c r="J129" s="5"/>
      <c r="L129" s="7"/>
      <c r="M129" s="16"/>
      <c r="Q129" t="s">
        <v>516</v>
      </c>
      <c r="R129" t="s">
        <v>517</v>
      </c>
      <c r="S129" s="79">
        <v>43014</v>
      </c>
    </row>
    <row r="130" spans="1:19" x14ac:dyDescent="0.25">
      <c r="A130" s="22">
        <f t="shared" si="1"/>
        <v>43009</v>
      </c>
      <c r="B130" s="18" t="s">
        <v>60</v>
      </c>
      <c r="E130" s="3">
        <v>0.39</v>
      </c>
      <c r="F130" s="18" t="s">
        <v>61</v>
      </c>
      <c r="I130" s="3">
        <v>0.27</v>
      </c>
      <c r="J130" s="5"/>
      <c r="L130" s="7"/>
      <c r="M130" s="16"/>
      <c r="Q130" t="s">
        <v>518</v>
      </c>
      <c r="R130" t="s">
        <v>519</v>
      </c>
      <c r="S130" s="79">
        <v>43015</v>
      </c>
    </row>
    <row r="131" spans="1:19" x14ac:dyDescent="0.25">
      <c r="A131" s="22">
        <f t="shared" si="1"/>
        <v>43010</v>
      </c>
      <c r="B131" s="18" t="s">
        <v>60</v>
      </c>
      <c r="E131" s="3">
        <v>0.4</v>
      </c>
      <c r="F131" s="18" t="s">
        <v>61</v>
      </c>
      <c r="I131" s="3">
        <v>0.28000000000000003</v>
      </c>
      <c r="J131" s="5"/>
      <c r="L131" s="7"/>
      <c r="M131" s="16"/>
      <c r="Q131" t="s">
        <v>520</v>
      </c>
      <c r="R131" t="s">
        <v>521</v>
      </c>
      <c r="S131" s="79">
        <v>43016</v>
      </c>
    </row>
    <row r="132" spans="1:19" x14ac:dyDescent="0.25">
      <c r="A132" s="22">
        <f t="shared" si="1"/>
        <v>43011</v>
      </c>
      <c r="B132" s="18" t="s">
        <v>60</v>
      </c>
      <c r="E132" s="3">
        <v>0.4</v>
      </c>
      <c r="F132" s="18" t="s">
        <v>61</v>
      </c>
      <c r="I132" s="3">
        <v>0.28000000000000003</v>
      </c>
      <c r="J132" s="5"/>
      <c r="L132" s="7"/>
      <c r="M132" s="16"/>
      <c r="Q132" t="s">
        <v>522</v>
      </c>
      <c r="R132" t="s">
        <v>523</v>
      </c>
      <c r="S132" s="79">
        <v>43017</v>
      </c>
    </row>
    <row r="133" spans="1:19" x14ac:dyDescent="0.25">
      <c r="A133" s="22">
        <f t="shared" si="1"/>
        <v>43012</v>
      </c>
      <c r="B133" s="18" t="s">
        <v>60</v>
      </c>
      <c r="E133" s="3">
        <v>0.4</v>
      </c>
      <c r="F133" s="18" t="s">
        <v>61</v>
      </c>
      <c r="I133" s="3">
        <v>0.28000000000000003</v>
      </c>
      <c r="J133" s="5"/>
      <c r="L133" s="7"/>
      <c r="M133" s="16"/>
      <c r="Q133" t="s">
        <v>524</v>
      </c>
      <c r="R133" t="s">
        <v>525</v>
      </c>
      <c r="S133" s="79">
        <v>43018</v>
      </c>
    </row>
    <row r="134" spans="1:19" x14ac:dyDescent="0.25">
      <c r="A134" s="22">
        <f t="shared" si="1"/>
        <v>43013</v>
      </c>
      <c r="B134" s="18" t="s">
        <v>60</v>
      </c>
      <c r="E134" s="3">
        <v>0.4</v>
      </c>
      <c r="F134" s="18" t="s">
        <v>61</v>
      </c>
      <c r="I134" s="3">
        <v>0.28000000000000003</v>
      </c>
      <c r="J134" s="5"/>
      <c r="L134" s="7"/>
      <c r="M134" s="16"/>
      <c r="Q134" t="s">
        <v>526</v>
      </c>
      <c r="R134" t="s">
        <v>527</v>
      </c>
      <c r="S134" s="79">
        <v>43019</v>
      </c>
    </row>
    <row r="135" spans="1:19" x14ac:dyDescent="0.25">
      <c r="A135" s="22">
        <f t="shared" si="1"/>
        <v>43014</v>
      </c>
      <c r="B135" s="18" t="s">
        <v>60</v>
      </c>
      <c r="E135" s="3">
        <v>0.4</v>
      </c>
      <c r="F135" s="18" t="s">
        <v>61</v>
      </c>
      <c r="I135" s="3">
        <v>0.28000000000000003</v>
      </c>
      <c r="J135" s="5"/>
      <c r="L135" s="7"/>
      <c r="M135" s="16"/>
      <c r="Q135" t="s">
        <v>528</v>
      </c>
      <c r="R135" t="s">
        <v>529</v>
      </c>
      <c r="S135" s="79">
        <v>43020</v>
      </c>
    </row>
    <row r="136" spans="1:19" x14ac:dyDescent="0.25">
      <c r="A136" s="22">
        <f t="shared" si="1"/>
        <v>43015</v>
      </c>
      <c r="B136" s="18" t="s">
        <v>60</v>
      </c>
      <c r="E136" s="3">
        <v>0.4</v>
      </c>
      <c r="F136" s="18" t="s">
        <v>61</v>
      </c>
      <c r="I136" s="3">
        <v>0.28000000000000003</v>
      </c>
      <c r="J136" s="5"/>
      <c r="L136" s="7"/>
      <c r="M136" s="16"/>
      <c r="Q136" t="s">
        <v>530</v>
      </c>
      <c r="R136" t="s">
        <v>531</v>
      </c>
      <c r="S136" s="79">
        <v>43021</v>
      </c>
    </row>
    <row r="137" spans="1:19" x14ac:dyDescent="0.25">
      <c r="A137" s="22">
        <f t="shared" si="1"/>
        <v>43016</v>
      </c>
      <c r="B137" s="18" t="s">
        <v>60</v>
      </c>
      <c r="E137" s="3">
        <v>0.4</v>
      </c>
      <c r="F137" s="18" t="s">
        <v>61</v>
      </c>
      <c r="I137" s="3">
        <v>0.28000000000000003</v>
      </c>
      <c r="J137" s="5"/>
      <c r="L137" s="7"/>
      <c r="M137" s="16"/>
      <c r="Q137" t="s">
        <v>532</v>
      </c>
      <c r="R137" t="s">
        <v>533</v>
      </c>
      <c r="S137" s="79">
        <v>43022</v>
      </c>
    </row>
    <row r="138" spans="1:19" x14ac:dyDescent="0.25">
      <c r="A138" s="22">
        <f t="shared" ref="A138:A201" si="2">+A137+1</f>
        <v>43017</v>
      </c>
      <c r="B138" s="18" t="s">
        <v>60</v>
      </c>
      <c r="E138" s="3">
        <v>0.4</v>
      </c>
      <c r="F138" s="18" t="s">
        <v>61</v>
      </c>
      <c r="I138" s="3">
        <v>0.28000000000000003</v>
      </c>
      <c r="J138" s="5"/>
      <c r="L138" s="7"/>
      <c r="M138" s="16"/>
      <c r="Q138" t="s">
        <v>534</v>
      </c>
      <c r="R138" t="s">
        <v>535</v>
      </c>
      <c r="S138" s="79">
        <v>43023</v>
      </c>
    </row>
    <row r="139" spans="1:19" x14ac:dyDescent="0.25">
      <c r="A139" s="22">
        <f t="shared" si="2"/>
        <v>43018</v>
      </c>
      <c r="B139" s="18" t="s">
        <v>60</v>
      </c>
      <c r="E139" s="3">
        <v>0.4</v>
      </c>
      <c r="F139" s="18" t="s">
        <v>61</v>
      </c>
      <c r="I139" s="3">
        <v>0.28000000000000003</v>
      </c>
      <c r="J139" s="5"/>
      <c r="L139" s="7"/>
      <c r="M139" s="16"/>
      <c r="Q139" t="s">
        <v>536</v>
      </c>
      <c r="R139" t="s">
        <v>537</v>
      </c>
      <c r="S139" s="79">
        <v>43024</v>
      </c>
    </row>
    <row r="140" spans="1:19" x14ac:dyDescent="0.25">
      <c r="A140" s="22">
        <f t="shared" si="2"/>
        <v>43019</v>
      </c>
      <c r="B140" s="18" t="s">
        <v>60</v>
      </c>
      <c r="E140" s="3">
        <v>0.4</v>
      </c>
      <c r="F140" s="18" t="s">
        <v>61</v>
      </c>
      <c r="I140" s="3">
        <v>0.28000000000000003</v>
      </c>
      <c r="J140" s="5"/>
      <c r="L140" s="7"/>
      <c r="M140" s="16"/>
      <c r="Q140" t="s">
        <v>538</v>
      </c>
      <c r="R140" t="s">
        <v>539</v>
      </c>
      <c r="S140" s="79">
        <v>43025</v>
      </c>
    </row>
    <row r="141" spans="1:19" x14ac:dyDescent="0.25">
      <c r="A141" s="22">
        <f t="shared" si="2"/>
        <v>43020</v>
      </c>
      <c r="B141" s="18" t="s">
        <v>60</v>
      </c>
      <c r="E141" s="3">
        <v>0.4</v>
      </c>
      <c r="F141" s="18" t="s">
        <v>61</v>
      </c>
      <c r="I141" s="3">
        <v>0.28000000000000003</v>
      </c>
      <c r="J141" s="5"/>
      <c r="L141" s="7"/>
      <c r="M141" s="16"/>
      <c r="Q141" t="s">
        <v>540</v>
      </c>
      <c r="R141" t="s">
        <v>541</v>
      </c>
      <c r="S141" s="79">
        <v>43026</v>
      </c>
    </row>
    <row r="142" spans="1:19" x14ac:dyDescent="0.25">
      <c r="A142" s="22">
        <f t="shared" si="2"/>
        <v>43021</v>
      </c>
      <c r="B142" s="18" t="s">
        <v>60</v>
      </c>
      <c r="E142" s="3">
        <v>0.4</v>
      </c>
      <c r="F142" s="18" t="s">
        <v>61</v>
      </c>
      <c r="I142" s="3">
        <v>0.28000000000000003</v>
      </c>
      <c r="J142" s="5"/>
      <c r="L142" s="7"/>
      <c r="M142" s="16"/>
      <c r="Q142" t="s">
        <v>542</v>
      </c>
      <c r="R142" t="s">
        <v>543</v>
      </c>
      <c r="S142" s="79">
        <v>43027</v>
      </c>
    </row>
    <row r="143" spans="1:19" x14ac:dyDescent="0.25">
      <c r="A143" s="22">
        <f t="shared" si="2"/>
        <v>43022</v>
      </c>
      <c r="B143" s="18" t="s">
        <v>60</v>
      </c>
      <c r="E143" s="3">
        <v>0.4</v>
      </c>
      <c r="F143" s="18" t="s">
        <v>61</v>
      </c>
      <c r="I143" s="3">
        <v>0.28000000000000003</v>
      </c>
      <c r="J143" s="5"/>
      <c r="L143" s="7"/>
      <c r="M143" s="16"/>
      <c r="Q143" t="s">
        <v>544</v>
      </c>
      <c r="R143" t="s">
        <v>545</v>
      </c>
      <c r="S143" s="79">
        <v>43028</v>
      </c>
    </row>
    <row r="144" spans="1:19" x14ac:dyDescent="0.25">
      <c r="A144" s="22">
        <f t="shared" si="2"/>
        <v>43023</v>
      </c>
      <c r="B144" s="18" t="s">
        <v>60</v>
      </c>
      <c r="E144" s="3">
        <v>0.4</v>
      </c>
      <c r="F144" s="18" t="s">
        <v>61</v>
      </c>
      <c r="I144" s="3">
        <v>0.28000000000000003</v>
      </c>
      <c r="J144" s="5"/>
      <c r="L144" s="7"/>
      <c r="M144" s="16"/>
      <c r="Q144" t="s">
        <v>546</v>
      </c>
      <c r="R144" t="s">
        <v>547</v>
      </c>
      <c r="S144" s="79">
        <v>43029</v>
      </c>
    </row>
    <row r="145" spans="1:19" x14ac:dyDescent="0.25">
      <c r="A145" s="22">
        <f t="shared" si="2"/>
        <v>43024</v>
      </c>
      <c r="B145" s="18" t="s">
        <v>60</v>
      </c>
      <c r="E145" s="3">
        <v>0.4</v>
      </c>
      <c r="F145" s="18" t="s">
        <v>61</v>
      </c>
      <c r="I145" s="3">
        <v>0.28000000000000003</v>
      </c>
      <c r="J145" s="5"/>
      <c r="L145" s="7"/>
      <c r="M145" s="16"/>
      <c r="Q145" t="s">
        <v>548</v>
      </c>
      <c r="R145" t="s">
        <v>549</v>
      </c>
      <c r="S145" s="79">
        <v>43030</v>
      </c>
    </row>
    <row r="146" spans="1:19" x14ac:dyDescent="0.25">
      <c r="A146" s="22">
        <f t="shared" si="2"/>
        <v>43025</v>
      </c>
      <c r="B146" s="18" t="s">
        <v>60</v>
      </c>
      <c r="E146" s="3">
        <v>0.4</v>
      </c>
      <c r="F146" s="18" t="s">
        <v>61</v>
      </c>
      <c r="I146" s="3">
        <v>0.28000000000000003</v>
      </c>
      <c r="J146" s="5"/>
      <c r="L146" s="7"/>
      <c r="M146" s="16"/>
      <c r="Q146" t="s">
        <v>550</v>
      </c>
      <c r="R146" t="s">
        <v>551</v>
      </c>
      <c r="S146" s="79">
        <v>43031</v>
      </c>
    </row>
    <row r="147" spans="1:19" x14ac:dyDescent="0.25">
      <c r="A147" s="22">
        <f t="shared" si="2"/>
        <v>43026</v>
      </c>
      <c r="B147" s="18" t="s">
        <v>60</v>
      </c>
      <c r="E147" s="3">
        <v>0.4</v>
      </c>
      <c r="F147" s="18" t="s">
        <v>61</v>
      </c>
      <c r="I147" s="3">
        <v>0.28000000000000003</v>
      </c>
      <c r="J147" s="5"/>
      <c r="L147" s="7"/>
      <c r="M147" s="16"/>
      <c r="Q147" t="s">
        <v>552</v>
      </c>
      <c r="R147" t="s">
        <v>553</v>
      </c>
      <c r="S147" s="79">
        <v>43032</v>
      </c>
    </row>
    <row r="148" spans="1:19" x14ac:dyDescent="0.25">
      <c r="A148" s="22">
        <f t="shared" si="2"/>
        <v>43027</v>
      </c>
      <c r="B148" s="18" t="s">
        <v>60</v>
      </c>
      <c r="E148" s="3">
        <v>0.4</v>
      </c>
      <c r="F148" s="18" t="s">
        <v>61</v>
      </c>
      <c r="I148" s="3">
        <v>0.28000000000000003</v>
      </c>
      <c r="J148" s="5"/>
      <c r="L148" s="7"/>
      <c r="M148" s="16"/>
      <c r="Q148" t="s">
        <v>554</v>
      </c>
      <c r="R148" t="s">
        <v>555</v>
      </c>
      <c r="S148" s="79">
        <v>43033</v>
      </c>
    </row>
    <row r="149" spans="1:19" x14ac:dyDescent="0.25">
      <c r="A149" s="22">
        <f t="shared" si="2"/>
        <v>43028</v>
      </c>
      <c r="B149" s="18" t="s">
        <v>60</v>
      </c>
      <c r="E149" s="3">
        <v>0.4</v>
      </c>
      <c r="F149" s="18" t="s">
        <v>61</v>
      </c>
      <c r="I149" s="3">
        <v>0.28000000000000003</v>
      </c>
      <c r="J149" s="5"/>
      <c r="L149" s="7"/>
      <c r="M149" s="16"/>
      <c r="Q149" t="s">
        <v>556</v>
      </c>
      <c r="R149" t="s">
        <v>557</v>
      </c>
      <c r="S149" s="79">
        <v>43034</v>
      </c>
    </row>
    <row r="150" spans="1:19" x14ac:dyDescent="0.25">
      <c r="A150" s="22">
        <f t="shared" si="2"/>
        <v>43029</v>
      </c>
      <c r="B150" s="18" t="s">
        <v>60</v>
      </c>
      <c r="E150" s="3">
        <v>0.4</v>
      </c>
      <c r="F150" s="18" t="s">
        <v>61</v>
      </c>
      <c r="I150" s="3">
        <v>0.28000000000000003</v>
      </c>
      <c r="J150" s="5"/>
      <c r="L150" s="7"/>
      <c r="M150" s="16"/>
      <c r="Q150" t="s">
        <v>558</v>
      </c>
      <c r="R150" t="s">
        <v>559</v>
      </c>
      <c r="S150" s="79">
        <v>43035</v>
      </c>
    </row>
    <row r="151" spans="1:19" x14ac:dyDescent="0.25">
      <c r="A151" s="22">
        <f t="shared" si="2"/>
        <v>43030</v>
      </c>
      <c r="B151" s="18" t="s">
        <v>60</v>
      </c>
      <c r="E151" s="3">
        <v>0.4</v>
      </c>
      <c r="F151" s="18" t="s">
        <v>61</v>
      </c>
      <c r="I151" s="3">
        <v>0.28000000000000003</v>
      </c>
      <c r="J151" s="5"/>
      <c r="L151" s="7"/>
      <c r="M151" s="16"/>
      <c r="Q151" t="s">
        <v>560</v>
      </c>
      <c r="R151" t="s">
        <v>561</v>
      </c>
      <c r="S151" s="79">
        <v>43036</v>
      </c>
    </row>
    <row r="152" spans="1:19" x14ac:dyDescent="0.25">
      <c r="A152" s="22">
        <f t="shared" si="2"/>
        <v>43031</v>
      </c>
      <c r="B152" s="18" t="s">
        <v>60</v>
      </c>
      <c r="E152" s="3">
        <v>0.4</v>
      </c>
      <c r="F152" s="18" t="s">
        <v>61</v>
      </c>
      <c r="I152" s="3">
        <v>0.28000000000000003</v>
      </c>
      <c r="J152" s="5"/>
      <c r="L152" s="7"/>
      <c r="M152" s="16"/>
      <c r="Q152" t="s">
        <v>562</v>
      </c>
      <c r="R152" t="s">
        <v>563</v>
      </c>
      <c r="S152" s="79">
        <v>43037</v>
      </c>
    </row>
    <row r="153" spans="1:19" x14ac:dyDescent="0.25">
      <c r="A153" s="22">
        <f t="shared" si="2"/>
        <v>43032</v>
      </c>
      <c r="B153" s="18" t="s">
        <v>60</v>
      </c>
      <c r="E153" s="3">
        <v>0.4</v>
      </c>
      <c r="F153" s="18" t="s">
        <v>61</v>
      </c>
      <c r="I153" s="3">
        <v>0.28000000000000003</v>
      </c>
      <c r="J153" s="5"/>
      <c r="L153" s="7"/>
      <c r="M153" s="16"/>
      <c r="Q153" t="s">
        <v>564</v>
      </c>
      <c r="R153" t="s">
        <v>565</v>
      </c>
      <c r="S153" s="79">
        <v>43038</v>
      </c>
    </row>
    <row r="154" spans="1:19" x14ac:dyDescent="0.25">
      <c r="A154" s="22">
        <f t="shared" si="2"/>
        <v>43033</v>
      </c>
      <c r="B154" s="18" t="s">
        <v>60</v>
      </c>
      <c r="E154" s="3">
        <v>0.4</v>
      </c>
      <c r="F154" s="18" t="s">
        <v>61</v>
      </c>
      <c r="I154" s="3">
        <v>0.28000000000000003</v>
      </c>
      <c r="J154" s="5"/>
      <c r="L154" s="7"/>
      <c r="M154" s="16"/>
      <c r="Q154" t="s">
        <v>566</v>
      </c>
      <c r="R154" t="s">
        <v>567</v>
      </c>
      <c r="S154" s="79">
        <v>43039</v>
      </c>
    </row>
    <row r="155" spans="1:19" x14ac:dyDescent="0.25">
      <c r="A155" s="22">
        <f t="shared" si="2"/>
        <v>43034</v>
      </c>
      <c r="B155" s="18" t="s">
        <v>60</v>
      </c>
      <c r="E155" s="3">
        <v>0.4</v>
      </c>
      <c r="F155" s="18" t="s">
        <v>61</v>
      </c>
      <c r="I155" s="3">
        <v>0.28000000000000003</v>
      </c>
      <c r="J155" s="5"/>
      <c r="L155" s="7"/>
      <c r="M155" s="16"/>
      <c r="Q155" t="s">
        <v>568</v>
      </c>
      <c r="R155" t="s">
        <v>569</v>
      </c>
      <c r="S155" s="79">
        <v>43040</v>
      </c>
    </row>
    <row r="156" spans="1:19" x14ac:dyDescent="0.25">
      <c r="A156" s="22">
        <f t="shared" si="2"/>
        <v>43035</v>
      </c>
      <c r="B156" s="18" t="s">
        <v>60</v>
      </c>
      <c r="E156" s="3">
        <v>0.4</v>
      </c>
      <c r="F156" s="18" t="s">
        <v>61</v>
      </c>
      <c r="I156" s="3">
        <v>0.28000000000000003</v>
      </c>
      <c r="J156" s="5"/>
      <c r="L156" s="8"/>
      <c r="M156" s="16"/>
      <c r="Q156" t="s">
        <v>570</v>
      </c>
      <c r="R156" t="s">
        <v>571</v>
      </c>
      <c r="S156" s="79">
        <v>43041</v>
      </c>
    </row>
    <row r="157" spans="1:19" x14ac:dyDescent="0.25">
      <c r="A157" s="22">
        <f t="shared" si="2"/>
        <v>43036</v>
      </c>
      <c r="B157" s="18" t="s">
        <v>60</v>
      </c>
      <c r="E157" s="3">
        <v>0.4</v>
      </c>
      <c r="F157" s="18" t="s">
        <v>61</v>
      </c>
      <c r="I157" s="3">
        <v>0.28000000000000003</v>
      </c>
      <c r="J157" s="5"/>
      <c r="L157" s="8"/>
      <c r="M157" s="16"/>
      <c r="Q157" t="s">
        <v>572</v>
      </c>
      <c r="R157" t="s">
        <v>573</v>
      </c>
      <c r="S157" s="79">
        <v>43042</v>
      </c>
    </row>
    <row r="158" spans="1:19" x14ac:dyDescent="0.25">
      <c r="A158" s="22">
        <f t="shared" si="2"/>
        <v>43037</v>
      </c>
      <c r="B158" s="18" t="s">
        <v>60</v>
      </c>
      <c r="E158" s="3">
        <v>0.4</v>
      </c>
      <c r="F158" s="18" t="s">
        <v>61</v>
      </c>
      <c r="I158" s="3">
        <v>0.28000000000000003</v>
      </c>
      <c r="J158" s="5"/>
      <c r="L158" s="8"/>
      <c r="M158" s="16"/>
      <c r="Q158" t="s">
        <v>574</v>
      </c>
      <c r="R158" t="s">
        <v>575</v>
      </c>
      <c r="S158" s="79">
        <v>43043</v>
      </c>
    </row>
    <row r="159" spans="1:19" x14ac:dyDescent="0.25">
      <c r="A159" s="22">
        <f t="shared" si="2"/>
        <v>43038</v>
      </c>
      <c r="B159" s="18" t="s">
        <v>60</v>
      </c>
      <c r="E159" s="3">
        <v>0.4</v>
      </c>
      <c r="F159" s="18" t="s">
        <v>61</v>
      </c>
      <c r="I159" s="3">
        <v>0.28000000000000003</v>
      </c>
      <c r="J159" s="5"/>
      <c r="L159" s="8"/>
      <c r="M159" s="16"/>
      <c r="Q159" t="s">
        <v>576</v>
      </c>
      <c r="R159" t="s">
        <v>577</v>
      </c>
      <c r="S159" s="79">
        <v>43044</v>
      </c>
    </row>
    <row r="160" spans="1:19" x14ac:dyDescent="0.25">
      <c r="A160" s="22">
        <f t="shared" si="2"/>
        <v>43039</v>
      </c>
      <c r="B160" s="18" t="s">
        <v>60</v>
      </c>
      <c r="E160" s="3">
        <v>0.4</v>
      </c>
      <c r="F160" s="18" t="s">
        <v>61</v>
      </c>
      <c r="I160" s="3">
        <v>0.28000000000000003</v>
      </c>
      <c r="J160" s="5"/>
      <c r="L160" s="8"/>
      <c r="M160" s="16"/>
      <c r="Q160" t="s">
        <v>578</v>
      </c>
      <c r="R160" t="s">
        <v>579</v>
      </c>
      <c r="S160" s="79">
        <v>43045</v>
      </c>
    </row>
    <row r="161" spans="1:19" x14ac:dyDescent="0.25">
      <c r="A161" s="22">
        <f t="shared" si="2"/>
        <v>43040</v>
      </c>
      <c r="B161" s="18" t="s">
        <v>60</v>
      </c>
      <c r="E161" s="3">
        <v>0.4</v>
      </c>
      <c r="F161" s="18" t="s">
        <v>61</v>
      </c>
      <c r="I161" s="3">
        <v>0.28000000000000003</v>
      </c>
      <c r="J161" s="5"/>
      <c r="L161" s="8"/>
      <c r="M161" s="16"/>
      <c r="Q161" t="s">
        <v>86</v>
      </c>
      <c r="R161" t="s">
        <v>87</v>
      </c>
      <c r="S161" s="79">
        <v>43046</v>
      </c>
    </row>
    <row r="162" spans="1:19" x14ac:dyDescent="0.25">
      <c r="A162" s="22">
        <f t="shared" si="2"/>
        <v>43041</v>
      </c>
      <c r="B162" s="18" t="s">
        <v>60</v>
      </c>
      <c r="E162" s="3">
        <v>0.41</v>
      </c>
      <c r="F162" s="18" t="s">
        <v>61</v>
      </c>
      <c r="I162" s="3">
        <v>0.28999999999999998</v>
      </c>
      <c r="J162" s="5"/>
      <c r="L162" s="8"/>
      <c r="M162" s="16"/>
      <c r="Q162" t="s">
        <v>580</v>
      </c>
      <c r="R162" t="s">
        <v>581</v>
      </c>
      <c r="S162" s="79">
        <v>43047</v>
      </c>
    </row>
    <row r="163" spans="1:19" x14ac:dyDescent="0.25">
      <c r="A163" s="22">
        <f t="shared" si="2"/>
        <v>43042</v>
      </c>
      <c r="B163" s="18" t="s">
        <v>60</v>
      </c>
      <c r="E163" s="3">
        <v>0.41</v>
      </c>
      <c r="F163" s="18" t="s">
        <v>61</v>
      </c>
      <c r="I163" s="3">
        <v>0.28999999999999998</v>
      </c>
      <c r="J163" s="5"/>
      <c r="L163" s="8"/>
      <c r="M163" s="16"/>
      <c r="Q163" t="s">
        <v>582</v>
      </c>
      <c r="R163" t="s">
        <v>583</v>
      </c>
      <c r="S163" s="79">
        <v>43048</v>
      </c>
    </row>
    <row r="164" spans="1:19" x14ac:dyDescent="0.25">
      <c r="A164" s="22">
        <f t="shared" si="2"/>
        <v>43043</v>
      </c>
      <c r="B164" s="18" t="s">
        <v>60</v>
      </c>
      <c r="E164" s="3">
        <v>0.41</v>
      </c>
      <c r="F164" s="18" t="s">
        <v>61</v>
      </c>
      <c r="I164" s="3">
        <v>0.28999999999999998</v>
      </c>
      <c r="J164" s="5"/>
      <c r="L164" s="9"/>
      <c r="M164" s="16"/>
      <c r="Q164" t="s">
        <v>584</v>
      </c>
      <c r="R164" t="s">
        <v>585</v>
      </c>
      <c r="S164" s="79">
        <v>43049</v>
      </c>
    </row>
    <row r="165" spans="1:19" x14ac:dyDescent="0.25">
      <c r="A165" s="22">
        <f t="shared" si="2"/>
        <v>43044</v>
      </c>
      <c r="B165" s="18" t="s">
        <v>60</v>
      </c>
      <c r="E165" s="3">
        <v>0.41</v>
      </c>
      <c r="F165" s="18" t="s">
        <v>61</v>
      </c>
      <c r="I165" s="3">
        <v>0.28999999999999998</v>
      </c>
      <c r="J165" s="5"/>
      <c r="L165" s="6"/>
      <c r="M165" s="16"/>
      <c r="Q165" t="s">
        <v>586</v>
      </c>
      <c r="R165" t="s">
        <v>587</v>
      </c>
      <c r="S165" s="79">
        <v>43050</v>
      </c>
    </row>
    <row r="166" spans="1:19" x14ac:dyDescent="0.25">
      <c r="A166" s="22">
        <f t="shared" si="2"/>
        <v>43045</v>
      </c>
      <c r="B166" s="18" t="s">
        <v>60</v>
      </c>
      <c r="E166" s="3">
        <v>0.41</v>
      </c>
      <c r="F166" s="18" t="s">
        <v>61</v>
      </c>
      <c r="I166" s="3">
        <v>0.28999999999999998</v>
      </c>
      <c r="J166" s="5"/>
      <c r="L166" s="6"/>
      <c r="M166" s="16"/>
      <c r="Q166" t="s">
        <v>588</v>
      </c>
      <c r="R166" t="s">
        <v>589</v>
      </c>
      <c r="S166" s="79">
        <v>43051</v>
      </c>
    </row>
    <row r="167" spans="1:19" x14ac:dyDescent="0.25">
      <c r="A167" s="22">
        <f t="shared" si="2"/>
        <v>43046</v>
      </c>
      <c r="B167" s="18" t="s">
        <v>60</v>
      </c>
      <c r="E167" s="3">
        <v>0.41</v>
      </c>
      <c r="F167" s="18" t="s">
        <v>61</v>
      </c>
      <c r="I167" s="3">
        <v>0.28999999999999998</v>
      </c>
      <c r="J167" s="5"/>
      <c r="L167" s="6"/>
      <c r="M167" s="16"/>
      <c r="Q167" t="s">
        <v>590</v>
      </c>
      <c r="R167" t="s">
        <v>591</v>
      </c>
      <c r="S167" s="79">
        <v>43052</v>
      </c>
    </row>
    <row r="168" spans="1:19" x14ac:dyDescent="0.25">
      <c r="A168" s="22">
        <f t="shared" si="2"/>
        <v>43047</v>
      </c>
      <c r="B168" s="18" t="s">
        <v>60</v>
      </c>
      <c r="E168" s="3">
        <v>0.41</v>
      </c>
      <c r="F168" s="18" t="s">
        <v>61</v>
      </c>
      <c r="I168" s="3">
        <v>0.28999999999999998</v>
      </c>
      <c r="J168" s="5"/>
      <c r="L168" s="6"/>
      <c r="M168" s="16"/>
      <c r="Q168" t="s">
        <v>592</v>
      </c>
      <c r="R168" t="s">
        <v>593</v>
      </c>
      <c r="S168" s="79">
        <v>43053</v>
      </c>
    </row>
    <row r="169" spans="1:19" x14ac:dyDescent="0.25">
      <c r="A169" s="22">
        <f t="shared" si="2"/>
        <v>43048</v>
      </c>
      <c r="B169" s="18" t="s">
        <v>60</v>
      </c>
      <c r="E169" s="3">
        <v>0.41</v>
      </c>
      <c r="F169" s="18" t="s">
        <v>61</v>
      </c>
      <c r="I169" s="3">
        <v>0.28999999999999998</v>
      </c>
      <c r="J169" s="5"/>
      <c r="L169" s="6"/>
      <c r="M169" s="16"/>
      <c r="Q169" t="s">
        <v>594</v>
      </c>
      <c r="R169" t="s">
        <v>595</v>
      </c>
      <c r="S169" s="79">
        <v>43054</v>
      </c>
    </row>
    <row r="170" spans="1:19" x14ac:dyDescent="0.25">
      <c r="A170" s="22">
        <f t="shared" si="2"/>
        <v>43049</v>
      </c>
      <c r="B170" s="18" t="s">
        <v>60</v>
      </c>
      <c r="E170" s="3">
        <v>0.41</v>
      </c>
      <c r="F170" s="18" t="s">
        <v>61</v>
      </c>
      <c r="I170" s="3">
        <v>0.28999999999999998</v>
      </c>
      <c r="J170" s="5"/>
      <c r="L170" s="6"/>
      <c r="M170" s="16"/>
      <c r="Q170" t="s">
        <v>596</v>
      </c>
      <c r="R170" t="s">
        <v>597</v>
      </c>
      <c r="S170" s="79">
        <v>43055</v>
      </c>
    </row>
    <row r="171" spans="1:19" x14ac:dyDescent="0.25">
      <c r="A171" s="22">
        <f t="shared" si="2"/>
        <v>43050</v>
      </c>
      <c r="B171" s="18" t="s">
        <v>60</v>
      </c>
      <c r="E171" s="3">
        <v>0.41</v>
      </c>
      <c r="F171" s="18" t="s">
        <v>61</v>
      </c>
      <c r="I171" s="3">
        <v>0.28999999999999998</v>
      </c>
      <c r="J171" s="5"/>
      <c r="L171" s="6"/>
      <c r="M171" s="16"/>
      <c r="Q171" t="s">
        <v>104</v>
      </c>
      <c r="R171" t="s">
        <v>105</v>
      </c>
      <c r="S171" s="79">
        <v>43056</v>
      </c>
    </row>
    <row r="172" spans="1:19" x14ac:dyDescent="0.25">
      <c r="A172" s="22">
        <f t="shared" si="2"/>
        <v>43051</v>
      </c>
      <c r="B172" s="18" t="s">
        <v>60</v>
      </c>
      <c r="E172" s="3">
        <v>0.41</v>
      </c>
      <c r="F172" s="18" t="s">
        <v>61</v>
      </c>
      <c r="I172" s="3">
        <v>0.28999999999999998</v>
      </c>
      <c r="J172" s="5"/>
      <c r="L172" s="6"/>
      <c r="M172" s="16"/>
      <c r="Q172" t="s">
        <v>598</v>
      </c>
      <c r="R172" t="s">
        <v>599</v>
      </c>
      <c r="S172" s="79">
        <v>43057</v>
      </c>
    </row>
    <row r="173" spans="1:19" x14ac:dyDescent="0.25">
      <c r="A173" s="22">
        <f t="shared" si="2"/>
        <v>43052</v>
      </c>
      <c r="B173" s="18" t="s">
        <v>60</v>
      </c>
      <c r="E173" s="3">
        <v>0.41</v>
      </c>
      <c r="F173" s="18" t="s">
        <v>61</v>
      </c>
      <c r="I173" s="3">
        <v>0.28999999999999998</v>
      </c>
      <c r="J173" s="5"/>
      <c r="L173" s="6"/>
      <c r="M173" s="16"/>
      <c r="Q173" t="s">
        <v>600</v>
      </c>
      <c r="R173" t="s">
        <v>601</v>
      </c>
      <c r="S173" s="79">
        <v>43058</v>
      </c>
    </row>
    <row r="174" spans="1:19" x14ac:dyDescent="0.25">
      <c r="A174" s="22">
        <f t="shared" si="2"/>
        <v>43053</v>
      </c>
      <c r="B174" s="18" t="s">
        <v>60</v>
      </c>
      <c r="E174" s="3">
        <v>0.41</v>
      </c>
      <c r="F174" s="18" t="s">
        <v>61</v>
      </c>
      <c r="I174" s="3">
        <v>0.28999999999999998</v>
      </c>
      <c r="J174" s="5"/>
      <c r="L174" s="6"/>
      <c r="M174" s="16"/>
      <c r="Q174" t="s">
        <v>602</v>
      </c>
      <c r="R174" t="s">
        <v>603</v>
      </c>
      <c r="S174" s="79">
        <v>43059</v>
      </c>
    </row>
    <row r="175" spans="1:19" x14ac:dyDescent="0.25">
      <c r="A175" s="22">
        <f t="shared" si="2"/>
        <v>43054</v>
      </c>
      <c r="B175" s="18" t="s">
        <v>60</v>
      </c>
      <c r="E175" s="3">
        <v>0.41</v>
      </c>
      <c r="F175" s="18" t="s">
        <v>61</v>
      </c>
      <c r="I175" s="3">
        <v>0.28999999999999998</v>
      </c>
      <c r="J175" s="5"/>
      <c r="L175" s="6"/>
      <c r="M175" s="16"/>
      <c r="Q175" t="s">
        <v>604</v>
      </c>
      <c r="R175" t="s">
        <v>605</v>
      </c>
      <c r="S175" s="79">
        <v>43060</v>
      </c>
    </row>
    <row r="176" spans="1:19" x14ac:dyDescent="0.25">
      <c r="A176" s="22">
        <f t="shared" si="2"/>
        <v>43055</v>
      </c>
      <c r="B176" s="18" t="s">
        <v>60</v>
      </c>
      <c r="E176" s="3">
        <v>0.41</v>
      </c>
      <c r="F176" s="18" t="s">
        <v>61</v>
      </c>
      <c r="I176" s="3">
        <v>0.28999999999999998</v>
      </c>
      <c r="J176" s="5"/>
      <c r="L176" s="6"/>
      <c r="M176" s="16"/>
      <c r="Q176" t="s">
        <v>606</v>
      </c>
      <c r="R176" t="s">
        <v>607</v>
      </c>
      <c r="S176" s="79">
        <v>43061</v>
      </c>
    </row>
    <row r="177" spans="1:19" x14ac:dyDescent="0.25">
      <c r="A177" s="22">
        <f t="shared" si="2"/>
        <v>43056</v>
      </c>
      <c r="B177" s="18" t="s">
        <v>60</v>
      </c>
      <c r="E177" s="3">
        <v>0.41</v>
      </c>
      <c r="F177" s="18" t="s">
        <v>61</v>
      </c>
      <c r="I177" s="3">
        <v>0.28999999999999998</v>
      </c>
      <c r="J177" s="5"/>
      <c r="L177" s="6"/>
      <c r="M177" s="16"/>
      <c r="Q177" t="s">
        <v>608</v>
      </c>
      <c r="R177" t="s">
        <v>609</v>
      </c>
      <c r="S177" s="79">
        <v>43062</v>
      </c>
    </row>
    <row r="178" spans="1:19" x14ac:dyDescent="0.25">
      <c r="A178" s="22">
        <f t="shared" si="2"/>
        <v>43057</v>
      </c>
      <c r="B178" s="18" t="s">
        <v>60</v>
      </c>
      <c r="E178" s="3">
        <v>0.41</v>
      </c>
      <c r="F178" s="18" t="s">
        <v>61</v>
      </c>
      <c r="I178" s="3">
        <v>0.28999999999999998</v>
      </c>
      <c r="J178" s="5"/>
      <c r="L178" s="6"/>
      <c r="M178" s="16"/>
      <c r="Q178" t="s">
        <v>610</v>
      </c>
      <c r="R178" t="s">
        <v>611</v>
      </c>
      <c r="S178" s="79">
        <v>43063</v>
      </c>
    </row>
    <row r="179" spans="1:19" x14ac:dyDescent="0.25">
      <c r="A179" s="22">
        <f t="shared" si="2"/>
        <v>43058</v>
      </c>
      <c r="B179" s="18" t="s">
        <v>60</v>
      </c>
      <c r="E179" s="3">
        <v>0.41</v>
      </c>
      <c r="F179" s="18" t="s">
        <v>61</v>
      </c>
      <c r="I179" s="3">
        <v>0.28999999999999998</v>
      </c>
      <c r="J179" s="5"/>
      <c r="L179" s="5"/>
      <c r="M179" s="16"/>
      <c r="Q179" t="s">
        <v>612</v>
      </c>
      <c r="R179" t="s">
        <v>613</v>
      </c>
      <c r="S179" s="79">
        <v>43064</v>
      </c>
    </row>
    <row r="180" spans="1:19" x14ac:dyDescent="0.25">
      <c r="A180" s="22">
        <f t="shared" si="2"/>
        <v>43059</v>
      </c>
      <c r="B180" s="18" t="s">
        <v>60</v>
      </c>
      <c r="E180" s="3">
        <v>0.41</v>
      </c>
      <c r="F180" s="18" t="s">
        <v>61</v>
      </c>
      <c r="I180" s="3">
        <v>0.28999999999999998</v>
      </c>
      <c r="J180" s="5"/>
      <c r="L180" s="6"/>
      <c r="M180" s="16"/>
      <c r="Q180" t="s">
        <v>614</v>
      </c>
      <c r="R180" t="s">
        <v>615</v>
      </c>
      <c r="S180" s="79">
        <v>43065</v>
      </c>
    </row>
    <row r="181" spans="1:19" x14ac:dyDescent="0.25">
      <c r="A181" s="22">
        <f t="shared" si="2"/>
        <v>43060</v>
      </c>
      <c r="B181" s="18" t="s">
        <v>60</v>
      </c>
      <c r="E181" s="3">
        <v>0.41</v>
      </c>
      <c r="F181" s="18" t="s">
        <v>61</v>
      </c>
      <c r="I181" s="3">
        <v>0.28999999999999998</v>
      </c>
      <c r="J181" s="5"/>
      <c r="L181" s="5"/>
      <c r="M181" s="16"/>
      <c r="Q181" t="s">
        <v>616</v>
      </c>
      <c r="R181" t="s">
        <v>617</v>
      </c>
      <c r="S181" s="79">
        <v>43066</v>
      </c>
    </row>
    <row r="182" spans="1:19" x14ac:dyDescent="0.25">
      <c r="A182" s="22">
        <f t="shared" si="2"/>
        <v>43061</v>
      </c>
      <c r="B182" s="18" t="s">
        <v>60</v>
      </c>
      <c r="E182" s="3">
        <v>0.41</v>
      </c>
      <c r="F182" s="18" t="s">
        <v>61</v>
      </c>
      <c r="I182" s="3">
        <v>0.28999999999999998</v>
      </c>
      <c r="J182" s="5"/>
      <c r="L182" s="6"/>
      <c r="M182" s="16"/>
      <c r="Q182" t="s">
        <v>618</v>
      </c>
      <c r="R182" t="s">
        <v>619</v>
      </c>
      <c r="S182" s="79">
        <v>43067</v>
      </c>
    </row>
    <row r="183" spans="1:19" x14ac:dyDescent="0.25">
      <c r="A183" s="22">
        <f t="shared" si="2"/>
        <v>43062</v>
      </c>
      <c r="B183" s="18" t="s">
        <v>60</v>
      </c>
      <c r="E183" s="3">
        <v>0.41</v>
      </c>
      <c r="F183" s="18" t="s">
        <v>61</v>
      </c>
      <c r="I183" s="3">
        <v>0.28999999999999998</v>
      </c>
      <c r="J183" s="5"/>
      <c r="L183" s="6"/>
      <c r="M183" s="16"/>
      <c r="Q183" t="s">
        <v>620</v>
      </c>
      <c r="R183" t="s">
        <v>621</v>
      </c>
      <c r="S183" s="79">
        <v>43068</v>
      </c>
    </row>
    <row r="184" spans="1:19" x14ac:dyDescent="0.25">
      <c r="A184" s="22">
        <f t="shared" si="2"/>
        <v>43063</v>
      </c>
      <c r="B184" s="18" t="s">
        <v>60</v>
      </c>
      <c r="E184" s="3">
        <v>0.41</v>
      </c>
      <c r="F184" s="18" t="s">
        <v>61</v>
      </c>
      <c r="I184" s="3">
        <v>0.28999999999999998</v>
      </c>
      <c r="J184" s="5"/>
      <c r="L184" s="6"/>
      <c r="M184" s="16"/>
      <c r="Q184" t="s">
        <v>622</v>
      </c>
      <c r="R184" t="s">
        <v>623</v>
      </c>
      <c r="S184" s="79">
        <v>43069</v>
      </c>
    </row>
    <row r="185" spans="1:19" x14ac:dyDescent="0.25">
      <c r="A185" s="22">
        <f t="shared" si="2"/>
        <v>43064</v>
      </c>
      <c r="B185" s="18" t="s">
        <v>60</v>
      </c>
      <c r="E185" s="3">
        <v>0.41</v>
      </c>
      <c r="F185" s="18" t="s">
        <v>61</v>
      </c>
      <c r="I185" s="3">
        <v>0.28999999999999998</v>
      </c>
      <c r="J185" s="5"/>
      <c r="L185" s="6"/>
      <c r="M185" s="16"/>
      <c r="Q185" t="s">
        <v>624</v>
      </c>
      <c r="R185" t="s">
        <v>625</v>
      </c>
      <c r="S185" s="79">
        <v>43070</v>
      </c>
    </row>
    <row r="186" spans="1:19" x14ac:dyDescent="0.25">
      <c r="A186" s="22">
        <f t="shared" si="2"/>
        <v>43065</v>
      </c>
      <c r="B186" s="18" t="s">
        <v>60</v>
      </c>
      <c r="E186" s="3">
        <v>0.41</v>
      </c>
      <c r="F186" s="18" t="s">
        <v>61</v>
      </c>
      <c r="I186" s="3">
        <v>0.28999999999999998</v>
      </c>
      <c r="J186" s="5"/>
      <c r="L186" s="6"/>
      <c r="M186" s="16"/>
      <c r="Q186" t="s">
        <v>626</v>
      </c>
      <c r="R186" t="s">
        <v>627</v>
      </c>
      <c r="S186" s="79">
        <v>43071</v>
      </c>
    </row>
    <row r="187" spans="1:19" x14ac:dyDescent="0.25">
      <c r="A187" s="22">
        <f t="shared" si="2"/>
        <v>43066</v>
      </c>
      <c r="B187" s="18" t="s">
        <v>60</v>
      </c>
      <c r="E187" s="3">
        <v>0.41</v>
      </c>
      <c r="F187" s="18" t="s">
        <v>61</v>
      </c>
      <c r="I187" s="3">
        <v>0.28999999999999998</v>
      </c>
      <c r="J187" s="5"/>
      <c r="L187" s="5"/>
      <c r="M187" s="16"/>
      <c r="Q187" t="s">
        <v>628</v>
      </c>
      <c r="R187" t="s">
        <v>629</v>
      </c>
      <c r="S187" s="79">
        <v>43072</v>
      </c>
    </row>
    <row r="188" spans="1:19" x14ac:dyDescent="0.25">
      <c r="A188" s="22">
        <f t="shared" si="2"/>
        <v>43067</v>
      </c>
      <c r="B188" s="18" t="s">
        <v>60</v>
      </c>
      <c r="E188" s="3">
        <v>0.41</v>
      </c>
      <c r="F188" s="18" t="s">
        <v>61</v>
      </c>
      <c r="I188" s="3">
        <v>0.28999999999999998</v>
      </c>
      <c r="J188" s="5"/>
      <c r="L188" s="5"/>
      <c r="M188" s="16"/>
      <c r="Q188" t="s">
        <v>106</v>
      </c>
      <c r="R188" t="s">
        <v>107</v>
      </c>
      <c r="S188" s="79">
        <v>43073</v>
      </c>
    </row>
    <row r="189" spans="1:19" x14ac:dyDescent="0.25">
      <c r="A189" s="22">
        <f t="shared" si="2"/>
        <v>43068</v>
      </c>
      <c r="B189" s="18" t="s">
        <v>60</v>
      </c>
      <c r="E189" s="3">
        <v>0.41</v>
      </c>
      <c r="F189" s="18" t="s">
        <v>61</v>
      </c>
      <c r="I189" s="3">
        <v>0.28999999999999998</v>
      </c>
      <c r="J189" s="5"/>
      <c r="L189" s="5"/>
      <c r="M189" s="16"/>
      <c r="Q189" t="s">
        <v>630</v>
      </c>
      <c r="R189" t="s">
        <v>631</v>
      </c>
      <c r="S189" s="79">
        <v>43074</v>
      </c>
    </row>
    <row r="190" spans="1:19" x14ac:dyDescent="0.25">
      <c r="A190" s="22">
        <f t="shared" si="2"/>
        <v>43069</v>
      </c>
      <c r="B190" s="18" t="s">
        <v>60</v>
      </c>
      <c r="E190" s="3">
        <v>0.41</v>
      </c>
      <c r="F190" s="18" t="s">
        <v>61</v>
      </c>
      <c r="I190" s="3">
        <v>0.28999999999999998</v>
      </c>
      <c r="J190" s="5"/>
      <c r="L190" s="6"/>
      <c r="M190" s="16"/>
      <c r="Q190" t="s">
        <v>632</v>
      </c>
      <c r="R190" t="s">
        <v>633</v>
      </c>
      <c r="S190" s="79">
        <v>43075</v>
      </c>
    </row>
    <row r="191" spans="1:19" x14ac:dyDescent="0.25">
      <c r="A191" s="22">
        <f t="shared" si="2"/>
        <v>43070</v>
      </c>
      <c r="B191" s="18" t="s">
        <v>60</v>
      </c>
      <c r="E191" s="3">
        <v>0.41</v>
      </c>
      <c r="F191" s="18" t="s">
        <v>61</v>
      </c>
      <c r="I191" s="3">
        <v>0.28999999999999998</v>
      </c>
      <c r="J191" s="5"/>
      <c r="L191" s="6"/>
      <c r="M191" s="16"/>
      <c r="Q191" t="s">
        <v>634</v>
      </c>
      <c r="R191" t="s">
        <v>635</v>
      </c>
      <c r="S191" s="79">
        <v>43076</v>
      </c>
    </row>
    <row r="192" spans="1:19" x14ac:dyDescent="0.25">
      <c r="A192" s="22">
        <f t="shared" si="2"/>
        <v>43071</v>
      </c>
      <c r="B192" s="18" t="s">
        <v>60</v>
      </c>
      <c r="E192" s="3">
        <v>0.42</v>
      </c>
      <c r="F192" s="18" t="s">
        <v>61</v>
      </c>
      <c r="I192" s="3">
        <v>0.3</v>
      </c>
      <c r="J192" s="5"/>
      <c r="L192" s="6"/>
      <c r="M192" s="16"/>
      <c r="Q192" t="s">
        <v>636</v>
      </c>
      <c r="R192" t="s">
        <v>635</v>
      </c>
      <c r="S192" s="79">
        <v>43077</v>
      </c>
    </row>
    <row r="193" spans="1:19" x14ac:dyDescent="0.25">
      <c r="A193" s="22">
        <f t="shared" si="2"/>
        <v>43072</v>
      </c>
      <c r="B193" s="18" t="s">
        <v>60</v>
      </c>
      <c r="E193" s="3">
        <v>0.42</v>
      </c>
      <c r="F193" s="18" t="s">
        <v>61</v>
      </c>
      <c r="I193" s="3">
        <v>0.3</v>
      </c>
      <c r="J193" s="5"/>
      <c r="L193" s="6"/>
      <c r="M193" s="16"/>
      <c r="Q193" t="s">
        <v>637</v>
      </c>
      <c r="R193" t="s">
        <v>638</v>
      </c>
      <c r="S193" s="79">
        <v>43078</v>
      </c>
    </row>
    <row r="194" spans="1:19" x14ac:dyDescent="0.25">
      <c r="A194" s="22">
        <f t="shared" si="2"/>
        <v>43073</v>
      </c>
      <c r="B194" s="18" t="s">
        <v>60</v>
      </c>
      <c r="E194" s="3">
        <v>0.42</v>
      </c>
      <c r="F194" s="18" t="s">
        <v>61</v>
      </c>
      <c r="I194" s="3">
        <v>0.3</v>
      </c>
      <c r="J194" s="5"/>
      <c r="L194" s="6"/>
      <c r="M194" s="16"/>
      <c r="Q194" t="s">
        <v>639</v>
      </c>
      <c r="R194" t="s">
        <v>640</v>
      </c>
      <c r="S194" s="79">
        <v>43079</v>
      </c>
    </row>
    <row r="195" spans="1:19" x14ac:dyDescent="0.25">
      <c r="A195" s="22">
        <f t="shared" si="2"/>
        <v>43074</v>
      </c>
      <c r="B195" s="18" t="s">
        <v>60</v>
      </c>
      <c r="E195" s="3">
        <v>0.42</v>
      </c>
      <c r="F195" s="18" t="s">
        <v>61</v>
      </c>
      <c r="I195" s="3">
        <v>0.3</v>
      </c>
      <c r="J195" s="5"/>
      <c r="L195" s="6"/>
      <c r="M195" s="16"/>
      <c r="Q195" t="s">
        <v>641</v>
      </c>
      <c r="R195" t="s">
        <v>642</v>
      </c>
      <c r="S195" s="79">
        <v>43080</v>
      </c>
    </row>
    <row r="196" spans="1:19" x14ac:dyDescent="0.25">
      <c r="A196" s="22">
        <f t="shared" si="2"/>
        <v>43075</v>
      </c>
      <c r="B196" s="18" t="s">
        <v>60</v>
      </c>
      <c r="E196" s="3">
        <v>0.42</v>
      </c>
      <c r="F196" s="18" t="s">
        <v>61</v>
      </c>
      <c r="I196" s="3">
        <v>0.3</v>
      </c>
      <c r="J196" s="5"/>
      <c r="L196" s="6"/>
      <c r="M196" s="16"/>
      <c r="Q196" t="s">
        <v>643</v>
      </c>
      <c r="R196" t="s">
        <v>644</v>
      </c>
      <c r="S196" s="79">
        <v>43081</v>
      </c>
    </row>
    <row r="197" spans="1:19" x14ac:dyDescent="0.25">
      <c r="A197" s="22">
        <f t="shared" si="2"/>
        <v>43076</v>
      </c>
      <c r="B197" s="18" t="s">
        <v>60</v>
      </c>
      <c r="E197" s="3">
        <v>0.42</v>
      </c>
      <c r="F197" s="18" t="s">
        <v>61</v>
      </c>
      <c r="I197" s="3">
        <v>0.3</v>
      </c>
      <c r="J197" s="5"/>
      <c r="L197" s="6"/>
      <c r="M197" s="16"/>
      <c r="Q197" t="s">
        <v>645</v>
      </c>
      <c r="R197" t="s">
        <v>646</v>
      </c>
      <c r="S197" s="79">
        <v>43082</v>
      </c>
    </row>
    <row r="198" spans="1:19" x14ac:dyDescent="0.25">
      <c r="A198" s="22">
        <f t="shared" si="2"/>
        <v>43077</v>
      </c>
      <c r="B198" s="18" t="s">
        <v>60</v>
      </c>
      <c r="E198" s="3">
        <v>0.42</v>
      </c>
      <c r="F198" s="18" t="s">
        <v>61</v>
      </c>
      <c r="I198" s="3">
        <v>0.3</v>
      </c>
      <c r="J198" s="5"/>
      <c r="L198" s="5"/>
      <c r="M198" s="16"/>
      <c r="Q198" t="s">
        <v>647</v>
      </c>
      <c r="R198" t="s">
        <v>648</v>
      </c>
      <c r="S198" s="79">
        <v>43083</v>
      </c>
    </row>
    <row r="199" spans="1:19" x14ac:dyDescent="0.25">
      <c r="A199" s="22">
        <f t="shared" si="2"/>
        <v>43078</v>
      </c>
      <c r="B199" s="18" t="s">
        <v>60</v>
      </c>
      <c r="E199" s="3">
        <v>0.42</v>
      </c>
      <c r="F199" s="18" t="s">
        <v>61</v>
      </c>
      <c r="I199" s="3">
        <v>0.3</v>
      </c>
      <c r="J199" s="5"/>
      <c r="L199" s="5"/>
      <c r="M199" s="16"/>
      <c r="Q199" t="s">
        <v>649</v>
      </c>
      <c r="R199" t="s">
        <v>650</v>
      </c>
      <c r="S199" s="79">
        <v>43084</v>
      </c>
    </row>
    <row r="200" spans="1:19" x14ac:dyDescent="0.25">
      <c r="A200" s="22">
        <f t="shared" si="2"/>
        <v>43079</v>
      </c>
      <c r="B200" s="18" t="s">
        <v>60</v>
      </c>
      <c r="E200" s="3">
        <v>0.42</v>
      </c>
      <c r="F200" s="18" t="s">
        <v>61</v>
      </c>
      <c r="I200" s="3">
        <v>0.3</v>
      </c>
      <c r="J200" s="5"/>
      <c r="L200" s="5"/>
      <c r="M200" s="16"/>
      <c r="Q200" t="s">
        <v>227</v>
      </c>
      <c r="R200" t="s">
        <v>228</v>
      </c>
      <c r="S200" s="79">
        <v>43085</v>
      </c>
    </row>
    <row r="201" spans="1:19" x14ac:dyDescent="0.25">
      <c r="A201" s="22">
        <f t="shared" si="2"/>
        <v>43080</v>
      </c>
      <c r="B201" s="18" t="s">
        <v>60</v>
      </c>
      <c r="E201" s="3">
        <v>0.42</v>
      </c>
      <c r="F201" s="18" t="s">
        <v>61</v>
      </c>
      <c r="I201" s="3">
        <v>0.3</v>
      </c>
      <c r="J201" s="5"/>
      <c r="L201" s="5"/>
      <c r="M201" s="16"/>
      <c r="Q201" t="s">
        <v>209</v>
      </c>
      <c r="R201" t="s">
        <v>210</v>
      </c>
      <c r="S201" s="79">
        <v>43086</v>
      </c>
    </row>
    <row r="202" spans="1:19" x14ac:dyDescent="0.25">
      <c r="A202" s="22">
        <f t="shared" ref="A202:A265" si="3">+A201+1</f>
        <v>43081</v>
      </c>
      <c r="B202" s="18" t="s">
        <v>60</v>
      </c>
      <c r="E202" s="3">
        <v>0.42</v>
      </c>
      <c r="F202" s="18" t="s">
        <v>61</v>
      </c>
      <c r="I202" s="3">
        <v>0.3</v>
      </c>
      <c r="J202" s="5"/>
      <c r="L202" s="5"/>
      <c r="M202" s="16"/>
      <c r="Q202" t="s">
        <v>211</v>
      </c>
      <c r="R202" t="s">
        <v>212</v>
      </c>
      <c r="S202" s="79">
        <v>43087</v>
      </c>
    </row>
    <row r="203" spans="1:19" x14ac:dyDescent="0.25">
      <c r="A203" s="22">
        <f t="shared" si="3"/>
        <v>43082</v>
      </c>
      <c r="B203" s="18" t="s">
        <v>60</v>
      </c>
      <c r="E203" s="3">
        <v>0.42</v>
      </c>
      <c r="F203" s="18" t="s">
        <v>61</v>
      </c>
      <c r="I203" s="3">
        <v>0.3</v>
      </c>
      <c r="J203" s="5"/>
      <c r="L203" s="5"/>
      <c r="M203" s="16"/>
      <c r="Q203" t="s">
        <v>229</v>
      </c>
      <c r="R203" t="s">
        <v>173</v>
      </c>
      <c r="S203" s="79">
        <v>43088</v>
      </c>
    </row>
    <row r="204" spans="1:19" x14ac:dyDescent="0.25">
      <c r="A204" s="22">
        <f t="shared" si="3"/>
        <v>43083</v>
      </c>
      <c r="B204" s="18" t="s">
        <v>60</v>
      </c>
      <c r="E204" s="3">
        <v>0.42</v>
      </c>
      <c r="F204" s="18" t="s">
        <v>61</v>
      </c>
      <c r="I204" s="3">
        <v>0.3</v>
      </c>
      <c r="J204" s="5"/>
      <c r="L204" s="5"/>
      <c r="M204" s="16"/>
      <c r="Q204" t="s">
        <v>230</v>
      </c>
      <c r="R204" t="s">
        <v>184</v>
      </c>
      <c r="S204" s="79">
        <v>43089</v>
      </c>
    </row>
    <row r="205" spans="1:19" x14ac:dyDescent="0.25">
      <c r="A205" s="22">
        <f t="shared" si="3"/>
        <v>43084</v>
      </c>
      <c r="B205" s="18" t="s">
        <v>60</v>
      </c>
      <c r="E205" s="3">
        <v>0.42</v>
      </c>
      <c r="F205" s="18" t="s">
        <v>61</v>
      </c>
      <c r="I205" s="3">
        <v>0.3</v>
      </c>
      <c r="J205" s="5"/>
      <c r="L205" s="5"/>
      <c r="M205" s="16"/>
      <c r="Q205" t="s">
        <v>231</v>
      </c>
      <c r="R205" t="s">
        <v>206</v>
      </c>
      <c r="S205" s="79">
        <v>43090</v>
      </c>
    </row>
    <row r="206" spans="1:19" x14ac:dyDescent="0.25">
      <c r="A206" s="22">
        <f t="shared" si="3"/>
        <v>43085</v>
      </c>
      <c r="B206" s="18" t="s">
        <v>60</v>
      </c>
      <c r="E206" s="3">
        <v>0.42</v>
      </c>
      <c r="F206" s="18" t="s">
        <v>61</v>
      </c>
      <c r="I206" s="3">
        <v>0.3</v>
      </c>
      <c r="J206" s="5"/>
      <c r="L206" s="5"/>
      <c r="M206" s="16"/>
      <c r="Q206" t="s">
        <v>160</v>
      </c>
      <c r="R206" t="s">
        <v>109</v>
      </c>
      <c r="S206" s="79">
        <v>43091</v>
      </c>
    </row>
    <row r="207" spans="1:19" x14ac:dyDescent="0.25">
      <c r="A207" s="22">
        <f t="shared" si="3"/>
        <v>43086</v>
      </c>
      <c r="B207" s="18" t="s">
        <v>60</v>
      </c>
      <c r="E207" s="3">
        <v>0.42</v>
      </c>
      <c r="F207" s="18" t="s">
        <v>61</v>
      </c>
      <c r="I207" s="3">
        <v>0.3</v>
      </c>
      <c r="J207" s="5"/>
      <c r="L207" s="6"/>
      <c r="M207" s="16"/>
      <c r="Q207" t="s">
        <v>232</v>
      </c>
      <c r="R207" t="s">
        <v>115</v>
      </c>
      <c r="S207" s="79">
        <v>43092</v>
      </c>
    </row>
    <row r="208" spans="1:19" x14ac:dyDescent="0.25">
      <c r="A208" s="22">
        <f t="shared" si="3"/>
        <v>43087</v>
      </c>
      <c r="B208" s="18" t="s">
        <v>60</v>
      </c>
      <c r="E208" s="3">
        <v>0.42</v>
      </c>
      <c r="F208" s="18" t="s">
        <v>61</v>
      </c>
      <c r="I208" s="3">
        <v>0.3</v>
      </c>
      <c r="J208" s="5"/>
      <c r="L208" s="6"/>
      <c r="M208" s="16"/>
      <c r="Q208" t="s">
        <v>233</v>
      </c>
      <c r="R208" t="s">
        <v>234</v>
      </c>
      <c r="S208" s="79">
        <v>43093</v>
      </c>
    </row>
    <row r="209" spans="1:19" x14ac:dyDescent="0.25">
      <c r="A209" s="22">
        <f t="shared" si="3"/>
        <v>43088</v>
      </c>
      <c r="B209" s="18" t="s">
        <v>60</v>
      </c>
      <c r="E209" s="3">
        <v>0.42</v>
      </c>
      <c r="F209" s="18" t="s">
        <v>61</v>
      </c>
      <c r="I209" s="3">
        <v>0.3</v>
      </c>
      <c r="J209" s="5"/>
      <c r="L209" s="6"/>
      <c r="M209" s="16"/>
      <c r="Q209" t="s">
        <v>235</v>
      </c>
      <c r="R209" t="s">
        <v>144</v>
      </c>
      <c r="S209" s="79">
        <v>43094</v>
      </c>
    </row>
    <row r="210" spans="1:19" x14ac:dyDescent="0.25">
      <c r="A210" s="22">
        <f t="shared" si="3"/>
        <v>43089</v>
      </c>
      <c r="B210" s="18" t="s">
        <v>60</v>
      </c>
      <c r="E210" s="3">
        <v>0.42</v>
      </c>
      <c r="F210" s="18" t="s">
        <v>61</v>
      </c>
      <c r="I210" s="3">
        <v>0.3</v>
      </c>
      <c r="J210" s="5"/>
      <c r="L210" s="6"/>
      <c r="M210" s="16"/>
      <c r="Q210" t="s">
        <v>139</v>
      </c>
      <c r="R210" t="s">
        <v>140</v>
      </c>
      <c r="S210" s="79">
        <v>43095</v>
      </c>
    </row>
    <row r="211" spans="1:19" x14ac:dyDescent="0.25">
      <c r="A211" s="22">
        <f t="shared" si="3"/>
        <v>43090</v>
      </c>
      <c r="B211" s="18" t="s">
        <v>60</v>
      </c>
      <c r="E211" s="3">
        <v>0.42</v>
      </c>
      <c r="F211" s="18" t="s">
        <v>61</v>
      </c>
      <c r="I211" s="3">
        <v>0.3</v>
      </c>
      <c r="J211" s="5"/>
      <c r="L211" s="6"/>
      <c r="M211" s="16"/>
      <c r="Q211" t="s">
        <v>141</v>
      </c>
      <c r="R211" t="s">
        <v>142</v>
      </c>
      <c r="S211" s="79">
        <v>43096</v>
      </c>
    </row>
    <row r="212" spans="1:19" x14ac:dyDescent="0.25">
      <c r="A212" s="22">
        <f t="shared" si="3"/>
        <v>43091</v>
      </c>
      <c r="B212" s="18" t="s">
        <v>60</v>
      </c>
      <c r="E212" s="3">
        <v>0.42</v>
      </c>
      <c r="F212" s="18" t="s">
        <v>61</v>
      </c>
      <c r="I212" s="3">
        <v>0.3</v>
      </c>
      <c r="J212" s="5"/>
      <c r="L212" s="6"/>
      <c r="M212" s="16"/>
      <c r="Q212" t="s">
        <v>236</v>
      </c>
      <c r="R212" t="s">
        <v>147</v>
      </c>
      <c r="S212" s="79">
        <v>43097</v>
      </c>
    </row>
    <row r="213" spans="1:19" x14ac:dyDescent="0.25">
      <c r="A213" s="22">
        <f t="shared" si="3"/>
        <v>43092</v>
      </c>
      <c r="B213" s="18" t="s">
        <v>60</v>
      </c>
      <c r="E213" s="3">
        <v>0.42</v>
      </c>
      <c r="F213" s="18" t="s">
        <v>61</v>
      </c>
      <c r="I213" s="3">
        <v>0.3</v>
      </c>
      <c r="J213" s="5"/>
      <c r="L213" s="6"/>
      <c r="M213" s="16"/>
      <c r="Q213" t="s">
        <v>237</v>
      </c>
      <c r="R213" t="s">
        <v>127</v>
      </c>
      <c r="S213" s="79">
        <v>43098</v>
      </c>
    </row>
    <row r="214" spans="1:19" x14ac:dyDescent="0.25">
      <c r="A214" s="22">
        <f t="shared" si="3"/>
        <v>43093</v>
      </c>
      <c r="B214" s="18" t="s">
        <v>60</v>
      </c>
      <c r="E214" s="3">
        <v>0.42</v>
      </c>
      <c r="F214" s="18" t="s">
        <v>61</v>
      </c>
      <c r="I214" s="3">
        <v>0.3</v>
      </c>
      <c r="J214" s="5"/>
      <c r="L214" s="6"/>
      <c r="M214" s="16"/>
      <c r="Q214" t="s">
        <v>241</v>
      </c>
      <c r="R214" t="s">
        <v>142</v>
      </c>
      <c r="S214" s="79">
        <v>43099</v>
      </c>
    </row>
    <row r="215" spans="1:19" x14ac:dyDescent="0.25">
      <c r="A215" s="22">
        <f t="shared" si="3"/>
        <v>43094</v>
      </c>
      <c r="B215" s="18" t="s">
        <v>60</v>
      </c>
      <c r="E215" s="3">
        <v>0.42</v>
      </c>
      <c r="F215" s="18" t="s">
        <v>61</v>
      </c>
      <c r="I215" s="3">
        <v>0.3</v>
      </c>
      <c r="J215" s="5"/>
      <c r="L215" s="6"/>
      <c r="M215" s="16"/>
      <c r="Q215" t="s">
        <v>238</v>
      </c>
      <c r="R215" t="s">
        <v>163</v>
      </c>
      <c r="S215" s="79">
        <v>43100</v>
      </c>
    </row>
    <row r="216" spans="1:19" x14ac:dyDescent="0.25">
      <c r="A216" s="22">
        <f t="shared" si="3"/>
        <v>43095</v>
      </c>
      <c r="B216" s="18" t="s">
        <v>60</v>
      </c>
      <c r="E216" s="3">
        <v>0.42</v>
      </c>
      <c r="F216" s="18" t="s">
        <v>61</v>
      </c>
      <c r="I216" s="3">
        <v>0.3</v>
      </c>
      <c r="J216" s="5"/>
      <c r="L216" s="6"/>
      <c r="M216" s="16"/>
      <c r="Q216" t="s">
        <v>239</v>
      </c>
      <c r="R216" t="s">
        <v>240</v>
      </c>
      <c r="S216" s="79">
        <v>43101</v>
      </c>
    </row>
    <row r="217" spans="1:19" x14ac:dyDescent="0.25">
      <c r="A217" s="22">
        <f t="shared" si="3"/>
        <v>43096</v>
      </c>
      <c r="B217" s="18" t="s">
        <v>60</v>
      </c>
      <c r="E217" s="3">
        <v>0.42</v>
      </c>
      <c r="F217" s="18" t="s">
        <v>61</v>
      </c>
      <c r="I217" s="3">
        <v>0.3</v>
      </c>
      <c r="J217" s="5"/>
      <c r="L217" s="6"/>
      <c r="M217" s="16"/>
      <c r="Q217" t="s">
        <v>242</v>
      </c>
      <c r="R217" t="s">
        <v>112</v>
      </c>
      <c r="S217" s="79">
        <v>43102</v>
      </c>
    </row>
    <row r="218" spans="1:19" x14ac:dyDescent="0.25">
      <c r="A218" s="22">
        <f t="shared" si="3"/>
        <v>43097</v>
      </c>
      <c r="B218" s="18" t="s">
        <v>60</v>
      </c>
      <c r="E218" s="3">
        <v>0.42</v>
      </c>
      <c r="F218" s="18" t="s">
        <v>61</v>
      </c>
      <c r="I218" s="3">
        <v>0.3</v>
      </c>
      <c r="J218" s="5"/>
      <c r="L218" s="6"/>
      <c r="M218" s="16"/>
      <c r="Q218" t="s">
        <v>651</v>
      </c>
      <c r="R218" t="s">
        <v>652</v>
      </c>
      <c r="S218" s="79">
        <v>43103</v>
      </c>
    </row>
    <row r="219" spans="1:19" x14ac:dyDescent="0.25">
      <c r="A219" s="22">
        <f t="shared" si="3"/>
        <v>43098</v>
      </c>
      <c r="B219" s="18" t="s">
        <v>60</v>
      </c>
      <c r="E219" s="3">
        <v>0.42</v>
      </c>
      <c r="F219" s="18" t="s">
        <v>61</v>
      </c>
      <c r="I219" s="3">
        <v>0.3</v>
      </c>
      <c r="J219" s="5"/>
      <c r="L219" s="6"/>
      <c r="M219" s="16"/>
      <c r="Q219" t="s">
        <v>143</v>
      </c>
      <c r="R219" t="s">
        <v>144</v>
      </c>
      <c r="S219" s="79">
        <v>43104</v>
      </c>
    </row>
    <row r="220" spans="1:19" x14ac:dyDescent="0.25">
      <c r="A220" s="22">
        <f t="shared" si="3"/>
        <v>43099</v>
      </c>
      <c r="B220" s="18" t="s">
        <v>60</v>
      </c>
      <c r="E220" s="3">
        <v>0.42</v>
      </c>
      <c r="F220" s="18" t="s">
        <v>61</v>
      </c>
      <c r="I220" s="3">
        <v>0.3</v>
      </c>
      <c r="J220" s="5"/>
      <c r="L220" s="5"/>
      <c r="M220" s="16"/>
      <c r="Q220" t="s">
        <v>156</v>
      </c>
      <c r="R220" t="s">
        <v>157</v>
      </c>
      <c r="S220" s="79">
        <v>43105</v>
      </c>
    </row>
    <row r="221" spans="1:19" x14ac:dyDescent="0.25">
      <c r="A221" s="22">
        <f t="shared" si="3"/>
        <v>43100</v>
      </c>
      <c r="B221" s="18" t="s">
        <v>60</v>
      </c>
      <c r="E221" s="3">
        <v>0.42</v>
      </c>
      <c r="F221" s="18" t="s">
        <v>61</v>
      </c>
      <c r="I221" s="3">
        <v>0.3</v>
      </c>
      <c r="J221" s="5"/>
      <c r="L221" s="5"/>
      <c r="M221" s="16"/>
      <c r="Q221" t="s">
        <v>244</v>
      </c>
      <c r="R221" t="s">
        <v>155</v>
      </c>
      <c r="S221" s="79">
        <v>43106</v>
      </c>
    </row>
    <row r="222" spans="1:19" x14ac:dyDescent="0.25">
      <c r="A222" s="22">
        <f t="shared" si="3"/>
        <v>43101</v>
      </c>
      <c r="B222" s="18" t="s">
        <v>60</v>
      </c>
      <c r="E222" s="3">
        <v>0.42</v>
      </c>
      <c r="F222" s="18" t="s">
        <v>61</v>
      </c>
      <c r="I222" s="3">
        <v>0.3</v>
      </c>
      <c r="J222" s="5"/>
      <c r="L222" s="6"/>
      <c r="M222" s="16"/>
      <c r="Q222" t="s">
        <v>137</v>
      </c>
      <c r="R222" t="s">
        <v>138</v>
      </c>
      <c r="S222" s="79">
        <v>43107</v>
      </c>
    </row>
    <row r="223" spans="1:19" x14ac:dyDescent="0.25">
      <c r="A223" s="22">
        <f t="shared" si="3"/>
        <v>43102</v>
      </c>
      <c r="B223" s="18" t="s">
        <v>60</v>
      </c>
      <c r="E223" s="3">
        <v>0.43</v>
      </c>
      <c r="F223" s="18" t="s">
        <v>61</v>
      </c>
      <c r="I223" s="3">
        <v>0.31</v>
      </c>
      <c r="J223" s="5"/>
      <c r="L223" s="6"/>
      <c r="M223" s="16"/>
      <c r="Q223" t="s">
        <v>215</v>
      </c>
      <c r="R223" t="s">
        <v>216</v>
      </c>
      <c r="S223" s="79">
        <v>43108</v>
      </c>
    </row>
    <row r="224" spans="1:19" x14ac:dyDescent="0.25">
      <c r="A224" s="22">
        <f t="shared" si="3"/>
        <v>43103</v>
      </c>
      <c r="B224" s="18" t="s">
        <v>60</v>
      </c>
      <c r="E224" s="3">
        <v>0.43</v>
      </c>
      <c r="F224" s="18" t="s">
        <v>61</v>
      </c>
      <c r="I224" s="3">
        <v>0.31</v>
      </c>
      <c r="J224" s="5"/>
      <c r="L224" s="6"/>
      <c r="M224" s="16"/>
      <c r="Q224" t="s">
        <v>165</v>
      </c>
      <c r="R224" t="s">
        <v>166</v>
      </c>
      <c r="S224" s="79">
        <v>43109</v>
      </c>
    </row>
    <row r="225" spans="1:19" x14ac:dyDescent="0.25">
      <c r="A225" s="22">
        <f t="shared" si="3"/>
        <v>43104</v>
      </c>
      <c r="B225" s="18" t="s">
        <v>60</v>
      </c>
      <c r="E225" s="3">
        <v>0.43</v>
      </c>
      <c r="F225" s="18" t="s">
        <v>61</v>
      </c>
      <c r="I225" s="3">
        <v>0.31</v>
      </c>
      <c r="J225" s="5"/>
      <c r="L225" s="6"/>
      <c r="M225" s="16"/>
      <c r="Q225" t="s">
        <v>148</v>
      </c>
      <c r="R225" t="s">
        <v>149</v>
      </c>
      <c r="S225" s="79">
        <v>43110</v>
      </c>
    </row>
    <row r="226" spans="1:19" x14ac:dyDescent="0.25">
      <c r="A226" s="22">
        <f t="shared" si="3"/>
        <v>43105</v>
      </c>
      <c r="B226" s="18" t="s">
        <v>60</v>
      </c>
      <c r="E226" s="3">
        <v>0.43</v>
      </c>
      <c r="F226" s="18" t="s">
        <v>61</v>
      </c>
      <c r="I226" s="3">
        <v>0.31</v>
      </c>
      <c r="J226" s="5"/>
      <c r="L226" s="6"/>
      <c r="M226" s="16"/>
      <c r="Q226" t="s">
        <v>653</v>
      </c>
      <c r="R226" t="s">
        <v>654</v>
      </c>
      <c r="S226" s="79">
        <v>43111</v>
      </c>
    </row>
    <row r="227" spans="1:19" x14ac:dyDescent="0.25">
      <c r="A227" s="22">
        <f t="shared" si="3"/>
        <v>43106</v>
      </c>
      <c r="B227" s="18" t="s">
        <v>60</v>
      </c>
      <c r="E227" s="3">
        <v>0.43</v>
      </c>
      <c r="F227" s="18" t="s">
        <v>61</v>
      </c>
      <c r="I227" s="3">
        <v>0.31</v>
      </c>
      <c r="J227" s="5"/>
      <c r="L227" s="6"/>
      <c r="M227" s="16"/>
      <c r="Q227" t="s">
        <v>122</v>
      </c>
      <c r="R227" t="s">
        <v>123</v>
      </c>
      <c r="S227" s="79">
        <v>43112</v>
      </c>
    </row>
    <row r="228" spans="1:19" x14ac:dyDescent="0.25">
      <c r="A228" s="22">
        <f t="shared" si="3"/>
        <v>43107</v>
      </c>
      <c r="B228" s="18" t="s">
        <v>60</v>
      </c>
      <c r="E228" s="3">
        <v>0.43</v>
      </c>
      <c r="F228" s="18" t="s">
        <v>61</v>
      </c>
      <c r="I228" s="3">
        <v>0.31</v>
      </c>
      <c r="J228" s="5"/>
      <c r="L228" s="6"/>
      <c r="M228" s="16"/>
      <c r="Q228" t="s">
        <v>655</v>
      </c>
      <c r="R228" t="s">
        <v>656</v>
      </c>
      <c r="S228" s="79">
        <v>43113</v>
      </c>
    </row>
    <row r="229" spans="1:19" x14ac:dyDescent="0.25">
      <c r="A229" s="22">
        <f t="shared" si="3"/>
        <v>43108</v>
      </c>
      <c r="B229" s="18" t="s">
        <v>60</v>
      </c>
      <c r="E229" s="3">
        <v>0.43</v>
      </c>
      <c r="F229" s="18" t="s">
        <v>61</v>
      </c>
      <c r="I229" s="3">
        <v>0.31</v>
      </c>
      <c r="J229" s="5"/>
      <c r="L229" s="6"/>
      <c r="M229" s="16"/>
      <c r="Q229" t="s">
        <v>657</v>
      </c>
      <c r="R229" t="s">
        <v>658</v>
      </c>
      <c r="S229" s="79">
        <v>43114</v>
      </c>
    </row>
    <row r="230" spans="1:19" x14ac:dyDescent="0.25">
      <c r="A230" s="22">
        <f t="shared" si="3"/>
        <v>43109</v>
      </c>
      <c r="B230" s="18" t="s">
        <v>60</v>
      </c>
      <c r="E230" s="3">
        <v>0.43</v>
      </c>
      <c r="F230" s="18" t="s">
        <v>61</v>
      </c>
      <c r="I230" s="3">
        <v>0.31</v>
      </c>
      <c r="J230" s="5"/>
      <c r="L230" s="6"/>
      <c r="M230" s="16"/>
      <c r="Q230" t="s">
        <v>150</v>
      </c>
      <c r="R230" t="s">
        <v>151</v>
      </c>
      <c r="S230" s="79">
        <v>43115</v>
      </c>
    </row>
    <row r="231" spans="1:19" x14ac:dyDescent="0.25">
      <c r="A231" s="22">
        <f t="shared" si="3"/>
        <v>43110</v>
      </c>
      <c r="B231" s="18" t="s">
        <v>60</v>
      </c>
      <c r="E231" s="3">
        <v>0.43</v>
      </c>
      <c r="F231" s="18" t="s">
        <v>61</v>
      </c>
      <c r="I231" s="3">
        <v>0.31</v>
      </c>
      <c r="J231" s="5"/>
      <c r="L231" s="6"/>
      <c r="M231" s="16"/>
      <c r="Q231" t="s">
        <v>176</v>
      </c>
      <c r="R231" t="s">
        <v>177</v>
      </c>
      <c r="S231" s="79">
        <v>43116</v>
      </c>
    </row>
    <row r="232" spans="1:19" x14ac:dyDescent="0.25">
      <c r="A232" s="22">
        <f t="shared" si="3"/>
        <v>43111</v>
      </c>
      <c r="B232" s="18" t="s">
        <v>60</v>
      </c>
      <c r="E232" s="3">
        <v>0.43</v>
      </c>
      <c r="F232" s="18" t="s">
        <v>61</v>
      </c>
      <c r="I232" s="3">
        <v>0.31</v>
      </c>
      <c r="J232" s="5"/>
      <c r="L232" s="6"/>
      <c r="M232" s="16"/>
      <c r="Q232" t="s">
        <v>243</v>
      </c>
      <c r="R232" t="s">
        <v>199</v>
      </c>
      <c r="S232" s="79">
        <v>43117</v>
      </c>
    </row>
    <row r="233" spans="1:19" x14ac:dyDescent="0.25">
      <c r="A233" s="22">
        <f t="shared" si="3"/>
        <v>43112</v>
      </c>
      <c r="B233" s="18" t="s">
        <v>60</v>
      </c>
      <c r="E233" s="3">
        <v>0.43</v>
      </c>
      <c r="F233" s="18" t="s">
        <v>61</v>
      </c>
      <c r="I233" s="3">
        <v>0.31</v>
      </c>
      <c r="Q233" t="s">
        <v>659</v>
      </c>
      <c r="R233" t="s">
        <v>660</v>
      </c>
      <c r="S233" s="79">
        <v>43118</v>
      </c>
    </row>
    <row r="234" spans="1:19" x14ac:dyDescent="0.25">
      <c r="A234" s="22">
        <f t="shared" si="3"/>
        <v>43113</v>
      </c>
      <c r="B234" s="18" t="s">
        <v>60</v>
      </c>
      <c r="E234" s="3">
        <v>0.43</v>
      </c>
      <c r="F234" s="18" t="s">
        <v>61</v>
      </c>
      <c r="I234" s="3">
        <v>0.31</v>
      </c>
      <c r="Q234" t="s">
        <v>661</v>
      </c>
      <c r="R234" t="s">
        <v>662</v>
      </c>
      <c r="S234" s="79">
        <v>43119</v>
      </c>
    </row>
    <row r="235" spans="1:19" x14ac:dyDescent="0.25">
      <c r="A235" s="22">
        <f t="shared" si="3"/>
        <v>43114</v>
      </c>
      <c r="B235" s="18" t="s">
        <v>60</v>
      </c>
      <c r="E235" s="3">
        <v>0.43</v>
      </c>
      <c r="F235" s="18" t="s">
        <v>61</v>
      </c>
      <c r="I235" s="3">
        <v>0.31</v>
      </c>
      <c r="Q235" t="s">
        <v>245</v>
      </c>
      <c r="R235" t="s">
        <v>246</v>
      </c>
      <c r="S235" s="79">
        <v>43120</v>
      </c>
    </row>
    <row r="236" spans="1:19" x14ac:dyDescent="0.25">
      <c r="A236" s="22">
        <f t="shared" si="3"/>
        <v>43115</v>
      </c>
      <c r="B236" s="18" t="s">
        <v>60</v>
      </c>
      <c r="E236" s="3">
        <v>0.43</v>
      </c>
      <c r="F236" s="18" t="s">
        <v>61</v>
      </c>
      <c r="I236" s="3">
        <v>0.31</v>
      </c>
      <c r="Q236" t="s">
        <v>223</v>
      </c>
      <c r="R236" t="s">
        <v>224</v>
      </c>
      <c r="S236" s="79">
        <v>43121</v>
      </c>
    </row>
    <row r="237" spans="1:19" x14ac:dyDescent="0.25">
      <c r="A237" s="22">
        <f t="shared" si="3"/>
        <v>43116</v>
      </c>
      <c r="B237" s="18" t="s">
        <v>60</v>
      </c>
      <c r="E237" s="3">
        <v>0.43</v>
      </c>
      <c r="F237" s="18" t="s">
        <v>61</v>
      </c>
      <c r="I237" s="3">
        <v>0.31</v>
      </c>
      <c r="Q237" t="s">
        <v>132</v>
      </c>
      <c r="R237" t="s">
        <v>116</v>
      </c>
      <c r="S237" s="79">
        <v>43122</v>
      </c>
    </row>
    <row r="238" spans="1:19" x14ac:dyDescent="0.25">
      <c r="A238" s="22">
        <f t="shared" si="3"/>
        <v>43117</v>
      </c>
      <c r="B238" s="18" t="s">
        <v>60</v>
      </c>
      <c r="E238" s="3">
        <v>0.43</v>
      </c>
      <c r="F238" s="18" t="s">
        <v>61</v>
      </c>
      <c r="I238" s="3">
        <v>0.31</v>
      </c>
      <c r="Q238" t="s">
        <v>133</v>
      </c>
      <c r="R238" t="s">
        <v>110</v>
      </c>
      <c r="S238" s="79">
        <v>43123</v>
      </c>
    </row>
    <row r="239" spans="1:19" x14ac:dyDescent="0.25">
      <c r="A239" s="22">
        <f t="shared" si="3"/>
        <v>43118</v>
      </c>
      <c r="B239" s="18" t="s">
        <v>60</v>
      </c>
      <c r="E239" s="3">
        <v>0.43</v>
      </c>
      <c r="F239" s="18" t="s">
        <v>61</v>
      </c>
      <c r="I239" s="3">
        <v>0.31</v>
      </c>
      <c r="Q239" t="s">
        <v>111</v>
      </c>
      <c r="R239" t="s">
        <v>112</v>
      </c>
      <c r="S239" s="79">
        <v>43124</v>
      </c>
    </row>
    <row r="240" spans="1:19" x14ac:dyDescent="0.25">
      <c r="A240" s="22">
        <f t="shared" si="3"/>
        <v>43119</v>
      </c>
      <c r="B240" s="18" t="s">
        <v>60</v>
      </c>
      <c r="E240" s="3">
        <v>0.43</v>
      </c>
      <c r="F240" s="18" t="s">
        <v>61</v>
      </c>
      <c r="I240" s="3">
        <v>0.31</v>
      </c>
      <c r="Q240" t="s">
        <v>663</v>
      </c>
      <c r="R240" t="s">
        <v>664</v>
      </c>
      <c r="S240" s="79">
        <v>43125</v>
      </c>
    </row>
    <row r="241" spans="1:19" x14ac:dyDescent="0.25">
      <c r="A241" s="22">
        <f t="shared" si="3"/>
        <v>43120</v>
      </c>
      <c r="B241" s="18" t="s">
        <v>60</v>
      </c>
      <c r="E241" s="3">
        <v>0.43</v>
      </c>
      <c r="F241" s="18" t="s">
        <v>61</v>
      </c>
      <c r="I241" s="3">
        <v>0.31</v>
      </c>
      <c r="Q241" t="s">
        <v>125</v>
      </c>
      <c r="R241" t="s">
        <v>126</v>
      </c>
      <c r="S241" s="79">
        <v>43126</v>
      </c>
    </row>
    <row r="242" spans="1:19" x14ac:dyDescent="0.25">
      <c r="A242" s="22">
        <f t="shared" si="3"/>
        <v>43121</v>
      </c>
      <c r="B242" s="18" t="s">
        <v>60</v>
      </c>
      <c r="E242" s="3">
        <v>0.43</v>
      </c>
      <c r="F242" s="18" t="s">
        <v>61</v>
      </c>
      <c r="I242" s="3">
        <v>0.31</v>
      </c>
      <c r="Q242" t="s">
        <v>205</v>
      </c>
      <c r="R242" t="s">
        <v>206</v>
      </c>
      <c r="S242" s="79">
        <v>43127</v>
      </c>
    </row>
    <row r="243" spans="1:19" x14ac:dyDescent="0.25">
      <c r="A243" s="22">
        <f t="shared" si="3"/>
        <v>43122</v>
      </c>
      <c r="B243" s="18" t="s">
        <v>60</v>
      </c>
      <c r="E243" s="3">
        <v>0.43</v>
      </c>
      <c r="F243" s="18" t="s">
        <v>61</v>
      </c>
      <c r="I243" s="3">
        <v>0.31</v>
      </c>
      <c r="Q243" t="s">
        <v>135</v>
      </c>
      <c r="R243" t="s">
        <v>136</v>
      </c>
      <c r="S243" s="79">
        <v>43128</v>
      </c>
    </row>
    <row r="244" spans="1:19" x14ac:dyDescent="0.25">
      <c r="A244" s="22">
        <f t="shared" si="3"/>
        <v>43123</v>
      </c>
      <c r="B244" s="18" t="s">
        <v>60</v>
      </c>
      <c r="E244" s="3">
        <v>0.43</v>
      </c>
      <c r="F244" s="18" t="s">
        <v>61</v>
      </c>
      <c r="I244" s="3">
        <v>0.31</v>
      </c>
      <c r="Q244" t="s">
        <v>665</v>
      </c>
      <c r="R244" t="s">
        <v>666</v>
      </c>
      <c r="S244" s="79">
        <v>43129</v>
      </c>
    </row>
    <row r="245" spans="1:19" x14ac:dyDescent="0.25">
      <c r="A245" s="22">
        <f t="shared" si="3"/>
        <v>43124</v>
      </c>
      <c r="B245" s="18" t="s">
        <v>60</v>
      </c>
      <c r="E245" s="3">
        <v>0.43</v>
      </c>
      <c r="F245" s="18" t="s">
        <v>61</v>
      </c>
      <c r="I245" s="3">
        <v>0.31</v>
      </c>
      <c r="Q245" t="s">
        <v>130</v>
      </c>
      <c r="R245" t="s">
        <v>131</v>
      </c>
      <c r="S245" s="79">
        <v>43130</v>
      </c>
    </row>
    <row r="246" spans="1:19" x14ac:dyDescent="0.25">
      <c r="A246" s="22">
        <f t="shared" si="3"/>
        <v>43125</v>
      </c>
      <c r="B246" s="18" t="s">
        <v>60</v>
      </c>
      <c r="E246" s="3">
        <v>0.43</v>
      </c>
      <c r="F246" s="18" t="s">
        <v>61</v>
      </c>
      <c r="I246" s="3">
        <v>0.31</v>
      </c>
      <c r="Q246" t="s">
        <v>183</v>
      </c>
      <c r="R246" t="s">
        <v>184</v>
      </c>
      <c r="S246" s="79">
        <v>43131</v>
      </c>
    </row>
    <row r="247" spans="1:19" x14ac:dyDescent="0.25">
      <c r="A247" s="22">
        <f t="shared" si="3"/>
        <v>43126</v>
      </c>
      <c r="B247" s="18" t="s">
        <v>60</v>
      </c>
      <c r="E247" s="3">
        <v>0.43</v>
      </c>
      <c r="F247" s="18" t="s">
        <v>61</v>
      </c>
      <c r="I247" s="3">
        <v>0.31</v>
      </c>
      <c r="Q247" t="s">
        <v>247</v>
      </c>
      <c r="R247" t="s">
        <v>248</v>
      </c>
      <c r="S247" s="79">
        <v>43132</v>
      </c>
    </row>
    <row r="248" spans="1:19" x14ac:dyDescent="0.25">
      <c r="A248" s="22">
        <f t="shared" si="3"/>
        <v>43127</v>
      </c>
      <c r="B248" s="18" t="s">
        <v>60</v>
      </c>
      <c r="E248" s="3">
        <v>0.43</v>
      </c>
      <c r="F248" s="18" t="s">
        <v>61</v>
      </c>
      <c r="I248" s="3">
        <v>0.31</v>
      </c>
      <c r="Q248" t="s">
        <v>219</v>
      </c>
      <c r="R248" t="s">
        <v>220</v>
      </c>
      <c r="S248" s="79">
        <v>43133</v>
      </c>
    </row>
    <row r="249" spans="1:19" x14ac:dyDescent="0.25">
      <c r="A249" s="22">
        <f t="shared" si="3"/>
        <v>43128</v>
      </c>
      <c r="B249" s="18" t="s">
        <v>60</v>
      </c>
      <c r="E249" s="3">
        <v>0.43</v>
      </c>
      <c r="F249" s="18" t="s">
        <v>61</v>
      </c>
      <c r="I249" s="3">
        <v>0.31</v>
      </c>
      <c r="Q249" t="s">
        <v>159</v>
      </c>
      <c r="R249" t="s">
        <v>120</v>
      </c>
      <c r="S249" s="79">
        <v>43134</v>
      </c>
    </row>
    <row r="250" spans="1:19" x14ac:dyDescent="0.25">
      <c r="A250" s="22">
        <f t="shared" si="3"/>
        <v>43129</v>
      </c>
      <c r="B250" s="18" t="s">
        <v>60</v>
      </c>
      <c r="E250" s="3">
        <v>0.43</v>
      </c>
      <c r="F250" s="18" t="s">
        <v>61</v>
      </c>
      <c r="I250" s="3">
        <v>0.31</v>
      </c>
      <c r="Q250" t="s">
        <v>162</v>
      </c>
      <c r="R250" t="s">
        <v>163</v>
      </c>
      <c r="S250" s="79">
        <v>43135</v>
      </c>
    </row>
    <row r="251" spans="1:19" x14ac:dyDescent="0.25">
      <c r="A251" s="22">
        <f t="shared" si="3"/>
        <v>43130</v>
      </c>
      <c r="B251" s="18" t="s">
        <v>60</v>
      </c>
      <c r="E251" s="3">
        <v>0.43</v>
      </c>
      <c r="F251" s="18" t="s">
        <v>61</v>
      </c>
      <c r="I251" s="3">
        <v>0.31</v>
      </c>
      <c r="Q251" t="s">
        <v>117</v>
      </c>
      <c r="R251" t="s">
        <v>118</v>
      </c>
      <c r="S251" s="79">
        <v>43136</v>
      </c>
    </row>
    <row r="252" spans="1:19" x14ac:dyDescent="0.25">
      <c r="A252" s="22">
        <f t="shared" si="3"/>
        <v>43131</v>
      </c>
      <c r="B252" s="18" t="s">
        <v>60</v>
      </c>
      <c r="E252" s="3">
        <v>0.43</v>
      </c>
      <c r="F252" s="18" t="s">
        <v>61</v>
      </c>
      <c r="I252" s="3">
        <v>0.31</v>
      </c>
      <c r="Q252" t="s">
        <v>168</v>
      </c>
      <c r="R252" t="s">
        <v>169</v>
      </c>
      <c r="S252" s="79">
        <v>43137</v>
      </c>
    </row>
    <row r="253" spans="1:19" x14ac:dyDescent="0.25">
      <c r="A253" s="22">
        <f t="shared" si="3"/>
        <v>43132</v>
      </c>
      <c r="B253" s="18" t="s">
        <v>60</v>
      </c>
      <c r="E253" s="3">
        <v>0.43</v>
      </c>
      <c r="F253" s="18" t="s">
        <v>61</v>
      </c>
      <c r="I253" s="3">
        <v>0.31</v>
      </c>
      <c r="Q253" t="s">
        <v>249</v>
      </c>
      <c r="R253" t="s">
        <v>240</v>
      </c>
      <c r="S253" s="79">
        <v>43138</v>
      </c>
    </row>
    <row r="254" spans="1:19" x14ac:dyDescent="0.25">
      <c r="A254" s="22">
        <f t="shared" si="3"/>
        <v>43133</v>
      </c>
      <c r="B254" s="18" t="s">
        <v>60</v>
      </c>
      <c r="E254" s="3">
        <v>0.44</v>
      </c>
      <c r="F254" s="18" t="s">
        <v>61</v>
      </c>
      <c r="I254" s="3">
        <v>0.32</v>
      </c>
      <c r="Q254" t="s">
        <v>153</v>
      </c>
      <c r="R254" t="s">
        <v>134</v>
      </c>
      <c r="S254" s="79">
        <v>43139</v>
      </c>
    </row>
    <row r="255" spans="1:19" x14ac:dyDescent="0.25">
      <c r="A255" s="22">
        <f t="shared" si="3"/>
        <v>43134</v>
      </c>
      <c r="B255" s="18" t="s">
        <v>60</v>
      </c>
      <c r="E255" s="3">
        <v>0.44</v>
      </c>
      <c r="F255" s="18" t="s">
        <v>61</v>
      </c>
      <c r="I255" s="3">
        <v>0.32</v>
      </c>
      <c r="Q255" t="s">
        <v>198</v>
      </c>
      <c r="R255" t="s">
        <v>199</v>
      </c>
      <c r="S255" s="79">
        <v>43140</v>
      </c>
    </row>
    <row r="256" spans="1:19" x14ac:dyDescent="0.25">
      <c r="A256" s="22">
        <f t="shared" si="3"/>
        <v>43135</v>
      </c>
      <c r="B256" s="18" t="s">
        <v>60</v>
      </c>
      <c r="E256" s="3">
        <v>0.44</v>
      </c>
      <c r="F256" s="18" t="s">
        <v>61</v>
      </c>
      <c r="I256" s="3">
        <v>0.32</v>
      </c>
      <c r="Q256" t="s">
        <v>154</v>
      </c>
      <c r="R256" t="s">
        <v>155</v>
      </c>
      <c r="S256" s="79">
        <v>43141</v>
      </c>
    </row>
    <row r="257" spans="1:19" x14ac:dyDescent="0.25">
      <c r="A257" s="22">
        <f t="shared" si="3"/>
        <v>43136</v>
      </c>
      <c r="B257" s="18" t="s">
        <v>60</v>
      </c>
      <c r="E257" s="3">
        <v>0.44</v>
      </c>
      <c r="F257" s="18" t="s">
        <v>61</v>
      </c>
      <c r="I257" s="3">
        <v>0.32</v>
      </c>
      <c r="Q257" t="s">
        <v>207</v>
      </c>
      <c r="R257" t="s">
        <v>208</v>
      </c>
      <c r="S257" s="79">
        <v>43142</v>
      </c>
    </row>
    <row r="258" spans="1:19" x14ac:dyDescent="0.25">
      <c r="A258" s="22">
        <f t="shared" si="3"/>
        <v>43137</v>
      </c>
      <c r="B258" s="18" t="s">
        <v>60</v>
      </c>
      <c r="E258" s="3">
        <v>0.44</v>
      </c>
      <c r="F258" s="18" t="s">
        <v>61</v>
      </c>
      <c r="I258" s="3">
        <v>0.32</v>
      </c>
      <c r="Q258" t="s">
        <v>146</v>
      </c>
      <c r="R258" t="s">
        <v>147</v>
      </c>
      <c r="S258" s="79">
        <v>43143</v>
      </c>
    </row>
    <row r="259" spans="1:19" x14ac:dyDescent="0.25">
      <c r="A259" s="22">
        <f t="shared" si="3"/>
        <v>43138</v>
      </c>
      <c r="B259" s="18" t="s">
        <v>60</v>
      </c>
      <c r="E259" s="3">
        <v>0.44</v>
      </c>
      <c r="F259" s="18" t="s">
        <v>61</v>
      </c>
      <c r="I259" s="3">
        <v>0.32</v>
      </c>
      <c r="Q259" t="s">
        <v>172</v>
      </c>
      <c r="R259" t="s">
        <v>173</v>
      </c>
      <c r="S259" s="79">
        <v>43144</v>
      </c>
    </row>
    <row r="260" spans="1:19" x14ac:dyDescent="0.25">
      <c r="A260" s="22">
        <f t="shared" si="3"/>
        <v>43139</v>
      </c>
      <c r="B260" s="18" t="s">
        <v>60</v>
      </c>
      <c r="E260" s="3">
        <v>0.44</v>
      </c>
      <c r="F260" s="18" t="s">
        <v>61</v>
      </c>
      <c r="I260" s="3">
        <v>0.32</v>
      </c>
      <c r="Q260" t="s">
        <v>202</v>
      </c>
      <c r="R260" t="s">
        <v>164</v>
      </c>
      <c r="S260" s="79">
        <v>43145</v>
      </c>
    </row>
    <row r="261" spans="1:19" x14ac:dyDescent="0.25">
      <c r="A261" s="22">
        <f t="shared" si="3"/>
        <v>43140</v>
      </c>
      <c r="B261" s="18" t="s">
        <v>60</v>
      </c>
      <c r="E261" s="3">
        <v>0.44</v>
      </c>
      <c r="F261" s="18" t="s">
        <v>61</v>
      </c>
      <c r="I261" s="3">
        <v>0.32</v>
      </c>
      <c r="Q261" t="s">
        <v>121</v>
      </c>
      <c r="R261" t="s">
        <v>119</v>
      </c>
      <c r="S261" s="79">
        <v>43146</v>
      </c>
    </row>
    <row r="262" spans="1:19" x14ac:dyDescent="0.25">
      <c r="A262" s="22">
        <f t="shared" si="3"/>
        <v>43141</v>
      </c>
      <c r="B262" s="18" t="s">
        <v>60</v>
      </c>
      <c r="E262" s="3">
        <v>0.44</v>
      </c>
      <c r="F262" s="18" t="s">
        <v>61</v>
      </c>
      <c r="I262" s="3">
        <v>0.32</v>
      </c>
      <c r="Q262" t="s">
        <v>152</v>
      </c>
      <c r="R262" t="s">
        <v>108</v>
      </c>
      <c r="S262" s="79">
        <v>43147</v>
      </c>
    </row>
    <row r="263" spans="1:19" x14ac:dyDescent="0.25">
      <c r="A263" s="22">
        <f t="shared" si="3"/>
        <v>43142</v>
      </c>
      <c r="B263" s="18" t="s">
        <v>60</v>
      </c>
      <c r="E263" s="3">
        <v>0.44</v>
      </c>
      <c r="F263" s="18" t="s">
        <v>61</v>
      </c>
      <c r="I263" s="3">
        <v>0.32</v>
      </c>
      <c r="Q263" t="s">
        <v>189</v>
      </c>
      <c r="R263" t="s">
        <v>190</v>
      </c>
      <c r="S263" s="79">
        <v>43148</v>
      </c>
    </row>
    <row r="264" spans="1:19" x14ac:dyDescent="0.25">
      <c r="A264" s="22">
        <f t="shared" si="3"/>
        <v>43143</v>
      </c>
      <c r="B264" s="18" t="s">
        <v>60</v>
      </c>
      <c r="E264" s="3">
        <v>0.44</v>
      </c>
      <c r="F264" s="18" t="s">
        <v>61</v>
      </c>
      <c r="I264" s="3">
        <v>0.32</v>
      </c>
      <c r="Q264" t="s">
        <v>667</v>
      </c>
      <c r="R264" t="s">
        <v>668</v>
      </c>
      <c r="S264" s="79">
        <v>43149</v>
      </c>
    </row>
    <row r="265" spans="1:19" x14ac:dyDescent="0.25">
      <c r="A265" s="22">
        <f t="shared" si="3"/>
        <v>43144</v>
      </c>
      <c r="B265" s="18" t="s">
        <v>60</v>
      </c>
      <c r="E265" s="3">
        <v>0.44</v>
      </c>
      <c r="F265" s="18" t="s">
        <v>61</v>
      </c>
      <c r="I265" s="3">
        <v>0.32</v>
      </c>
      <c r="Q265" t="s">
        <v>669</v>
      </c>
      <c r="R265" t="s">
        <v>670</v>
      </c>
      <c r="S265" s="79">
        <v>43150</v>
      </c>
    </row>
    <row r="266" spans="1:19" x14ac:dyDescent="0.25">
      <c r="A266" s="22">
        <f t="shared" ref="A266:A329" si="4">+A265+1</f>
        <v>43145</v>
      </c>
      <c r="B266" s="18" t="s">
        <v>60</v>
      </c>
      <c r="E266" s="3">
        <v>0.44</v>
      </c>
      <c r="F266" s="18" t="s">
        <v>61</v>
      </c>
      <c r="I266" s="3">
        <v>0.32</v>
      </c>
      <c r="Q266" t="s">
        <v>171</v>
      </c>
      <c r="R266" t="s">
        <v>170</v>
      </c>
      <c r="S266" s="79">
        <v>43151</v>
      </c>
    </row>
    <row r="267" spans="1:19" x14ac:dyDescent="0.25">
      <c r="A267" s="22">
        <f t="shared" si="4"/>
        <v>43146</v>
      </c>
      <c r="B267" s="18" t="s">
        <v>60</v>
      </c>
      <c r="E267" s="3">
        <v>0.44</v>
      </c>
      <c r="F267" s="18" t="s">
        <v>61</v>
      </c>
      <c r="I267" s="3">
        <v>0.32</v>
      </c>
      <c r="Q267" t="s">
        <v>671</v>
      </c>
      <c r="R267" t="s">
        <v>672</v>
      </c>
      <c r="S267" s="79">
        <v>43152</v>
      </c>
    </row>
    <row r="268" spans="1:19" x14ac:dyDescent="0.25">
      <c r="A268" s="22">
        <f t="shared" si="4"/>
        <v>43147</v>
      </c>
      <c r="B268" s="18" t="s">
        <v>60</v>
      </c>
      <c r="E268" s="3">
        <v>0.44</v>
      </c>
      <c r="F268" s="18" t="s">
        <v>61</v>
      </c>
      <c r="I268" s="3">
        <v>0.32</v>
      </c>
      <c r="Q268" t="s">
        <v>673</v>
      </c>
      <c r="R268" t="s">
        <v>674</v>
      </c>
      <c r="S268" s="79">
        <v>43153</v>
      </c>
    </row>
    <row r="269" spans="1:19" x14ac:dyDescent="0.25">
      <c r="A269" s="22">
        <f t="shared" si="4"/>
        <v>43148</v>
      </c>
      <c r="B269" s="18" t="s">
        <v>60</v>
      </c>
      <c r="E269" s="3">
        <v>0.44</v>
      </c>
      <c r="F269" s="18" t="s">
        <v>61</v>
      </c>
      <c r="I269" s="3">
        <v>0.32</v>
      </c>
      <c r="Q269" t="s">
        <v>675</v>
      </c>
      <c r="R269" t="s">
        <v>656</v>
      </c>
      <c r="S269" s="79">
        <v>43154</v>
      </c>
    </row>
    <row r="270" spans="1:19" x14ac:dyDescent="0.25">
      <c r="A270" s="22">
        <f t="shared" si="4"/>
        <v>43149</v>
      </c>
      <c r="B270" s="18" t="s">
        <v>60</v>
      </c>
      <c r="E270" s="3">
        <v>0.44</v>
      </c>
      <c r="F270" s="18" t="s">
        <v>61</v>
      </c>
      <c r="I270" s="3">
        <v>0.32</v>
      </c>
      <c r="Q270" t="s">
        <v>676</v>
      </c>
      <c r="R270" t="s">
        <v>677</v>
      </c>
      <c r="S270" s="79">
        <v>43155</v>
      </c>
    </row>
    <row r="271" spans="1:19" x14ac:dyDescent="0.25">
      <c r="A271" s="22">
        <f t="shared" si="4"/>
        <v>43150</v>
      </c>
      <c r="B271" s="18" t="s">
        <v>60</v>
      </c>
      <c r="E271" s="3">
        <v>0.44</v>
      </c>
      <c r="F271" s="18" t="s">
        <v>61</v>
      </c>
      <c r="I271" s="3">
        <v>0.32</v>
      </c>
      <c r="Q271" t="s">
        <v>180</v>
      </c>
      <c r="R271" t="s">
        <v>181</v>
      </c>
      <c r="S271" s="79">
        <v>43156</v>
      </c>
    </row>
    <row r="272" spans="1:19" x14ac:dyDescent="0.25">
      <c r="A272" s="22">
        <f t="shared" si="4"/>
        <v>43151</v>
      </c>
      <c r="B272" s="18" t="s">
        <v>60</v>
      </c>
      <c r="E272" s="3">
        <v>0.44</v>
      </c>
      <c r="F272" s="18" t="s">
        <v>61</v>
      </c>
      <c r="I272" s="3">
        <v>0.32</v>
      </c>
      <c r="Q272" t="s">
        <v>213</v>
      </c>
      <c r="R272" t="s">
        <v>214</v>
      </c>
      <c r="S272" s="79">
        <v>43157</v>
      </c>
    </row>
    <row r="273" spans="1:19" x14ac:dyDescent="0.25">
      <c r="A273" s="22">
        <f t="shared" si="4"/>
        <v>43152</v>
      </c>
      <c r="B273" s="18" t="s">
        <v>60</v>
      </c>
      <c r="E273" s="3">
        <v>0.44</v>
      </c>
      <c r="F273" s="18" t="s">
        <v>61</v>
      </c>
      <c r="I273" s="3">
        <v>0.32</v>
      </c>
      <c r="Q273" t="s">
        <v>678</v>
      </c>
      <c r="R273" t="s">
        <v>679</v>
      </c>
      <c r="S273" s="79">
        <v>43158</v>
      </c>
    </row>
    <row r="274" spans="1:19" x14ac:dyDescent="0.25">
      <c r="A274" s="22">
        <f t="shared" si="4"/>
        <v>43153</v>
      </c>
      <c r="B274" s="18" t="s">
        <v>60</v>
      </c>
      <c r="E274" s="3">
        <v>0.44</v>
      </c>
      <c r="F274" s="18" t="s">
        <v>61</v>
      </c>
      <c r="I274" s="3">
        <v>0.32</v>
      </c>
      <c r="Q274" t="s">
        <v>680</v>
      </c>
      <c r="R274" t="s">
        <v>681</v>
      </c>
      <c r="S274" s="79">
        <v>43159</v>
      </c>
    </row>
    <row r="275" spans="1:19" x14ac:dyDescent="0.25">
      <c r="A275" s="22">
        <f t="shared" si="4"/>
        <v>43154</v>
      </c>
      <c r="B275" s="18" t="s">
        <v>60</v>
      </c>
      <c r="E275" s="3">
        <v>0.44</v>
      </c>
      <c r="F275" s="18" t="s">
        <v>61</v>
      </c>
      <c r="I275" s="3">
        <v>0.32</v>
      </c>
      <c r="Q275" t="s">
        <v>113</v>
      </c>
      <c r="R275" t="s">
        <v>114</v>
      </c>
      <c r="S275" s="79">
        <v>43160</v>
      </c>
    </row>
    <row r="276" spans="1:19" x14ac:dyDescent="0.25">
      <c r="A276" s="22">
        <f t="shared" si="4"/>
        <v>43155</v>
      </c>
      <c r="B276" s="18" t="s">
        <v>60</v>
      </c>
      <c r="E276" s="3">
        <v>0.44</v>
      </c>
      <c r="F276" s="18" t="s">
        <v>61</v>
      </c>
      <c r="I276" s="3">
        <v>0.32</v>
      </c>
      <c r="Q276" t="s">
        <v>167</v>
      </c>
      <c r="R276" t="s">
        <v>145</v>
      </c>
      <c r="S276" s="79">
        <v>43161</v>
      </c>
    </row>
    <row r="277" spans="1:19" x14ac:dyDescent="0.25">
      <c r="A277" s="22">
        <f t="shared" si="4"/>
        <v>43156</v>
      </c>
      <c r="B277" s="18" t="s">
        <v>60</v>
      </c>
      <c r="E277" s="3">
        <v>0.44</v>
      </c>
      <c r="F277" s="18" t="s">
        <v>61</v>
      </c>
      <c r="I277" s="3">
        <v>0.32</v>
      </c>
      <c r="Q277" t="s">
        <v>185</v>
      </c>
      <c r="R277" t="s">
        <v>186</v>
      </c>
      <c r="S277" s="79">
        <v>43162</v>
      </c>
    </row>
    <row r="278" spans="1:19" x14ac:dyDescent="0.25">
      <c r="A278" s="22">
        <f t="shared" si="4"/>
        <v>43157</v>
      </c>
      <c r="B278" s="18" t="s">
        <v>60</v>
      </c>
      <c r="E278" s="3">
        <v>0.44</v>
      </c>
      <c r="F278" s="18" t="s">
        <v>61</v>
      </c>
      <c r="I278" s="3">
        <v>0.32</v>
      </c>
      <c r="Q278" t="s">
        <v>197</v>
      </c>
      <c r="R278" t="s">
        <v>158</v>
      </c>
      <c r="S278" s="79">
        <v>43163</v>
      </c>
    </row>
    <row r="279" spans="1:19" x14ac:dyDescent="0.25">
      <c r="A279" s="22">
        <f t="shared" si="4"/>
        <v>43158</v>
      </c>
      <c r="B279" s="18" t="s">
        <v>60</v>
      </c>
      <c r="E279" s="3">
        <v>0.44</v>
      </c>
      <c r="F279" s="18" t="s">
        <v>61</v>
      </c>
      <c r="I279" s="3">
        <v>0.32</v>
      </c>
      <c r="Q279" t="s">
        <v>178</v>
      </c>
      <c r="R279" t="s">
        <v>179</v>
      </c>
      <c r="S279" s="79">
        <v>43164</v>
      </c>
    </row>
    <row r="280" spans="1:19" x14ac:dyDescent="0.25">
      <c r="A280" s="22">
        <f t="shared" si="4"/>
        <v>43159</v>
      </c>
      <c r="B280" s="18" t="s">
        <v>60</v>
      </c>
      <c r="E280" s="3">
        <v>0.44</v>
      </c>
      <c r="F280" s="18" t="s">
        <v>61</v>
      </c>
      <c r="I280" s="3">
        <v>0.32</v>
      </c>
      <c r="Q280" t="s">
        <v>682</v>
      </c>
      <c r="R280" t="s">
        <v>683</v>
      </c>
      <c r="S280" s="79">
        <v>43165</v>
      </c>
    </row>
    <row r="281" spans="1:19" x14ac:dyDescent="0.25">
      <c r="A281" s="22">
        <f t="shared" si="4"/>
        <v>43160</v>
      </c>
      <c r="B281" s="18" t="s">
        <v>60</v>
      </c>
      <c r="E281" s="3">
        <v>0.44</v>
      </c>
      <c r="F281" s="18" t="s">
        <v>61</v>
      </c>
      <c r="I281" s="3">
        <v>0.32</v>
      </c>
      <c r="Q281" t="s">
        <v>684</v>
      </c>
      <c r="R281" t="s">
        <v>685</v>
      </c>
      <c r="S281" s="79">
        <v>43166</v>
      </c>
    </row>
    <row r="282" spans="1:19" x14ac:dyDescent="0.25">
      <c r="A282" s="22">
        <f t="shared" si="4"/>
        <v>43161</v>
      </c>
      <c r="B282" s="18" t="s">
        <v>60</v>
      </c>
      <c r="E282" s="3">
        <v>0.45</v>
      </c>
      <c r="F282" s="18" t="s">
        <v>61</v>
      </c>
      <c r="I282" s="3">
        <v>0.33</v>
      </c>
      <c r="Q282" t="s">
        <v>686</v>
      </c>
      <c r="R282" t="s">
        <v>108</v>
      </c>
      <c r="S282" s="79">
        <v>43167</v>
      </c>
    </row>
    <row r="283" spans="1:19" x14ac:dyDescent="0.25">
      <c r="A283" s="22">
        <f t="shared" si="4"/>
        <v>43162</v>
      </c>
      <c r="B283" s="18" t="s">
        <v>60</v>
      </c>
      <c r="E283" s="3">
        <v>0.45</v>
      </c>
      <c r="F283" s="18" t="s">
        <v>61</v>
      </c>
      <c r="I283" s="3">
        <v>0.33</v>
      </c>
      <c r="Q283" t="s">
        <v>687</v>
      </c>
      <c r="R283" t="s">
        <v>688</v>
      </c>
      <c r="S283" s="79">
        <v>43168</v>
      </c>
    </row>
    <row r="284" spans="1:19" x14ac:dyDescent="0.25">
      <c r="A284" s="22">
        <f t="shared" si="4"/>
        <v>43163</v>
      </c>
      <c r="B284" s="18" t="s">
        <v>60</v>
      </c>
      <c r="E284" s="3">
        <v>0.45</v>
      </c>
      <c r="F284" s="18" t="s">
        <v>61</v>
      </c>
      <c r="I284" s="3">
        <v>0.33</v>
      </c>
      <c r="Q284" t="s">
        <v>689</v>
      </c>
      <c r="R284" t="s">
        <v>690</v>
      </c>
      <c r="S284" s="79">
        <v>43169</v>
      </c>
    </row>
    <row r="285" spans="1:19" x14ac:dyDescent="0.25">
      <c r="A285" s="22">
        <f t="shared" si="4"/>
        <v>43164</v>
      </c>
      <c r="B285" s="18" t="s">
        <v>60</v>
      </c>
      <c r="E285" s="3">
        <v>0.45</v>
      </c>
      <c r="F285" s="18" t="s">
        <v>61</v>
      </c>
      <c r="I285" s="3">
        <v>0.33</v>
      </c>
      <c r="Q285" t="s">
        <v>691</v>
      </c>
      <c r="R285" t="s">
        <v>692</v>
      </c>
      <c r="S285" s="79">
        <v>43170</v>
      </c>
    </row>
    <row r="286" spans="1:19" x14ac:dyDescent="0.25">
      <c r="A286" s="22">
        <f t="shared" si="4"/>
        <v>43165</v>
      </c>
      <c r="B286" s="18" t="s">
        <v>60</v>
      </c>
      <c r="E286" s="3">
        <v>0.45</v>
      </c>
      <c r="F286" s="18" t="s">
        <v>61</v>
      </c>
      <c r="I286" s="3">
        <v>0.33</v>
      </c>
      <c r="Q286" t="s">
        <v>693</v>
      </c>
      <c r="R286" t="s">
        <v>694</v>
      </c>
      <c r="S286" s="79">
        <v>43171</v>
      </c>
    </row>
    <row r="287" spans="1:19" x14ac:dyDescent="0.25">
      <c r="A287" s="22">
        <f t="shared" si="4"/>
        <v>43166</v>
      </c>
      <c r="B287" s="18" t="s">
        <v>60</v>
      </c>
      <c r="E287" s="3">
        <v>0.45</v>
      </c>
      <c r="F287" s="18" t="s">
        <v>61</v>
      </c>
      <c r="I287" s="3">
        <v>0.33</v>
      </c>
      <c r="Q287" t="s">
        <v>695</v>
      </c>
      <c r="R287" t="s">
        <v>696</v>
      </c>
      <c r="S287" s="79">
        <v>43172</v>
      </c>
    </row>
    <row r="288" spans="1:19" x14ac:dyDescent="0.25">
      <c r="A288" s="22">
        <f t="shared" si="4"/>
        <v>43167</v>
      </c>
      <c r="B288" s="18" t="s">
        <v>60</v>
      </c>
      <c r="E288" s="3">
        <v>0.45</v>
      </c>
      <c r="F288" s="18" t="s">
        <v>61</v>
      </c>
      <c r="I288" s="3">
        <v>0.33</v>
      </c>
      <c r="Q288" t="s">
        <v>697</v>
      </c>
      <c r="R288" t="s">
        <v>698</v>
      </c>
      <c r="S288" s="79">
        <v>43173</v>
      </c>
    </row>
    <row r="289" spans="1:19" x14ac:dyDescent="0.25">
      <c r="A289" s="22">
        <f t="shared" si="4"/>
        <v>43168</v>
      </c>
      <c r="B289" s="18" t="s">
        <v>60</v>
      </c>
      <c r="E289" s="3">
        <v>0.45</v>
      </c>
      <c r="F289" s="18" t="s">
        <v>61</v>
      </c>
      <c r="I289" s="3">
        <v>0.33</v>
      </c>
      <c r="Q289" t="s">
        <v>699</v>
      </c>
      <c r="R289" t="s">
        <v>700</v>
      </c>
      <c r="S289" s="79">
        <v>43174</v>
      </c>
    </row>
    <row r="290" spans="1:19" x14ac:dyDescent="0.25">
      <c r="A290" s="22">
        <f t="shared" si="4"/>
        <v>43169</v>
      </c>
      <c r="B290" s="18" t="s">
        <v>60</v>
      </c>
      <c r="E290" s="3">
        <v>0.45</v>
      </c>
      <c r="F290" s="18" t="s">
        <v>61</v>
      </c>
      <c r="I290" s="3">
        <v>0.33</v>
      </c>
      <c r="Q290" t="s">
        <v>701</v>
      </c>
      <c r="R290" t="s">
        <v>702</v>
      </c>
      <c r="S290" s="79">
        <v>43175</v>
      </c>
    </row>
    <row r="291" spans="1:19" x14ac:dyDescent="0.25">
      <c r="A291" s="22">
        <f t="shared" si="4"/>
        <v>43170</v>
      </c>
      <c r="B291" s="18" t="s">
        <v>60</v>
      </c>
      <c r="E291" s="3">
        <v>0.45</v>
      </c>
      <c r="F291" s="18" t="s">
        <v>61</v>
      </c>
      <c r="I291" s="3">
        <v>0.33</v>
      </c>
      <c r="Q291" t="s">
        <v>703</v>
      </c>
      <c r="R291" t="s">
        <v>704</v>
      </c>
      <c r="S291" s="79">
        <v>43176</v>
      </c>
    </row>
    <row r="292" spans="1:19" x14ac:dyDescent="0.25">
      <c r="A292" s="22">
        <f t="shared" si="4"/>
        <v>43171</v>
      </c>
      <c r="B292" s="18" t="s">
        <v>60</v>
      </c>
      <c r="E292" s="3">
        <v>0.45</v>
      </c>
      <c r="F292" s="18" t="s">
        <v>61</v>
      </c>
      <c r="I292" s="3">
        <v>0.33</v>
      </c>
      <c r="Q292" t="s">
        <v>705</v>
      </c>
      <c r="R292" t="s">
        <v>706</v>
      </c>
      <c r="S292" s="79">
        <v>43177</v>
      </c>
    </row>
    <row r="293" spans="1:19" x14ac:dyDescent="0.25">
      <c r="A293" s="22">
        <f t="shared" si="4"/>
        <v>43172</v>
      </c>
      <c r="B293" s="18" t="s">
        <v>60</v>
      </c>
      <c r="E293" s="3">
        <v>0.45</v>
      </c>
      <c r="F293" s="18" t="s">
        <v>61</v>
      </c>
      <c r="I293" s="3">
        <v>0.33</v>
      </c>
      <c r="Q293" t="s">
        <v>707</v>
      </c>
      <c r="R293" t="s">
        <v>708</v>
      </c>
      <c r="S293" s="79">
        <v>43178</v>
      </c>
    </row>
    <row r="294" spans="1:19" x14ac:dyDescent="0.25">
      <c r="A294" s="22">
        <f t="shared" si="4"/>
        <v>43173</v>
      </c>
      <c r="B294" s="18" t="s">
        <v>60</v>
      </c>
      <c r="E294" s="3">
        <v>0.45</v>
      </c>
      <c r="F294" s="18" t="s">
        <v>61</v>
      </c>
      <c r="I294" s="3">
        <v>0.33</v>
      </c>
      <c r="Q294" t="s">
        <v>709</v>
      </c>
      <c r="R294" t="s">
        <v>710</v>
      </c>
      <c r="S294" s="79">
        <v>43179</v>
      </c>
    </row>
    <row r="295" spans="1:19" x14ac:dyDescent="0.25">
      <c r="A295" s="22">
        <f t="shared" si="4"/>
        <v>43174</v>
      </c>
      <c r="B295" s="18" t="s">
        <v>60</v>
      </c>
      <c r="E295" s="3">
        <v>0.45</v>
      </c>
      <c r="F295" s="18" t="s">
        <v>61</v>
      </c>
      <c r="I295" s="3">
        <v>0.33</v>
      </c>
      <c r="Q295" t="s">
        <v>711</v>
      </c>
      <c r="R295" t="s">
        <v>712</v>
      </c>
      <c r="S295" s="79">
        <v>43180</v>
      </c>
    </row>
    <row r="296" spans="1:19" x14ac:dyDescent="0.25">
      <c r="A296" s="22">
        <f t="shared" si="4"/>
        <v>43175</v>
      </c>
      <c r="B296" s="18" t="s">
        <v>60</v>
      </c>
      <c r="E296" s="3">
        <v>0.45</v>
      </c>
      <c r="F296" s="18" t="s">
        <v>61</v>
      </c>
      <c r="I296" s="3">
        <v>0.33</v>
      </c>
      <c r="Q296" t="s">
        <v>713</v>
      </c>
      <c r="R296" t="s">
        <v>714</v>
      </c>
      <c r="S296" s="79">
        <v>43181</v>
      </c>
    </row>
    <row r="297" spans="1:19" x14ac:dyDescent="0.25">
      <c r="A297" s="22">
        <f t="shared" si="4"/>
        <v>43176</v>
      </c>
      <c r="B297" s="18" t="s">
        <v>60</v>
      </c>
      <c r="E297" s="3">
        <v>0.45</v>
      </c>
      <c r="F297" s="18" t="s">
        <v>61</v>
      </c>
      <c r="I297" s="3">
        <v>0.33</v>
      </c>
      <c r="Q297" t="s">
        <v>715</v>
      </c>
      <c r="R297" t="s">
        <v>109</v>
      </c>
      <c r="S297" s="79">
        <v>43182</v>
      </c>
    </row>
    <row r="298" spans="1:19" x14ac:dyDescent="0.25">
      <c r="A298" s="22">
        <f t="shared" si="4"/>
        <v>43177</v>
      </c>
      <c r="B298" s="18" t="s">
        <v>60</v>
      </c>
      <c r="E298" s="3">
        <v>0.45</v>
      </c>
      <c r="F298" s="18" t="s">
        <v>61</v>
      </c>
      <c r="I298" s="3">
        <v>0.33</v>
      </c>
      <c r="Q298" t="s">
        <v>716</v>
      </c>
      <c r="R298" t="s">
        <v>717</v>
      </c>
      <c r="S298" s="79">
        <v>43183</v>
      </c>
    </row>
    <row r="299" spans="1:19" x14ac:dyDescent="0.25">
      <c r="A299" s="22">
        <f t="shared" si="4"/>
        <v>43178</v>
      </c>
      <c r="B299" s="18" t="s">
        <v>60</v>
      </c>
      <c r="E299" s="3">
        <v>0.45</v>
      </c>
      <c r="F299" s="18" t="s">
        <v>61</v>
      </c>
      <c r="I299" s="3">
        <v>0.33</v>
      </c>
      <c r="Q299" t="s">
        <v>718</v>
      </c>
      <c r="R299" t="s">
        <v>719</v>
      </c>
      <c r="S299" s="79">
        <v>43184</v>
      </c>
    </row>
    <row r="300" spans="1:19" x14ac:dyDescent="0.25">
      <c r="A300" s="22">
        <f t="shared" si="4"/>
        <v>43179</v>
      </c>
      <c r="B300" s="18" t="s">
        <v>60</v>
      </c>
      <c r="E300" s="3">
        <v>0.45</v>
      </c>
      <c r="F300" s="18" t="s">
        <v>61</v>
      </c>
      <c r="I300" s="3">
        <v>0.33</v>
      </c>
      <c r="Q300" t="s">
        <v>720</v>
      </c>
      <c r="R300" t="s">
        <v>721</v>
      </c>
      <c r="S300" s="79">
        <v>43185</v>
      </c>
    </row>
    <row r="301" spans="1:19" x14ac:dyDescent="0.25">
      <c r="A301" s="22">
        <f t="shared" si="4"/>
        <v>43180</v>
      </c>
      <c r="B301" s="18" t="s">
        <v>60</v>
      </c>
      <c r="E301" s="3">
        <v>0.45</v>
      </c>
      <c r="F301" s="18" t="s">
        <v>61</v>
      </c>
      <c r="I301" s="3">
        <v>0.33</v>
      </c>
      <c r="Q301" t="s">
        <v>722</v>
      </c>
      <c r="R301" t="s">
        <v>723</v>
      </c>
      <c r="S301" s="79">
        <v>43186</v>
      </c>
    </row>
    <row r="302" spans="1:19" x14ac:dyDescent="0.25">
      <c r="A302" s="22">
        <f t="shared" si="4"/>
        <v>43181</v>
      </c>
      <c r="B302" s="18" t="s">
        <v>60</v>
      </c>
      <c r="E302" s="3">
        <v>0.45</v>
      </c>
      <c r="F302" s="18" t="s">
        <v>61</v>
      </c>
      <c r="I302" s="3">
        <v>0.33</v>
      </c>
      <c r="Q302" t="s">
        <v>724</v>
      </c>
      <c r="R302" t="s">
        <v>110</v>
      </c>
      <c r="S302" s="79">
        <v>43187</v>
      </c>
    </row>
    <row r="303" spans="1:19" x14ac:dyDescent="0.25">
      <c r="A303" s="22">
        <f t="shared" si="4"/>
        <v>43182</v>
      </c>
      <c r="B303" s="18" t="s">
        <v>60</v>
      </c>
      <c r="E303" s="3">
        <v>0.45</v>
      </c>
      <c r="F303" s="18" t="s">
        <v>61</v>
      </c>
      <c r="I303" s="3">
        <v>0.33</v>
      </c>
      <c r="Q303" t="s">
        <v>725</v>
      </c>
      <c r="R303" t="s">
        <v>726</v>
      </c>
      <c r="S303" s="79">
        <v>43188</v>
      </c>
    </row>
    <row r="304" spans="1:19" x14ac:dyDescent="0.25">
      <c r="A304" s="22">
        <f t="shared" si="4"/>
        <v>43183</v>
      </c>
      <c r="B304" s="18" t="s">
        <v>60</v>
      </c>
      <c r="E304" s="3">
        <v>0.45</v>
      </c>
      <c r="F304" s="18" t="s">
        <v>61</v>
      </c>
      <c r="I304" s="3">
        <v>0.33</v>
      </c>
      <c r="Q304" t="s">
        <v>727</v>
      </c>
      <c r="R304" t="s">
        <v>728</v>
      </c>
      <c r="S304" s="79">
        <v>43189</v>
      </c>
    </row>
    <row r="305" spans="1:19" x14ac:dyDescent="0.25">
      <c r="A305" s="22">
        <f t="shared" si="4"/>
        <v>43184</v>
      </c>
      <c r="B305" s="18" t="s">
        <v>60</v>
      </c>
      <c r="E305" s="3">
        <v>0.45</v>
      </c>
      <c r="F305" s="18" t="s">
        <v>61</v>
      </c>
      <c r="I305" s="3">
        <v>0.33</v>
      </c>
      <c r="Q305" t="s">
        <v>729</v>
      </c>
      <c r="R305" t="s">
        <v>730</v>
      </c>
      <c r="S305" s="79">
        <v>43190</v>
      </c>
    </row>
    <row r="306" spans="1:19" x14ac:dyDescent="0.25">
      <c r="A306" s="22">
        <f t="shared" si="4"/>
        <v>43185</v>
      </c>
      <c r="B306" s="18" t="s">
        <v>60</v>
      </c>
      <c r="E306" s="3">
        <v>0.45</v>
      </c>
      <c r="F306" s="18" t="s">
        <v>61</v>
      </c>
      <c r="I306" s="3">
        <v>0.33</v>
      </c>
      <c r="Q306" t="s">
        <v>731</v>
      </c>
      <c r="R306" t="s">
        <v>732</v>
      </c>
      <c r="S306" s="79">
        <v>43191</v>
      </c>
    </row>
    <row r="307" spans="1:19" x14ac:dyDescent="0.25">
      <c r="A307" s="22">
        <f t="shared" si="4"/>
        <v>43186</v>
      </c>
      <c r="B307" s="18" t="s">
        <v>60</v>
      </c>
      <c r="E307" s="3">
        <v>0.45</v>
      </c>
      <c r="F307" s="18" t="s">
        <v>61</v>
      </c>
      <c r="I307" s="3">
        <v>0.33</v>
      </c>
      <c r="Q307" t="s">
        <v>733</v>
      </c>
      <c r="R307" t="s">
        <v>734</v>
      </c>
      <c r="S307" s="79">
        <v>43192</v>
      </c>
    </row>
    <row r="308" spans="1:19" x14ac:dyDescent="0.25">
      <c r="A308" s="22">
        <f t="shared" si="4"/>
        <v>43187</v>
      </c>
      <c r="B308" s="18" t="s">
        <v>60</v>
      </c>
      <c r="E308" s="3">
        <v>0.45</v>
      </c>
      <c r="F308" s="18" t="s">
        <v>61</v>
      </c>
      <c r="I308" s="3">
        <v>0.33</v>
      </c>
      <c r="Q308" t="s">
        <v>735</v>
      </c>
      <c r="R308" t="s">
        <v>736</v>
      </c>
      <c r="S308" s="79">
        <v>43193</v>
      </c>
    </row>
    <row r="309" spans="1:19" x14ac:dyDescent="0.25">
      <c r="A309" s="22">
        <f t="shared" si="4"/>
        <v>43188</v>
      </c>
      <c r="B309" s="18" t="s">
        <v>60</v>
      </c>
      <c r="E309" s="3">
        <v>0.45</v>
      </c>
      <c r="F309" s="18" t="s">
        <v>61</v>
      </c>
      <c r="I309" s="3">
        <v>0.33</v>
      </c>
      <c r="Q309" t="s">
        <v>737</v>
      </c>
      <c r="R309" t="s">
        <v>738</v>
      </c>
      <c r="S309" s="79">
        <v>43194</v>
      </c>
    </row>
    <row r="310" spans="1:19" x14ac:dyDescent="0.25">
      <c r="A310" s="22">
        <f t="shared" si="4"/>
        <v>43189</v>
      </c>
      <c r="B310" s="18" t="s">
        <v>60</v>
      </c>
      <c r="E310" s="3">
        <v>0.45</v>
      </c>
      <c r="F310" s="18" t="s">
        <v>61</v>
      </c>
      <c r="I310" s="3">
        <v>0.33</v>
      </c>
      <c r="Q310" t="s">
        <v>739</v>
      </c>
      <c r="R310" t="s">
        <v>740</v>
      </c>
      <c r="S310" s="79">
        <v>43195</v>
      </c>
    </row>
    <row r="311" spans="1:19" x14ac:dyDescent="0.25">
      <c r="A311" s="22">
        <f t="shared" si="4"/>
        <v>43190</v>
      </c>
      <c r="B311" s="18" t="s">
        <v>60</v>
      </c>
      <c r="E311" s="3">
        <v>0.45</v>
      </c>
      <c r="F311" s="18" t="s">
        <v>61</v>
      </c>
      <c r="I311" s="3">
        <v>0.33</v>
      </c>
      <c r="Q311" t="s">
        <v>741</v>
      </c>
      <c r="R311" t="s">
        <v>742</v>
      </c>
      <c r="S311" s="79">
        <v>43196</v>
      </c>
    </row>
    <row r="312" spans="1:19" x14ac:dyDescent="0.25">
      <c r="A312" s="22">
        <f t="shared" si="4"/>
        <v>43191</v>
      </c>
      <c r="B312" s="18" t="s">
        <v>60</v>
      </c>
      <c r="E312" s="3">
        <v>0.45</v>
      </c>
      <c r="F312" s="18" t="s">
        <v>61</v>
      </c>
      <c r="I312" s="3">
        <v>0.33</v>
      </c>
      <c r="Q312" t="s">
        <v>743</v>
      </c>
      <c r="R312" t="s">
        <v>744</v>
      </c>
      <c r="S312" s="79">
        <v>43197</v>
      </c>
    </row>
    <row r="313" spans="1:19" x14ac:dyDescent="0.25">
      <c r="A313" s="22">
        <f t="shared" si="4"/>
        <v>43192</v>
      </c>
      <c r="B313" s="18" t="s">
        <v>60</v>
      </c>
      <c r="E313" s="3">
        <v>0.46</v>
      </c>
      <c r="F313" s="18" t="s">
        <v>61</v>
      </c>
      <c r="I313" s="3">
        <v>0.34</v>
      </c>
      <c r="Q313" t="s">
        <v>745</v>
      </c>
      <c r="R313" t="s">
        <v>746</v>
      </c>
      <c r="S313" s="79">
        <v>43198</v>
      </c>
    </row>
    <row r="314" spans="1:19" x14ac:dyDescent="0.25">
      <c r="A314" s="22">
        <f t="shared" si="4"/>
        <v>43193</v>
      </c>
      <c r="B314" s="18" t="s">
        <v>60</v>
      </c>
      <c r="E314" s="3">
        <v>0.46</v>
      </c>
      <c r="F314" s="18" t="s">
        <v>61</v>
      </c>
      <c r="I314" s="3">
        <v>0.34</v>
      </c>
      <c r="Q314" t="s">
        <v>747</v>
      </c>
      <c r="R314" t="s">
        <v>115</v>
      </c>
      <c r="S314" s="79">
        <v>43199</v>
      </c>
    </row>
    <row r="315" spans="1:19" x14ac:dyDescent="0.25">
      <c r="A315" s="22">
        <f t="shared" si="4"/>
        <v>43194</v>
      </c>
      <c r="B315" s="18" t="s">
        <v>60</v>
      </c>
      <c r="E315" s="3">
        <v>0.46</v>
      </c>
      <c r="F315" s="18" t="s">
        <v>61</v>
      </c>
      <c r="I315" s="3">
        <v>0.34</v>
      </c>
      <c r="Q315" t="s">
        <v>748</v>
      </c>
      <c r="R315" t="s">
        <v>749</v>
      </c>
      <c r="S315" s="79">
        <v>43200</v>
      </c>
    </row>
    <row r="316" spans="1:19" x14ac:dyDescent="0.25">
      <c r="A316" s="22">
        <f t="shared" si="4"/>
        <v>43195</v>
      </c>
      <c r="B316" s="18" t="s">
        <v>60</v>
      </c>
      <c r="E316" s="3">
        <v>0.46</v>
      </c>
      <c r="F316" s="18" t="s">
        <v>61</v>
      </c>
      <c r="I316" s="3">
        <v>0.34</v>
      </c>
      <c r="Q316" t="s">
        <v>750</v>
      </c>
      <c r="R316" t="s">
        <v>751</v>
      </c>
      <c r="S316" s="79">
        <v>43201</v>
      </c>
    </row>
    <row r="317" spans="1:19" x14ac:dyDescent="0.25">
      <c r="A317" s="22">
        <f t="shared" si="4"/>
        <v>43196</v>
      </c>
      <c r="B317" s="18" t="s">
        <v>60</v>
      </c>
      <c r="E317" s="3">
        <v>0.46</v>
      </c>
      <c r="F317" s="18" t="s">
        <v>61</v>
      </c>
      <c r="I317" s="3">
        <v>0.34</v>
      </c>
      <c r="Q317" t="s">
        <v>752</v>
      </c>
      <c r="R317" t="s">
        <v>116</v>
      </c>
      <c r="S317" s="79">
        <v>43202</v>
      </c>
    </row>
    <row r="318" spans="1:19" x14ac:dyDescent="0.25">
      <c r="A318" s="22">
        <f t="shared" si="4"/>
        <v>43197</v>
      </c>
      <c r="B318" s="18" t="s">
        <v>60</v>
      </c>
      <c r="E318" s="3">
        <v>0.46</v>
      </c>
      <c r="F318" s="18" t="s">
        <v>61</v>
      </c>
      <c r="I318" s="3">
        <v>0.34</v>
      </c>
      <c r="Q318" t="s">
        <v>753</v>
      </c>
      <c r="R318" t="s">
        <v>119</v>
      </c>
      <c r="S318" s="79">
        <v>43203</v>
      </c>
    </row>
    <row r="319" spans="1:19" x14ac:dyDescent="0.25">
      <c r="A319" s="22">
        <f t="shared" si="4"/>
        <v>43198</v>
      </c>
      <c r="B319" s="18" t="s">
        <v>60</v>
      </c>
      <c r="E319" s="3">
        <v>0.46</v>
      </c>
      <c r="F319" s="18" t="s">
        <v>61</v>
      </c>
      <c r="I319" s="3">
        <v>0.34</v>
      </c>
      <c r="Q319" t="s">
        <v>754</v>
      </c>
      <c r="R319" t="s">
        <v>114</v>
      </c>
      <c r="S319" s="79">
        <v>43204</v>
      </c>
    </row>
    <row r="320" spans="1:19" x14ac:dyDescent="0.25">
      <c r="A320" s="22">
        <f t="shared" si="4"/>
        <v>43199</v>
      </c>
      <c r="B320" s="18" t="s">
        <v>60</v>
      </c>
      <c r="E320" s="3">
        <v>0.46</v>
      </c>
      <c r="F320" s="18" t="s">
        <v>61</v>
      </c>
      <c r="I320" s="3">
        <v>0.34</v>
      </c>
      <c r="Q320" t="s">
        <v>755</v>
      </c>
      <c r="R320" t="s">
        <v>120</v>
      </c>
      <c r="S320" s="79">
        <v>43205</v>
      </c>
    </row>
    <row r="321" spans="1:19" x14ac:dyDescent="0.25">
      <c r="A321" s="22">
        <f t="shared" si="4"/>
        <v>43200</v>
      </c>
      <c r="B321" s="18" t="s">
        <v>60</v>
      </c>
      <c r="E321" s="3">
        <v>0.46</v>
      </c>
      <c r="F321" s="18" t="s">
        <v>61</v>
      </c>
      <c r="I321" s="3">
        <v>0.34</v>
      </c>
      <c r="Q321" t="s">
        <v>756</v>
      </c>
      <c r="R321" t="s">
        <v>757</v>
      </c>
      <c r="S321" s="79">
        <v>43206</v>
      </c>
    </row>
    <row r="322" spans="1:19" x14ac:dyDescent="0.25">
      <c r="A322" s="22">
        <f t="shared" si="4"/>
        <v>43201</v>
      </c>
      <c r="B322" s="18" t="s">
        <v>60</v>
      </c>
      <c r="E322" s="3">
        <v>0.46</v>
      </c>
      <c r="F322" s="18" t="s">
        <v>61</v>
      </c>
      <c r="I322" s="3">
        <v>0.34</v>
      </c>
      <c r="Q322" t="s">
        <v>758</v>
      </c>
      <c r="R322" t="s">
        <v>759</v>
      </c>
      <c r="S322" s="79">
        <v>43207</v>
      </c>
    </row>
    <row r="323" spans="1:19" x14ac:dyDescent="0.25">
      <c r="A323" s="22">
        <f t="shared" si="4"/>
        <v>43202</v>
      </c>
      <c r="B323" s="18" t="s">
        <v>60</v>
      </c>
      <c r="E323" s="3">
        <v>0.46</v>
      </c>
      <c r="F323" s="18" t="s">
        <v>61</v>
      </c>
      <c r="I323" s="3">
        <v>0.34</v>
      </c>
      <c r="Q323" t="s">
        <v>760</v>
      </c>
      <c r="R323" t="s">
        <v>761</v>
      </c>
      <c r="S323" s="79">
        <v>43208</v>
      </c>
    </row>
    <row r="324" spans="1:19" x14ac:dyDescent="0.25">
      <c r="A324" s="22">
        <f t="shared" si="4"/>
        <v>43203</v>
      </c>
      <c r="B324" s="18" t="s">
        <v>60</v>
      </c>
      <c r="E324" s="3">
        <v>0.46</v>
      </c>
      <c r="F324" s="18" t="s">
        <v>61</v>
      </c>
      <c r="I324" s="3">
        <v>0.34</v>
      </c>
      <c r="Q324" t="s">
        <v>762</v>
      </c>
      <c r="R324" t="s">
        <v>763</v>
      </c>
      <c r="S324" s="79">
        <v>43209</v>
      </c>
    </row>
    <row r="325" spans="1:19" x14ac:dyDescent="0.25">
      <c r="A325" s="22">
        <f t="shared" si="4"/>
        <v>43204</v>
      </c>
      <c r="B325" s="18" t="s">
        <v>60</v>
      </c>
      <c r="E325" s="3">
        <v>0.46</v>
      </c>
      <c r="F325" s="18" t="s">
        <v>61</v>
      </c>
      <c r="I325" s="3">
        <v>0.34</v>
      </c>
      <c r="Q325" t="s">
        <v>764</v>
      </c>
      <c r="R325" t="s">
        <v>765</v>
      </c>
      <c r="S325" s="79">
        <v>43210</v>
      </c>
    </row>
    <row r="326" spans="1:19" x14ac:dyDescent="0.25">
      <c r="A326" s="22">
        <f t="shared" si="4"/>
        <v>43205</v>
      </c>
      <c r="B326" s="18" t="s">
        <v>60</v>
      </c>
      <c r="E326" s="3">
        <v>0.46</v>
      </c>
      <c r="F326" s="18" t="s">
        <v>61</v>
      </c>
      <c r="I326" s="3">
        <v>0.34</v>
      </c>
      <c r="Q326" t="s">
        <v>766</v>
      </c>
      <c r="R326" t="s">
        <v>767</v>
      </c>
      <c r="S326" s="79">
        <v>43211</v>
      </c>
    </row>
    <row r="327" spans="1:19" x14ac:dyDescent="0.25">
      <c r="A327" s="22">
        <f t="shared" si="4"/>
        <v>43206</v>
      </c>
      <c r="B327" s="18" t="s">
        <v>60</v>
      </c>
      <c r="E327" s="3">
        <v>0.46</v>
      </c>
      <c r="F327" s="18" t="s">
        <v>61</v>
      </c>
      <c r="I327" s="3">
        <v>0.34</v>
      </c>
      <c r="Q327" t="s">
        <v>768</v>
      </c>
      <c r="R327" t="s">
        <v>769</v>
      </c>
      <c r="S327" s="79">
        <v>43212</v>
      </c>
    </row>
    <row r="328" spans="1:19" x14ac:dyDescent="0.25">
      <c r="A328" s="22">
        <f t="shared" si="4"/>
        <v>43207</v>
      </c>
      <c r="B328" s="18" t="s">
        <v>60</v>
      </c>
      <c r="E328" s="3">
        <v>0.46</v>
      </c>
      <c r="F328" s="18" t="s">
        <v>61</v>
      </c>
      <c r="I328" s="3">
        <v>0.34</v>
      </c>
      <c r="Q328" t="s">
        <v>770</v>
      </c>
      <c r="R328" t="s">
        <v>108</v>
      </c>
      <c r="S328" s="79">
        <v>43213</v>
      </c>
    </row>
    <row r="329" spans="1:19" x14ac:dyDescent="0.25">
      <c r="A329" s="22">
        <f t="shared" si="4"/>
        <v>43208</v>
      </c>
      <c r="B329" s="18" t="s">
        <v>60</v>
      </c>
      <c r="E329" s="3">
        <v>0.46</v>
      </c>
      <c r="F329" s="18" t="s">
        <v>61</v>
      </c>
      <c r="I329" s="3">
        <v>0.34</v>
      </c>
      <c r="Q329" t="s">
        <v>771</v>
      </c>
      <c r="R329" t="s">
        <v>772</v>
      </c>
      <c r="S329" s="79">
        <v>43214</v>
      </c>
    </row>
    <row r="330" spans="1:19" x14ac:dyDescent="0.25">
      <c r="A330" s="22">
        <f t="shared" ref="A330:A393" si="5">+A329+1</f>
        <v>43209</v>
      </c>
      <c r="B330" s="18" t="s">
        <v>60</v>
      </c>
      <c r="E330" s="3">
        <v>0.46</v>
      </c>
      <c r="F330" s="18" t="s">
        <v>61</v>
      </c>
      <c r="I330" s="3">
        <v>0.34</v>
      </c>
      <c r="Q330" t="s">
        <v>773</v>
      </c>
      <c r="R330" t="s">
        <v>774</v>
      </c>
      <c r="S330" s="79">
        <v>43215</v>
      </c>
    </row>
    <row r="331" spans="1:19" x14ac:dyDescent="0.25">
      <c r="A331" s="22">
        <f t="shared" si="5"/>
        <v>43210</v>
      </c>
      <c r="B331" s="18" t="s">
        <v>60</v>
      </c>
      <c r="E331" s="3">
        <v>0.46</v>
      </c>
      <c r="F331" s="18" t="s">
        <v>61</v>
      </c>
      <c r="I331" s="3">
        <v>0.34</v>
      </c>
      <c r="Q331" t="s">
        <v>775</v>
      </c>
      <c r="R331" t="s">
        <v>776</v>
      </c>
      <c r="S331" s="79">
        <v>43216</v>
      </c>
    </row>
    <row r="332" spans="1:19" x14ac:dyDescent="0.25">
      <c r="A332" s="22">
        <f t="shared" si="5"/>
        <v>43211</v>
      </c>
      <c r="B332" s="18" t="s">
        <v>60</v>
      </c>
      <c r="E332" s="3">
        <v>0.46</v>
      </c>
      <c r="F332" s="18" t="s">
        <v>61</v>
      </c>
      <c r="I332" s="3">
        <v>0.34</v>
      </c>
      <c r="Q332" t="s">
        <v>777</v>
      </c>
      <c r="R332" t="s">
        <v>778</v>
      </c>
      <c r="S332" s="79">
        <v>43217</v>
      </c>
    </row>
    <row r="333" spans="1:19" x14ac:dyDescent="0.25">
      <c r="A333" s="22">
        <f t="shared" si="5"/>
        <v>43212</v>
      </c>
      <c r="B333" s="18" t="s">
        <v>60</v>
      </c>
      <c r="E333" s="3">
        <v>0.46</v>
      </c>
      <c r="F333" s="18" t="s">
        <v>61</v>
      </c>
      <c r="I333" s="3">
        <v>0.34</v>
      </c>
      <c r="Q333" t="s">
        <v>779</v>
      </c>
      <c r="R333" t="s">
        <v>780</v>
      </c>
      <c r="S333" s="79">
        <v>43218</v>
      </c>
    </row>
    <row r="334" spans="1:19" x14ac:dyDescent="0.25">
      <c r="A334" s="22">
        <f t="shared" si="5"/>
        <v>43213</v>
      </c>
      <c r="B334" s="18" t="s">
        <v>60</v>
      </c>
      <c r="E334" s="3">
        <v>0.46</v>
      </c>
      <c r="F334" s="18" t="s">
        <v>61</v>
      </c>
      <c r="I334" s="3">
        <v>0.34</v>
      </c>
      <c r="Q334" t="s">
        <v>781</v>
      </c>
      <c r="R334" t="s">
        <v>124</v>
      </c>
      <c r="S334" s="79">
        <v>43219</v>
      </c>
    </row>
    <row r="335" spans="1:19" x14ac:dyDescent="0.25">
      <c r="A335" s="22">
        <f t="shared" si="5"/>
        <v>43214</v>
      </c>
      <c r="B335" s="18" t="s">
        <v>60</v>
      </c>
      <c r="E335" s="3">
        <v>0.46</v>
      </c>
      <c r="F335" s="18" t="s">
        <v>61</v>
      </c>
      <c r="I335" s="3">
        <v>0.34</v>
      </c>
      <c r="Q335" t="s">
        <v>782</v>
      </c>
      <c r="R335" t="s">
        <v>783</v>
      </c>
      <c r="S335" s="79">
        <v>43220</v>
      </c>
    </row>
    <row r="336" spans="1:19" x14ac:dyDescent="0.25">
      <c r="A336" s="22">
        <f t="shared" si="5"/>
        <v>43215</v>
      </c>
      <c r="B336" s="18" t="s">
        <v>60</v>
      </c>
      <c r="E336" s="3">
        <v>0.46</v>
      </c>
      <c r="F336" s="18" t="s">
        <v>61</v>
      </c>
      <c r="I336" s="3">
        <v>0.34</v>
      </c>
      <c r="Q336" t="s">
        <v>784</v>
      </c>
      <c r="R336" t="s">
        <v>127</v>
      </c>
      <c r="S336" s="79">
        <v>43221</v>
      </c>
    </row>
    <row r="337" spans="1:19" x14ac:dyDescent="0.25">
      <c r="A337" s="22">
        <f t="shared" si="5"/>
        <v>43216</v>
      </c>
      <c r="B337" s="18" t="s">
        <v>60</v>
      </c>
      <c r="E337" s="3">
        <v>0.46</v>
      </c>
      <c r="F337" s="18" t="s">
        <v>61</v>
      </c>
      <c r="I337" s="3">
        <v>0.34</v>
      </c>
      <c r="Q337" t="s">
        <v>785</v>
      </c>
      <c r="R337" t="s">
        <v>786</v>
      </c>
      <c r="S337" s="79">
        <v>43222</v>
      </c>
    </row>
    <row r="338" spans="1:19" x14ac:dyDescent="0.25">
      <c r="A338" s="22">
        <f t="shared" si="5"/>
        <v>43217</v>
      </c>
      <c r="B338" s="18" t="s">
        <v>60</v>
      </c>
      <c r="E338" s="3">
        <v>0.46</v>
      </c>
      <c r="F338" s="18" t="s">
        <v>61</v>
      </c>
      <c r="I338" s="3">
        <v>0.34</v>
      </c>
      <c r="Q338" t="s">
        <v>787</v>
      </c>
      <c r="R338" t="s">
        <v>788</v>
      </c>
      <c r="S338" s="79">
        <v>43223</v>
      </c>
    </row>
    <row r="339" spans="1:19" x14ac:dyDescent="0.25">
      <c r="A339" s="22">
        <f t="shared" si="5"/>
        <v>43218</v>
      </c>
      <c r="B339" s="18" t="s">
        <v>60</v>
      </c>
      <c r="E339" s="3">
        <v>0.46</v>
      </c>
      <c r="F339" s="18" t="s">
        <v>61</v>
      </c>
      <c r="I339" s="3">
        <v>0.34</v>
      </c>
      <c r="Q339" t="s">
        <v>789</v>
      </c>
      <c r="R339" t="s">
        <v>790</v>
      </c>
      <c r="S339" s="79">
        <v>43224</v>
      </c>
    </row>
    <row r="340" spans="1:19" x14ac:dyDescent="0.25">
      <c r="A340" s="22">
        <f t="shared" si="5"/>
        <v>43219</v>
      </c>
      <c r="B340" s="18" t="s">
        <v>60</v>
      </c>
      <c r="E340" s="3">
        <v>0.46</v>
      </c>
      <c r="F340" s="18" t="s">
        <v>61</v>
      </c>
      <c r="I340" s="3">
        <v>0.34</v>
      </c>
      <c r="Q340" t="s">
        <v>791</v>
      </c>
      <c r="R340" t="s">
        <v>792</v>
      </c>
      <c r="S340" s="79">
        <v>43225</v>
      </c>
    </row>
    <row r="341" spans="1:19" x14ac:dyDescent="0.25">
      <c r="A341" s="22">
        <f t="shared" si="5"/>
        <v>43220</v>
      </c>
      <c r="B341" s="18" t="s">
        <v>60</v>
      </c>
      <c r="E341" s="3">
        <v>0.46</v>
      </c>
      <c r="F341" s="18" t="s">
        <v>61</v>
      </c>
      <c r="I341" s="3">
        <v>0.34</v>
      </c>
      <c r="Q341" t="s">
        <v>793</v>
      </c>
      <c r="R341" t="s">
        <v>792</v>
      </c>
      <c r="S341" s="79">
        <v>43226</v>
      </c>
    </row>
    <row r="342" spans="1:19" x14ac:dyDescent="0.25">
      <c r="A342" s="22">
        <f t="shared" si="5"/>
        <v>43221</v>
      </c>
      <c r="B342" s="18" t="s">
        <v>60</v>
      </c>
      <c r="E342" s="3">
        <v>0.46</v>
      </c>
      <c r="F342" s="18" t="s">
        <v>61</v>
      </c>
      <c r="I342" s="3">
        <v>0.34</v>
      </c>
      <c r="Q342" t="s">
        <v>794</v>
      </c>
      <c r="R342" t="s">
        <v>110</v>
      </c>
      <c r="S342" s="79">
        <v>43227</v>
      </c>
    </row>
    <row r="343" spans="1:19" x14ac:dyDescent="0.25">
      <c r="A343" s="22">
        <f t="shared" si="5"/>
        <v>43222</v>
      </c>
      <c r="B343" s="18" t="s">
        <v>60</v>
      </c>
      <c r="E343" s="3">
        <v>0.47</v>
      </c>
      <c r="F343" s="18" t="s">
        <v>61</v>
      </c>
      <c r="I343" s="3">
        <v>0.35</v>
      </c>
      <c r="Q343" t="s">
        <v>128</v>
      </c>
      <c r="R343" t="s">
        <v>129</v>
      </c>
      <c r="S343" s="79">
        <v>43228</v>
      </c>
    </row>
    <row r="344" spans="1:19" x14ac:dyDescent="0.25">
      <c r="A344" s="22">
        <f t="shared" si="5"/>
        <v>43223</v>
      </c>
      <c r="B344" s="18" t="s">
        <v>60</v>
      </c>
      <c r="E344" s="3">
        <v>0.47</v>
      </c>
      <c r="F344" s="18" t="s">
        <v>61</v>
      </c>
      <c r="I344" s="3">
        <v>0.35</v>
      </c>
      <c r="Q344" t="s">
        <v>795</v>
      </c>
      <c r="R344" t="s">
        <v>796</v>
      </c>
      <c r="S344" s="79">
        <v>43229</v>
      </c>
    </row>
    <row r="345" spans="1:19" x14ac:dyDescent="0.25">
      <c r="A345" s="22">
        <f t="shared" si="5"/>
        <v>43224</v>
      </c>
      <c r="B345" s="18" t="s">
        <v>60</v>
      </c>
      <c r="E345" s="3">
        <v>0.47</v>
      </c>
      <c r="F345" s="18" t="s">
        <v>61</v>
      </c>
      <c r="I345" s="3">
        <v>0.35</v>
      </c>
      <c r="Q345" t="s">
        <v>797</v>
      </c>
      <c r="R345" t="s">
        <v>798</v>
      </c>
      <c r="S345" s="79">
        <v>43230</v>
      </c>
    </row>
    <row r="346" spans="1:19" x14ac:dyDescent="0.25">
      <c r="A346" s="22">
        <f t="shared" si="5"/>
        <v>43225</v>
      </c>
      <c r="B346" s="18" t="s">
        <v>60</v>
      </c>
      <c r="E346" s="3">
        <v>0.47</v>
      </c>
      <c r="F346" s="18" t="s">
        <v>61</v>
      </c>
      <c r="I346" s="3">
        <v>0.35</v>
      </c>
      <c r="Q346" t="s">
        <v>799</v>
      </c>
      <c r="R346" t="s">
        <v>800</v>
      </c>
      <c r="S346" s="79">
        <v>43231</v>
      </c>
    </row>
    <row r="347" spans="1:19" x14ac:dyDescent="0.25">
      <c r="A347" s="22">
        <f t="shared" si="5"/>
        <v>43226</v>
      </c>
      <c r="B347" s="18" t="s">
        <v>60</v>
      </c>
      <c r="E347" s="3">
        <v>0.47</v>
      </c>
      <c r="F347" s="18" t="s">
        <v>61</v>
      </c>
      <c r="I347" s="3">
        <v>0.35</v>
      </c>
      <c r="Q347" t="s">
        <v>801</v>
      </c>
      <c r="R347" t="s">
        <v>802</v>
      </c>
      <c r="S347" s="79">
        <v>43232</v>
      </c>
    </row>
    <row r="348" spans="1:19" x14ac:dyDescent="0.25">
      <c r="A348" s="22">
        <f t="shared" si="5"/>
        <v>43227</v>
      </c>
      <c r="B348" s="18" t="s">
        <v>60</v>
      </c>
      <c r="E348" s="3">
        <v>0.47</v>
      </c>
      <c r="F348" s="18" t="s">
        <v>61</v>
      </c>
      <c r="I348" s="3">
        <v>0.35</v>
      </c>
      <c r="Q348" t="s">
        <v>803</v>
      </c>
      <c r="R348" t="s">
        <v>804</v>
      </c>
      <c r="S348" s="79">
        <v>43233</v>
      </c>
    </row>
    <row r="349" spans="1:19" x14ac:dyDescent="0.25">
      <c r="A349" s="22">
        <f t="shared" si="5"/>
        <v>43228</v>
      </c>
      <c r="B349" s="18" t="s">
        <v>60</v>
      </c>
      <c r="E349" s="3">
        <v>0.47</v>
      </c>
      <c r="F349" s="18" t="s">
        <v>61</v>
      </c>
      <c r="I349" s="3">
        <v>0.35</v>
      </c>
      <c r="Q349" t="s">
        <v>805</v>
      </c>
      <c r="R349" t="s">
        <v>806</v>
      </c>
      <c r="S349" s="79">
        <v>43234</v>
      </c>
    </row>
    <row r="350" spans="1:19" x14ac:dyDescent="0.25">
      <c r="A350" s="22">
        <f t="shared" si="5"/>
        <v>43229</v>
      </c>
      <c r="B350" s="18" t="s">
        <v>60</v>
      </c>
      <c r="E350" s="3">
        <v>0.47</v>
      </c>
      <c r="F350" s="18" t="s">
        <v>61</v>
      </c>
      <c r="I350" s="3">
        <v>0.35</v>
      </c>
      <c r="Q350" t="s">
        <v>807</v>
      </c>
      <c r="R350" t="s">
        <v>134</v>
      </c>
      <c r="S350" s="79">
        <v>43235</v>
      </c>
    </row>
    <row r="351" spans="1:19" x14ac:dyDescent="0.25">
      <c r="A351" s="22">
        <f t="shared" si="5"/>
        <v>43230</v>
      </c>
      <c r="B351" s="18" t="s">
        <v>60</v>
      </c>
      <c r="E351" s="3">
        <v>0.47</v>
      </c>
      <c r="F351" s="18" t="s">
        <v>61</v>
      </c>
      <c r="I351" s="3">
        <v>0.35</v>
      </c>
      <c r="Q351" t="s">
        <v>808</v>
      </c>
      <c r="R351" t="s">
        <v>809</v>
      </c>
      <c r="S351" s="79">
        <v>43236</v>
      </c>
    </row>
    <row r="352" spans="1:19" x14ac:dyDescent="0.25">
      <c r="A352" s="22">
        <f t="shared" si="5"/>
        <v>43231</v>
      </c>
      <c r="B352" s="18" t="s">
        <v>60</v>
      </c>
      <c r="E352" s="3">
        <v>0.47</v>
      </c>
      <c r="F352" s="18" t="s">
        <v>61</v>
      </c>
      <c r="I352" s="3">
        <v>0.35</v>
      </c>
      <c r="Q352" t="s">
        <v>810</v>
      </c>
      <c r="R352" t="s">
        <v>811</v>
      </c>
      <c r="S352" s="79">
        <v>43237</v>
      </c>
    </row>
    <row r="353" spans="1:19" x14ac:dyDescent="0.25">
      <c r="A353" s="22">
        <f t="shared" si="5"/>
        <v>43232</v>
      </c>
      <c r="B353" s="18" t="s">
        <v>60</v>
      </c>
      <c r="E353" s="3">
        <v>0.47</v>
      </c>
      <c r="F353" s="18" t="s">
        <v>61</v>
      </c>
      <c r="I353" s="3">
        <v>0.35</v>
      </c>
      <c r="Q353" t="s">
        <v>812</v>
      </c>
      <c r="R353" t="s">
        <v>813</v>
      </c>
      <c r="S353" s="79">
        <v>43238</v>
      </c>
    </row>
    <row r="354" spans="1:19" x14ac:dyDescent="0.25">
      <c r="A354" s="22">
        <f t="shared" si="5"/>
        <v>43233</v>
      </c>
      <c r="B354" s="18" t="s">
        <v>60</v>
      </c>
      <c r="E354" s="3">
        <v>0.47</v>
      </c>
      <c r="F354" s="18" t="s">
        <v>61</v>
      </c>
      <c r="I354" s="3">
        <v>0.35</v>
      </c>
      <c r="Q354" t="s">
        <v>814</v>
      </c>
      <c r="R354" t="s">
        <v>815</v>
      </c>
      <c r="S354" s="79">
        <v>43239</v>
      </c>
    </row>
    <row r="355" spans="1:19" x14ac:dyDescent="0.25">
      <c r="A355" s="22">
        <f t="shared" si="5"/>
        <v>43234</v>
      </c>
      <c r="B355" s="18" t="s">
        <v>60</v>
      </c>
      <c r="E355" s="3">
        <v>0.47</v>
      </c>
      <c r="F355" s="18" t="s">
        <v>61</v>
      </c>
      <c r="I355" s="3">
        <v>0.35</v>
      </c>
      <c r="Q355" t="s">
        <v>816</v>
      </c>
      <c r="R355" t="s">
        <v>116</v>
      </c>
      <c r="S355" s="79">
        <v>43240</v>
      </c>
    </row>
    <row r="356" spans="1:19" x14ac:dyDescent="0.25">
      <c r="A356" s="22">
        <f t="shared" si="5"/>
        <v>43235</v>
      </c>
      <c r="B356" s="18" t="s">
        <v>60</v>
      </c>
      <c r="E356" s="3">
        <v>0.47</v>
      </c>
      <c r="F356" s="18" t="s">
        <v>61</v>
      </c>
      <c r="I356" s="3">
        <v>0.35</v>
      </c>
      <c r="Q356" t="s">
        <v>817</v>
      </c>
      <c r="R356" t="s">
        <v>818</v>
      </c>
      <c r="S356" s="79">
        <v>43241</v>
      </c>
    </row>
    <row r="357" spans="1:19" x14ac:dyDescent="0.25">
      <c r="A357" s="22">
        <f t="shared" si="5"/>
        <v>43236</v>
      </c>
      <c r="B357" s="18" t="s">
        <v>60</v>
      </c>
      <c r="E357" s="3">
        <v>0.47</v>
      </c>
      <c r="F357" s="18" t="s">
        <v>61</v>
      </c>
      <c r="I357" s="3">
        <v>0.35</v>
      </c>
      <c r="Q357" t="s">
        <v>819</v>
      </c>
      <c r="R357" t="s">
        <v>108</v>
      </c>
      <c r="S357" s="79">
        <v>43242</v>
      </c>
    </row>
    <row r="358" spans="1:19" x14ac:dyDescent="0.25">
      <c r="A358" s="22">
        <f t="shared" si="5"/>
        <v>43237</v>
      </c>
      <c r="B358" s="18" t="s">
        <v>60</v>
      </c>
      <c r="E358" s="3">
        <v>0.47</v>
      </c>
      <c r="F358" s="18" t="s">
        <v>61</v>
      </c>
      <c r="I358" s="3">
        <v>0.35</v>
      </c>
      <c r="Q358" t="s">
        <v>820</v>
      </c>
      <c r="R358" t="s">
        <v>821</v>
      </c>
      <c r="S358" s="79">
        <v>43243</v>
      </c>
    </row>
    <row r="359" spans="1:19" x14ac:dyDescent="0.25">
      <c r="A359" s="22">
        <f t="shared" si="5"/>
        <v>43238</v>
      </c>
      <c r="B359" s="18" t="s">
        <v>60</v>
      </c>
      <c r="E359" s="3">
        <v>0.47</v>
      </c>
      <c r="F359" s="18" t="s">
        <v>61</v>
      </c>
      <c r="I359" s="3">
        <v>0.35</v>
      </c>
      <c r="Q359" t="s">
        <v>822</v>
      </c>
      <c r="R359" t="s">
        <v>823</v>
      </c>
      <c r="S359" s="79">
        <v>43244</v>
      </c>
    </row>
    <row r="360" spans="1:19" x14ac:dyDescent="0.25">
      <c r="A360" s="22">
        <f t="shared" si="5"/>
        <v>43239</v>
      </c>
      <c r="B360" s="18" t="s">
        <v>60</v>
      </c>
      <c r="E360" s="3">
        <v>0.47</v>
      </c>
      <c r="F360" s="18" t="s">
        <v>61</v>
      </c>
      <c r="I360" s="3">
        <v>0.35</v>
      </c>
      <c r="Q360" t="s">
        <v>824</v>
      </c>
      <c r="R360" t="s">
        <v>825</v>
      </c>
      <c r="S360" s="79">
        <v>43245</v>
      </c>
    </row>
    <row r="361" spans="1:19" x14ac:dyDescent="0.25">
      <c r="A361" s="22">
        <f t="shared" si="5"/>
        <v>43240</v>
      </c>
      <c r="B361" s="18" t="s">
        <v>60</v>
      </c>
      <c r="E361" s="3">
        <v>0.47</v>
      </c>
      <c r="F361" s="18" t="s">
        <v>61</v>
      </c>
      <c r="I361" s="3">
        <v>0.35</v>
      </c>
      <c r="Q361" t="s">
        <v>826</v>
      </c>
      <c r="R361" t="s">
        <v>827</v>
      </c>
      <c r="S361" s="79">
        <v>43246</v>
      </c>
    </row>
    <row r="362" spans="1:19" x14ac:dyDescent="0.25">
      <c r="A362" s="22">
        <f t="shared" si="5"/>
        <v>43241</v>
      </c>
      <c r="B362" s="18" t="s">
        <v>60</v>
      </c>
      <c r="E362" s="3">
        <v>0.47</v>
      </c>
      <c r="F362" s="18" t="s">
        <v>61</v>
      </c>
      <c r="I362" s="3">
        <v>0.35</v>
      </c>
      <c r="Q362" t="s">
        <v>828</v>
      </c>
      <c r="R362" t="s">
        <v>829</v>
      </c>
      <c r="S362" s="79">
        <v>43247</v>
      </c>
    </row>
    <row r="363" spans="1:19" x14ac:dyDescent="0.25">
      <c r="A363" s="22">
        <f t="shared" si="5"/>
        <v>43242</v>
      </c>
      <c r="B363" s="18" t="s">
        <v>60</v>
      </c>
      <c r="E363" s="3">
        <v>0.47</v>
      </c>
      <c r="F363" s="18" t="s">
        <v>61</v>
      </c>
      <c r="I363" s="3">
        <v>0.35</v>
      </c>
      <c r="Q363" t="s">
        <v>830</v>
      </c>
      <c r="R363" t="s">
        <v>831</v>
      </c>
      <c r="S363" s="79">
        <v>43248</v>
      </c>
    </row>
    <row r="364" spans="1:19" x14ac:dyDescent="0.25">
      <c r="A364" s="22">
        <f t="shared" si="5"/>
        <v>43243</v>
      </c>
      <c r="B364" s="18" t="s">
        <v>60</v>
      </c>
      <c r="E364" s="3">
        <v>0.47</v>
      </c>
      <c r="F364" s="18" t="s">
        <v>61</v>
      </c>
      <c r="I364" s="3">
        <v>0.35</v>
      </c>
      <c r="Q364" t="s">
        <v>832</v>
      </c>
      <c r="R364" t="s">
        <v>833</v>
      </c>
      <c r="S364" s="79">
        <v>43249</v>
      </c>
    </row>
    <row r="365" spans="1:19" x14ac:dyDescent="0.25">
      <c r="A365" s="22">
        <f t="shared" si="5"/>
        <v>43244</v>
      </c>
      <c r="B365" s="18" t="s">
        <v>60</v>
      </c>
      <c r="E365" s="3">
        <v>0.47</v>
      </c>
      <c r="F365" s="18" t="s">
        <v>61</v>
      </c>
      <c r="I365" s="3">
        <v>0.35</v>
      </c>
      <c r="Q365" t="s">
        <v>834</v>
      </c>
      <c r="R365" t="s">
        <v>835</v>
      </c>
      <c r="S365" s="79">
        <v>43250</v>
      </c>
    </row>
    <row r="366" spans="1:19" x14ac:dyDescent="0.25">
      <c r="A366" s="22">
        <f t="shared" si="5"/>
        <v>43245</v>
      </c>
      <c r="B366" s="18" t="s">
        <v>60</v>
      </c>
      <c r="E366" s="3">
        <v>0.47</v>
      </c>
      <c r="F366" s="18" t="s">
        <v>61</v>
      </c>
      <c r="I366" s="3">
        <v>0.35</v>
      </c>
      <c r="Q366" t="s">
        <v>836</v>
      </c>
      <c r="R366" t="s">
        <v>800</v>
      </c>
      <c r="S366" s="79">
        <v>43251</v>
      </c>
    </row>
    <row r="367" spans="1:19" x14ac:dyDescent="0.25">
      <c r="A367" s="22">
        <f t="shared" si="5"/>
        <v>43246</v>
      </c>
      <c r="B367" s="18" t="s">
        <v>60</v>
      </c>
      <c r="E367" s="3">
        <v>0.47</v>
      </c>
      <c r="F367" s="18" t="s">
        <v>61</v>
      </c>
      <c r="I367" s="3">
        <v>0.35</v>
      </c>
      <c r="Q367" t="s">
        <v>837</v>
      </c>
      <c r="R367" t="s">
        <v>838</v>
      </c>
      <c r="S367" s="79">
        <v>43252</v>
      </c>
    </row>
    <row r="368" spans="1:19" x14ac:dyDescent="0.25">
      <c r="A368" s="22">
        <f t="shared" si="5"/>
        <v>43247</v>
      </c>
      <c r="B368" s="18" t="s">
        <v>60</v>
      </c>
      <c r="E368" s="3">
        <v>0.47</v>
      </c>
      <c r="F368" s="18" t="s">
        <v>61</v>
      </c>
      <c r="I368" s="3">
        <v>0.35</v>
      </c>
      <c r="Q368" t="s">
        <v>839</v>
      </c>
      <c r="R368" t="s">
        <v>840</v>
      </c>
      <c r="S368" s="79">
        <v>43253</v>
      </c>
    </row>
    <row r="369" spans="1:19" x14ac:dyDescent="0.25">
      <c r="A369" s="22">
        <f t="shared" si="5"/>
        <v>43248</v>
      </c>
      <c r="B369" s="18" t="s">
        <v>60</v>
      </c>
      <c r="E369" s="3">
        <v>0.47</v>
      </c>
      <c r="F369" s="18" t="s">
        <v>61</v>
      </c>
      <c r="I369" s="3">
        <v>0.35</v>
      </c>
      <c r="Q369" t="s">
        <v>841</v>
      </c>
      <c r="R369" t="s">
        <v>792</v>
      </c>
      <c r="S369" s="79">
        <v>43254</v>
      </c>
    </row>
    <row r="370" spans="1:19" x14ac:dyDescent="0.25">
      <c r="A370" s="22">
        <f t="shared" si="5"/>
        <v>43249</v>
      </c>
      <c r="B370" s="18" t="s">
        <v>60</v>
      </c>
      <c r="E370" s="3">
        <v>0.47</v>
      </c>
      <c r="F370" s="18" t="s">
        <v>61</v>
      </c>
      <c r="I370" s="3">
        <v>0.35</v>
      </c>
      <c r="Q370" t="s">
        <v>842</v>
      </c>
      <c r="R370" t="s">
        <v>843</v>
      </c>
      <c r="S370" s="79">
        <v>43255</v>
      </c>
    </row>
    <row r="371" spans="1:19" x14ac:dyDescent="0.25">
      <c r="A371" s="22">
        <f t="shared" si="5"/>
        <v>43250</v>
      </c>
      <c r="B371" s="18" t="s">
        <v>60</v>
      </c>
      <c r="E371" s="3">
        <v>0.47</v>
      </c>
      <c r="F371" s="18" t="s">
        <v>61</v>
      </c>
      <c r="I371" s="3">
        <v>0.35</v>
      </c>
      <c r="Q371" t="s">
        <v>844</v>
      </c>
      <c r="R371" t="s">
        <v>845</v>
      </c>
      <c r="S371" s="79">
        <v>43256</v>
      </c>
    </row>
    <row r="372" spans="1:19" x14ac:dyDescent="0.25">
      <c r="A372" s="22">
        <f t="shared" si="5"/>
        <v>43251</v>
      </c>
      <c r="B372" s="18" t="s">
        <v>60</v>
      </c>
      <c r="E372" s="3">
        <v>0.47</v>
      </c>
      <c r="F372" s="18" t="s">
        <v>61</v>
      </c>
      <c r="I372" s="3">
        <v>0.35</v>
      </c>
      <c r="Q372" t="s">
        <v>846</v>
      </c>
      <c r="R372" t="s">
        <v>145</v>
      </c>
      <c r="S372" s="79">
        <v>43257</v>
      </c>
    </row>
    <row r="373" spans="1:19" x14ac:dyDescent="0.25">
      <c r="A373" s="22">
        <f t="shared" si="5"/>
        <v>43252</v>
      </c>
      <c r="B373" s="18" t="s">
        <v>60</v>
      </c>
      <c r="E373" s="3">
        <v>0.48</v>
      </c>
      <c r="F373" s="18" t="s">
        <v>61</v>
      </c>
      <c r="I373" s="3">
        <v>0.35</v>
      </c>
      <c r="Q373" t="s">
        <v>847</v>
      </c>
      <c r="R373" t="s">
        <v>848</v>
      </c>
      <c r="S373" s="79">
        <v>43258</v>
      </c>
    </row>
    <row r="374" spans="1:19" x14ac:dyDescent="0.25">
      <c r="A374" s="22">
        <f t="shared" si="5"/>
        <v>43253</v>
      </c>
      <c r="B374" s="18" t="s">
        <v>60</v>
      </c>
      <c r="E374" s="3">
        <v>0.48</v>
      </c>
      <c r="F374" s="18" t="s">
        <v>61</v>
      </c>
      <c r="I374" s="3">
        <v>0.36</v>
      </c>
      <c r="Q374" t="s">
        <v>849</v>
      </c>
      <c r="R374" t="s">
        <v>850</v>
      </c>
      <c r="S374" s="79">
        <v>43259</v>
      </c>
    </row>
    <row r="375" spans="1:19" x14ac:dyDescent="0.25">
      <c r="A375" s="22">
        <f t="shared" si="5"/>
        <v>43254</v>
      </c>
      <c r="B375" s="18" t="s">
        <v>60</v>
      </c>
      <c r="E375" s="3">
        <v>0.48</v>
      </c>
      <c r="F375" s="18" t="s">
        <v>61</v>
      </c>
      <c r="I375" s="3">
        <v>0.36</v>
      </c>
      <c r="Q375" t="s">
        <v>851</v>
      </c>
      <c r="R375" t="s">
        <v>852</v>
      </c>
      <c r="S375" s="79">
        <v>43260</v>
      </c>
    </row>
    <row r="376" spans="1:19" x14ac:dyDescent="0.25">
      <c r="A376" s="22">
        <f t="shared" si="5"/>
        <v>43255</v>
      </c>
      <c r="B376" s="18" t="s">
        <v>60</v>
      </c>
      <c r="E376" s="3">
        <v>0.48</v>
      </c>
      <c r="F376" s="18" t="s">
        <v>61</v>
      </c>
      <c r="I376" s="3">
        <v>0.36</v>
      </c>
      <c r="Q376" t="s">
        <v>853</v>
      </c>
      <c r="R376" t="s">
        <v>854</v>
      </c>
      <c r="S376" s="79">
        <v>43261</v>
      </c>
    </row>
    <row r="377" spans="1:19" x14ac:dyDescent="0.25">
      <c r="A377" s="22">
        <f t="shared" si="5"/>
        <v>43256</v>
      </c>
      <c r="B377" s="18" t="s">
        <v>60</v>
      </c>
      <c r="E377" s="3">
        <v>0.48</v>
      </c>
      <c r="F377" s="18" t="s">
        <v>61</v>
      </c>
      <c r="I377" s="3">
        <v>0.36</v>
      </c>
      <c r="Q377" t="s">
        <v>855</v>
      </c>
      <c r="R377" t="s">
        <v>856</v>
      </c>
      <c r="S377" s="79">
        <v>43262</v>
      </c>
    </row>
    <row r="378" spans="1:19" x14ac:dyDescent="0.25">
      <c r="A378" s="22">
        <f t="shared" si="5"/>
        <v>43257</v>
      </c>
      <c r="B378" s="18" t="s">
        <v>60</v>
      </c>
      <c r="E378" s="3">
        <v>0.48</v>
      </c>
      <c r="F378" s="18" t="s">
        <v>61</v>
      </c>
      <c r="I378" s="3">
        <v>0.36</v>
      </c>
      <c r="Q378" t="s">
        <v>857</v>
      </c>
      <c r="R378" t="s">
        <v>858</v>
      </c>
      <c r="S378" s="79">
        <v>43263</v>
      </c>
    </row>
    <row r="379" spans="1:19" x14ac:dyDescent="0.25">
      <c r="A379" s="22">
        <f t="shared" si="5"/>
        <v>43258</v>
      </c>
      <c r="B379" s="18" t="s">
        <v>60</v>
      </c>
      <c r="E379" s="3">
        <v>0.48</v>
      </c>
      <c r="F379" s="18" t="s">
        <v>61</v>
      </c>
      <c r="I379" s="3">
        <v>0.36</v>
      </c>
      <c r="Q379" t="s">
        <v>859</v>
      </c>
      <c r="R379" t="s">
        <v>860</v>
      </c>
      <c r="S379" s="79">
        <v>43264</v>
      </c>
    </row>
    <row r="380" spans="1:19" x14ac:dyDescent="0.25">
      <c r="A380" s="22">
        <f t="shared" si="5"/>
        <v>43259</v>
      </c>
      <c r="B380" s="18" t="s">
        <v>60</v>
      </c>
      <c r="E380" s="3">
        <v>0.48</v>
      </c>
      <c r="F380" s="18" t="s">
        <v>61</v>
      </c>
      <c r="I380" s="3">
        <v>0.36</v>
      </c>
      <c r="Q380" t="s">
        <v>861</v>
      </c>
      <c r="R380" t="s">
        <v>862</v>
      </c>
      <c r="S380" s="79">
        <v>43265</v>
      </c>
    </row>
    <row r="381" spans="1:19" x14ac:dyDescent="0.25">
      <c r="A381" s="22">
        <f t="shared" si="5"/>
        <v>43260</v>
      </c>
      <c r="B381" s="18" t="s">
        <v>60</v>
      </c>
      <c r="E381" s="3">
        <v>0.48</v>
      </c>
      <c r="F381" s="18" t="s">
        <v>61</v>
      </c>
      <c r="I381" s="3">
        <v>0.36</v>
      </c>
      <c r="Q381" t="s">
        <v>863</v>
      </c>
      <c r="R381" t="s">
        <v>864</v>
      </c>
      <c r="S381" s="79">
        <v>43266</v>
      </c>
    </row>
    <row r="382" spans="1:19" x14ac:dyDescent="0.25">
      <c r="A382" s="22">
        <f t="shared" si="5"/>
        <v>43261</v>
      </c>
      <c r="B382" s="18" t="s">
        <v>60</v>
      </c>
      <c r="E382" s="3">
        <v>0.48</v>
      </c>
      <c r="F382" s="18" t="s">
        <v>61</v>
      </c>
      <c r="I382" s="3">
        <v>0.36</v>
      </c>
      <c r="Q382" t="s">
        <v>865</v>
      </c>
      <c r="R382" t="s">
        <v>866</v>
      </c>
      <c r="S382" s="79">
        <v>43267</v>
      </c>
    </row>
    <row r="383" spans="1:19" x14ac:dyDescent="0.25">
      <c r="A383" s="22">
        <f t="shared" si="5"/>
        <v>43262</v>
      </c>
      <c r="B383" s="18" t="s">
        <v>60</v>
      </c>
      <c r="E383" s="3">
        <v>0.48</v>
      </c>
      <c r="F383" s="18" t="s">
        <v>61</v>
      </c>
      <c r="I383" s="3">
        <v>0.36</v>
      </c>
      <c r="Q383" t="s">
        <v>867</v>
      </c>
      <c r="R383" t="s">
        <v>868</v>
      </c>
      <c r="S383" s="79">
        <v>43268</v>
      </c>
    </row>
    <row r="384" spans="1:19" x14ac:dyDescent="0.25">
      <c r="A384" s="22">
        <f t="shared" si="5"/>
        <v>43263</v>
      </c>
      <c r="B384" s="18" t="s">
        <v>60</v>
      </c>
      <c r="E384" s="3">
        <v>0.48</v>
      </c>
      <c r="F384" s="18" t="s">
        <v>61</v>
      </c>
      <c r="I384" s="3">
        <v>0.36</v>
      </c>
      <c r="Q384" t="s">
        <v>869</v>
      </c>
      <c r="R384" t="s">
        <v>870</v>
      </c>
      <c r="S384" s="79">
        <v>43269</v>
      </c>
    </row>
    <row r="385" spans="1:19" x14ac:dyDescent="0.25">
      <c r="A385" s="22">
        <f t="shared" si="5"/>
        <v>43264</v>
      </c>
      <c r="B385" s="18" t="s">
        <v>60</v>
      </c>
      <c r="E385" s="3">
        <v>0.48</v>
      </c>
      <c r="F385" s="18" t="s">
        <v>61</v>
      </c>
      <c r="I385" s="3">
        <v>0.36</v>
      </c>
      <c r="Q385" t="s">
        <v>871</v>
      </c>
      <c r="R385" t="s">
        <v>872</v>
      </c>
      <c r="S385" s="79">
        <v>43270</v>
      </c>
    </row>
    <row r="386" spans="1:19" x14ac:dyDescent="0.25">
      <c r="A386" s="22">
        <f t="shared" si="5"/>
        <v>43265</v>
      </c>
      <c r="B386" s="18" t="s">
        <v>60</v>
      </c>
      <c r="E386" s="3">
        <v>0.48</v>
      </c>
      <c r="F386" s="18" t="s">
        <v>61</v>
      </c>
      <c r="I386" s="3">
        <v>0.36</v>
      </c>
      <c r="Q386" t="s">
        <v>873</v>
      </c>
      <c r="R386" t="s">
        <v>874</v>
      </c>
      <c r="S386" s="79">
        <v>43271</v>
      </c>
    </row>
    <row r="387" spans="1:19" x14ac:dyDescent="0.25">
      <c r="A387" s="22">
        <f t="shared" si="5"/>
        <v>43266</v>
      </c>
      <c r="B387" s="18" t="s">
        <v>60</v>
      </c>
      <c r="E387" s="3">
        <v>0.48</v>
      </c>
      <c r="F387" s="18" t="s">
        <v>61</v>
      </c>
      <c r="I387" s="3">
        <v>0.36</v>
      </c>
      <c r="Q387" t="s">
        <v>875</v>
      </c>
      <c r="R387" t="s">
        <v>876</v>
      </c>
      <c r="S387" s="79">
        <v>43272</v>
      </c>
    </row>
    <row r="388" spans="1:19" x14ac:dyDescent="0.25">
      <c r="A388" s="22">
        <f t="shared" si="5"/>
        <v>43267</v>
      </c>
      <c r="B388" s="18" t="s">
        <v>60</v>
      </c>
      <c r="E388" s="3">
        <v>0.48</v>
      </c>
      <c r="F388" s="18" t="s">
        <v>61</v>
      </c>
      <c r="I388" s="3">
        <v>0.36</v>
      </c>
      <c r="Q388" t="s">
        <v>877</v>
      </c>
      <c r="R388" t="s">
        <v>878</v>
      </c>
      <c r="S388" s="79">
        <v>43273</v>
      </c>
    </row>
    <row r="389" spans="1:19" x14ac:dyDescent="0.25">
      <c r="A389" s="22">
        <f t="shared" si="5"/>
        <v>43268</v>
      </c>
      <c r="B389" s="18" t="s">
        <v>60</v>
      </c>
      <c r="E389" s="3">
        <v>0.48</v>
      </c>
      <c r="F389" s="18" t="s">
        <v>61</v>
      </c>
      <c r="I389" s="3">
        <v>0.36</v>
      </c>
      <c r="Q389" t="s">
        <v>879</v>
      </c>
      <c r="R389" t="s">
        <v>880</v>
      </c>
      <c r="S389" s="79">
        <v>43274</v>
      </c>
    </row>
    <row r="390" spans="1:19" x14ac:dyDescent="0.25">
      <c r="A390" s="22">
        <f t="shared" si="5"/>
        <v>43269</v>
      </c>
      <c r="B390" s="18" t="s">
        <v>60</v>
      </c>
      <c r="E390" s="3">
        <v>0.48</v>
      </c>
      <c r="F390" s="18" t="s">
        <v>61</v>
      </c>
      <c r="I390" s="3">
        <v>0.36</v>
      </c>
      <c r="Q390" t="s">
        <v>881</v>
      </c>
      <c r="R390" t="s">
        <v>882</v>
      </c>
      <c r="S390" s="79">
        <v>43275</v>
      </c>
    </row>
    <row r="391" spans="1:19" x14ac:dyDescent="0.25">
      <c r="A391" s="22">
        <f t="shared" si="5"/>
        <v>43270</v>
      </c>
      <c r="B391" s="18" t="s">
        <v>60</v>
      </c>
      <c r="E391" s="3">
        <v>0.48</v>
      </c>
      <c r="F391" s="18" t="s">
        <v>61</v>
      </c>
      <c r="I391" s="3">
        <v>0.36</v>
      </c>
      <c r="Q391" t="s">
        <v>883</v>
      </c>
      <c r="R391" t="s">
        <v>884</v>
      </c>
      <c r="S391" s="79">
        <v>43276</v>
      </c>
    </row>
    <row r="392" spans="1:19" x14ac:dyDescent="0.25">
      <c r="A392" s="22">
        <f t="shared" si="5"/>
        <v>43271</v>
      </c>
      <c r="B392" s="18" t="s">
        <v>60</v>
      </c>
      <c r="E392" s="3">
        <v>0.48</v>
      </c>
      <c r="F392" s="18" t="s">
        <v>61</v>
      </c>
      <c r="I392" s="3">
        <v>0.36</v>
      </c>
      <c r="Q392" t="s">
        <v>885</v>
      </c>
      <c r="R392" t="s">
        <v>886</v>
      </c>
      <c r="S392" s="79">
        <v>43277</v>
      </c>
    </row>
    <row r="393" spans="1:19" x14ac:dyDescent="0.25">
      <c r="A393" s="22">
        <f t="shared" si="5"/>
        <v>43272</v>
      </c>
      <c r="B393" s="18" t="s">
        <v>60</v>
      </c>
      <c r="E393" s="3">
        <v>0.48</v>
      </c>
      <c r="F393" s="18" t="s">
        <v>61</v>
      </c>
      <c r="I393" s="3">
        <v>0.36</v>
      </c>
      <c r="Q393" t="s">
        <v>887</v>
      </c>
      <c r="R393" t="s">
        <v>888</v>
      </c>
      <c r="S393" s="79">
        <v>43278</v>
      </c>
    </row>
    <row r="394" spans="1:19" x14ac:dyDescent="0.25">
      <c r="A394" s="22">
        <f t="shared" ref="A394:A402" si="6">+A393+1</f>
        <v>43273</v>
      </c>
      <c r="B394" s="18" t="s">
        <v>60</v>
      </c>
      <c r="E394" s="3">
        <v>0.48</v>
      </c>
      <c r="F394" s="18" t="s">
        <v>61</v>
      </c>
      <c r="I394" s="3">
        <v>0.36</v>
      </c>
      <c r="Q394" t="s">
        <v>889</v>
      </c>
      <c r="R394" t="s">
        <v>890</v>
      </c>
      <c r="S394" s="79">
        <v>43279</v>
      </c>
    </row>
    <row r="395" spans="1:19" x14ac:dyDescent="0.25">
      <c r="A395" s="22">
        <f t="shared" si="6"/>
        <v>43274</v>
      </c>
      <c r="B395" s="18" t="s">
        <v>60</v>
      </c>
      <c r="E395" s="3">
        <v>0.48</v>
      </c>
      <c r="F395" s="18" t="s">
        <v>61</v>
      </c>
      <c r="I395" s="3">
        <v>0.36</v>
      </c>
      <c r="Q395" t="s">
        <v>891</v>
      </c>
      <c r="R395" t="s">
        <v>892</v>
      </c>
      <c r="S395" s="79">
        <v>43280</v>
      </c>
    </row>
    <row r="396" spans="1:19" x14ac:dyDescent="0.25">
      <c r="A396" s="22">
        <f t="shared" si="6"/>
        <v>43275</v>
      </c>
      <c r="B396" s="18" t="s">
        <v>60</v>
      </c>
      <c r="E396" s="3">
        <v>0.48</v>
      </c>
      <c r="F396" s="18" t="s">
        <v>61</v>
      </c>
      <c r="I396" s="3">
        <v>0.36</v>
      </c>
      <c r="Q396" t="s">
        <v>893</v>
      </c>
      <c r="R396" t="s">
        <v>894</v>
      </c>
      <c r="S396" s="79">
        <v>43281</v>
      </c>
    </row>
    <row r="397" spans="1:19" x14ac:dyDescent="0.25">
      <c r="A397" s="22">
        <f t="shared" si="6"/>
        <v>43276</v>
      </c>
      <c r="B397" s="18" t="s">
        <v>60</v>
      </c>
      <c r="E397" s="3">
        <v>0.48</v>
      </c>
      <c r="F397" s="18" t="s">
        <v>61</v>
      </c>
      <c r="I397" s="3">
        <v>0.36</v>
      </c>
      <c r="Q397" t="s">
        <v>895</v>
      </c>
      <c r="R397" t="s">
        <v>786</v>
      </c>
      <c r="S397" s="79">
        <v>43282</v>
      </c>
    </row>
    <row r="398" spans="1:19" x14ac:dyDescent="0.25">
      <c r="A398" s="22">
        <f t="shared" si="6"/>
        <v>43277</v>
      </c>
      <c r="B398" s="18" t="s">
        <v>60</v>
      </c>
      <c r="E398" s="3">
        <v>0.48</v>
      </c>
      <c r="F398" s="18" t="s">
        <v>61</v>
      </c>
      <c r="I398" s="3">
        <v>0.36</v>
      </c>
      <c r="Q398" t="s">
        <v>896</v>
      </c>
      <c r="R398" t="s">
        <v>897</v>
      </c>
    </row>
    <row r="399" spans="1:19" x14ac:dyDescent="0.25">
      <c r="A399" s="22">
        <f t="shared" si="6"/>
        <v>43278</v>
      </c>
      <c r="B399" s="18" t="s">
        <v>60</v>
      </c>
      <c r="E399" s="3">
        <v>0.48</v>
      </c>
      <c r="F399" s="18" t="s">
        <v>61</v>
      </c>
      <c r="I399" s="3">
        <v>0.36</v>
      </c>
      <c r="Q399" t="s">
        <v>898</v>
      </c>
      <c r="R399" t="s">
        <v>899</v>
      </c>
    </row>
    <row r="400" spans="1:19" x14ac:dyDescent="0.25">
      <c r="A400" s="22">
        <f t="shared" si="6"/>
        <v>43279</v>
      </c>
      <c r="B400" s="18" t="s">
        <v>60</v>
      </c>
      <c r="E400" s="3">
        <v>0.48</v>
      </c>
      <c r="F400" s="18" t="s">
        <v>61</v>
      </c>
      <c r="I400" s="3">
        <v>0.36</v>
      </c>
      <c r="Q400" t="s">
        <v>900</v>
      </c>
      <c r="R400" t="s">
        <v>901</v>
      </c>
    </row>
    <row r="401" spans="1:18" x14ac:dyDescent="0.25">
      <c r="A401" s="22">
        <f t="shared" si="6"/>
        <v>43280</v>
      </c>
      <c r="B401" s="18" t="s">
        <v>60</v>
      </c>
      <c r="E401" s="3">
        <v>0.48</v>
      </c>
      <c r="F401" s="18" t="s">
        <v>61</v>
      </c>
      <c r="I401" s="3">
        <v>0.36</v>
      </c>
      <c r="Q401" t="s">
        <v>902</v>
      </c>
      <c r="R401" t="s">
        <v>903</v>
      </c>
    </row>
    <row r="402" spans="1:18" x14ac:dyDescent="0.25">
      <c r="A402" s="22">
        <f t="shared" si="6"/>
        <v>43281</v>
      </c>
      <c r="B402" s="18" t="s">
        <v>60</v>
      </c>
      <c r="E402" s="3">
        <v>0.48</v>
      </c>
      <c r="F402" s="18" t="s">
        <v>61</v>
      </c>
      <c r="I402" s="3">
        <v>0.36</v>
      </c>
      <c r="Q402" t="s">
        <v>904</v>
      </c>
      <c r="R402" t="s">
        <v>905</v>
      </c>
    </row>
    <row r="403" spans="1:18" x14ac:dyDescent="0.25">
      <c r="Q403" t="s">
        <v>906</v>
      </c>
      <c r="R403" t="s">
        <v>907</v>
      </c>
    </row>
    <row r="404" spans="1:18" x14ac:dyDescent="0.25">
      <c r="Q404" t="s">
        <v>908</v>
      </c>
      <c r="R404" t="s">
        <v>909</v>
      </c>
    </row>
    <row r="405" spans="1:18" x14ac:dyDescent="0.25">
      <c r="Q405" t="s">
        <v>910</v>
      </c>
      <c r="R405" t="s">
        <v>158</v>
      </c>
    </row>
    <row r="406" spans="1:18" x14ac:dyDescent="0.25">
      <c r="Q406" t="s">
        <v>161</v>
      </c>
      <c r="R406" t="s">
        <v>124</v>
      </c>
    </row>
    <row r="407" spans="1:18" x14ac:dyDescent="0.25">
      <c r="Q407" t="s">
        <v>911</v>
      </c>
      <c r="R407" t="s">
        <v>912</v>
      </c>
    </row>
    <row r="408" spans="1:18" x14ac:dyDescent="0.25">
      <c r="Q408" t="s">
        <v>913</v>
      </c>
      <c r="R408" t="s">
        <v>164</v>
      </c>
    </row>
    <row r="409" spans="1:18" x14ac:dyDescent="0.25">
      <c r="Q409" t="s">
        <v>914</v>
      </c>
      <c r="R409" t="s">
        <v>164</v>
      </c>
    </row>
    <row r="410" spans="1:18" x14ac:dyDescent="0.25">
      <c r="Q410" t="s">
        <v>915</v>
      </c>
      <c r="R410" t="s">
        <v>916</v>
      </c>
    </row>
    <row r="411" spans="1:18" x14ac:dyDescent="0.25">
      <c r="Q411" t="s">
        <v>917</v>
      </c>
      <c r="R411" t="s">
        <v>918</v>
      </c>
    </row>
    <row r="412" spans="1:18" x14ac:dyDescent="0.25">
      <c r="Q412" t="s">
        <v>919</v>
      </c>
      <c r="R412" t="s">
        <v>920</v>
      </c>
    </row>
    <row r="413" spans="1:18" x14ac:dyDescent="0.25">
      <c r="Q413" t="s">
        <v>921</v>
      </c>
      <c r="R413" t="s">
        <v>922</v>
      </c>
    </row>
    <row r="414" spans="1:18" x14ac:dyDescent="0.25">
      <c r="Q414" t="s">
        <v>923</v>
      </c>
      <c r="R414" t="s">
        <v>924</v>
      </c>
    </row>
    <row r="415" spans="1:18" x14ac:dyDescent="0.25">
      <c r="Q415" t="s">
        <v>925</v>
      </c>
      <c r="R415" t="s">
        <v>926</v>
      </c>
    </row>
    <row r="416" spans="1:18" x14ac:dyDescent="0.25">
      <c r="Q416" t="s">
        <v>927</v>
      </c>
      <c r="R416" t="s">
        <v>928</v>
      </c>
    </row>
    <row r="417" spans="17:18" x14ac:dyDescent="0.25">
      <c r="Q417" t="s">
        <v>929</v>
      </c>
      <c r="R417" t="s">
        <v>157</v>
      </c>
    </row>
    <row r="418" spans="17:18" x14ac:dyDescent="0.25">
      <c r="Q418" t="s">
        <v>930</v>
      </c>
      <c r="R418" t="s">
        <v>931</v>
      </c>
    </row>
    <row r="419" spans="17:18" x14ac:dyDescent="0.25">
      <c r="Q419" t="s">
        <v>932</v>
      </c>
      <c r="R419" t="s">
        <v>933</v>
      </c>
    </row>
    <row r="420" spans="17:18" x14ac:dyDescent="0.25">
      <c r="Q420" t="s">
        <v>934</v>
      </c>
      <c r="R420" t="s">
        <v>935</v>
      </c>
    </row>
    <row r="421" spans="17:18" x14ac:dyDescent="0.25">
      <c r="Q421" t="s">
        <v>936</v>
      </c>
      <c r="R421" t="s">
        <v>937</v>
      </c>
    </row>
    <row r="422" spans="17:18" x14ac:dyDescent="0.25">
      <c r="Q422" t="s">
        <v>938</v>
      </c>
      <c r="R422" t="s">
        <v>939</v>
      </c>
    </row>
    <row r="423" spans="17:18" x14ac:dyDescent="0.25">
      <c r="Q423" t="s">
        <v>940</v>
      </c>
      <c r="R423" t="s">
        <v>941</v>
      </c>
    </row>
    <row r="424" spans="17:18" x14ac:dyDescent="0.25">
      <c r="Q424" t="s">
        <v>942</v>
      </c>
      <c r="R424" t="s">
        <v>943</v>
      </c>
    </row>
    <row r="425" spans="17:18" x14ac:dyDescent="0.25">
      <c r="Q425" t="s">
        <v>944</v>
      </c>
      <c r="R425" t="s">
        <v>945</v>
      </c>
    </row>
    <row r="426" spans="17:18" x14ac:dyDescent="0.25">
      <c r="Q426" t="s">
        <v>946</v>
      </c>
      <c r="R426" t="s">
        <v>947</v>
      </c>
    </row>
    <row r="427" spans="17:18" x14ac:dyDescent="0.25">
      <c r="Q427" t="s">
        <v>948</v>
      </c>
      <c r="R427" t="s">
        <v>949</v>
      </c>
    </row>
    <row r="428" spans="17:18" x14ac:dyDescent="0.25">
      <c r="Q428" t="s">
        <v>950</v>
      </c>
      <c r="R428" t="s">
        <v>951</v>
      </c>
    </row>
    <row r="429" spans="17:18" x14ac:dyDescent="0.25">
      <c r="Q429" t="s">
        <v>952</v>
      </c>
      <c r="R429" t="s">
        <v>953</v>
      </c>
    </row>
    <row r="430" spans="17:18" x14ac:dyDescent="0.25">
      <c r="Q430" t="s">
        <v>954</v>
      </c>
      <c r="R430" t="s">
        <v>955</v>
      </c>
    </row>
    <row r="431" spans="17:18" x14ac:dyDescent="0.25">
      <c r="Q431" t="s">
        <v>956</v>
      </c>
      <c r="R431" t="s">
        <v>957</v>
      </c>
    </row>
    <row r="432" spans="17:18" x14ac:dyDescent="0.25">
      <c r="Q432" t="s">
        <v>958</v>
      </c>
      <c r="R432" t="s">
        <v>959</v>
      </c>
    </row>
    <row r="433" spans="17:18" x14ac:dyDescent="0.25">
      <c r="Q433" t="s">
        <v>960</v>
      </c>
      <c r="R433" t="s">
        <v>961</v>
      </c>
    </row>
    <row r="434" spans="17:18" x14ac:dyDescent="0.25">
      <c r="Q434" t="s">
        <v>962</v>
      </c>
      <c r="R434" t="s">
        <v>963</v>
      </c>
    </row>
    <row r="435" spans="17:18" x14ac:dyDescent="0.25">
      <c r="Q435" t="s">
        <v>964</v>
      </c>
      <c r="R435" t="s">
        <v>120</v>
      </c>
    </row>
    <row r="436" spans="17:18" x14ac:dyDescent="0.25">
      <c r="Q436" t="s">
        <v>965</v>
      </c>
      <c r="R436" t="s">
        <v>966</v>
      </c>
    </row>
    <row r="437" spans="17:18" x14ac:dyDescent="0.25">
      <c r="Q437" t="s">
        <v>967</v>
      </c>
      <c r="R437" t="s">
        <v>968</v>
      </c>
    </row>
    <row r="438" spans="17:18" x14ac:dyDescent="0.25">
      <c r="Q438" t="s">
        <v>969</v>
      </c>
      <c r="R438" t="s">
        <v>970</v>
      </c>
    </row>
    <row r="439" spans="17:18" x14ac:dyDescent="0.25">
      <c r="Q439" t="s">
        <v>971</v>
      </c>
      <c r="R439" t="s">
        <v>972</v>
      </c>
    </row>
    <row r="440" spans="17:18" x14ac:dyDescent="0.25">
      <c r="Q440" t="s">
        <v>973</v>
      </c>
      <c r="R440" t="s">
        <v>974</v>
      </c>
    </row>
    <row r="441" spans="17:18" x14ac:dyDescent="0.25">
      <c r="Q441" t="s">
        <v>975</v>
      </c>
      <c r="R441" t="s">
        <v>976</v>
      </c>
    </row>
    <row r="442" spans="17:18" x14ac:dyDescent="0.25">
      <c r="Q442" t="s">
        <v>977</v>
      </c>
      <c r="R442" t="s">
        <v>978</v>
      </c>
    </row>
    <row r="443" spans="17:18" x14ac:dyDescent="0.25">
      <c r="Q443" t="s">
        <v>979</v>
      </c>
      <c r="R443" t="s">
        <v>980</v>
      </c>
    </row>
    <row r="444" spans="17:18" x14ac:dyDescent="0.25">
      <c r="Q444" t="s">
        <v>981</v>
      </c>
      <c r="R444" t="s">
        <v>980</v>
      </c>
    </row>
    <row r="445" spans="17:18" x14ac:dyDescent="0.25">
      <c r="Q445" t="s">
        <v>982</v>
      </c>
      <c r="R445" t="s">
        <v>145</v>
      </c>
    </row>
    <row r="446" spans="17:18" x14ac:dyDescent="0.25">
      <c r="Q446" t="s">
        <v>983</v>
      </c>
      <c r="R446" t="s">
        <v>170</v>
      </c>
    </row>
    <row r="447" spans="17:18" x14ac:dyDescent="0.25">
      <c r="Q447" t="s">
        <v>984</v>
      </c>
      <c r="R447" t="s">
        <v>985</v>
      </c>
    </row>
    <row r="448" spans="17:18" x14ac:dyDescent="0.25">
      <c r="Q448" t="s">
        <v>986</v>
      </c>
      <c r="R448" t="s">
        <v>987</v>
      </c>
    </row>
    <row r="449" spans="17:18" x14ac:dyDescent="0.25">
      <c r="Q449" t="s">
        <v>988</v>
      </c>
      <c r="R449" t="s">
        <v>989</v>
      </c>
    </row>
    <row r="450" spans="17:18" x14ac:dyDescent="0.25">
      <c r="Q450" t="s">
        <v>990</v>
      </c>
      <c r="R450" t="s">
        <v>991</v>
      </c>
    </row>
    <row r="451" spans="17:18" x14ac:dyDescent="0.25">
      <c r="Q451" t="s">
        <v>992</v>
      </c>
      <c r="R451" t="s">
        <v>993</v>
      </c>
    </row>
    <row r="452" spans="17:18" x14ac:dyDescent="0.25">
      <c r="Q452" t="s">
        <v>994</v>
      </c>
      <c r="R452" t="s">
        <v>995</v>
      </c>
    </row>
    <row r="453" spans="17:18" x14ac:dyDescent="0.25">
      <c r="Q453" t="s">
        <v>996</v>
      </c>
      <c r="R453" t="s">
        <v>997</v>
      </c>
    </row>
    <row r="454" spans="17:18" x14ac:dyDescent="0.25">
      <c r="Q454" t="s">
        <v>998</v>
      </c>
      <c r="R454" t="s">
        <v>999</v>
      </c>
    </row>
    <row r="455" spans="17:18" x14ac:dyDescent="0.25">
      <c r="Q455" t="s">
        <v>1000</v>
      </c>
      <c r="R455" t="s">
        <v>1001</v>
      </c>
    </row>
    <row r="456" spans="17:18" x14ac:dyDescent="0.25">
      <c r="Q456" t="s">
        <v>1002</v>
      </c>
      <c r="R456" t="s">
        <v>1003</v>
      </c>
    </row>
    <row r="457" spans="17:18" x14ac:dyDescent="0.25">
      <c r="Q457" t="s">
        <v>1004</v>
      </c>
      <c r="R457" t="s">
        <v>1005</v>
      </c>
    </row>
    <row r="458" spans="17:18" x14ac:dyDescent="0.25">
      <c r="Q458" t="s">
        <v>1006</v>
      </c>
      <c r="R458" t="s">
        <v>1007</v>
      </c>
    </row>
    <row r="459" spans="17:18" x14ac:dyDescent="0.25">
      <c r="Q459" t="s">
        <v>1008</v>
      </c>
      <c r="R459" t="s">
        <v>1009</v>
      </c>
    </row>
    <row r="460" spans="17:18" x14ac:dyDescent="0.25">
      <c r="Q460" t="s">
        <v>1010</v>
      </c>
      <c r="R460" t="s">
        <v>120</v>
      </c>
    </row>
    <row r="461" spans="17:18" x14ac:dyDescent="0.25">
      <c r="Q461" t="s">
        <v>1011</v>
      </c>
      <c r="R461" t="s">
        <v>1012</v>
      </c>
    </row>
    <row r="462" spans="17:18" x14ac:dyDescent="0.25">
      <c r="Q462" t="s">
        <v>1013</v>
      </c>
      <c r="R462" t="s">
        <v>1014</v>
      </c>
    </row>
    <row r="463" spans="17:18" x14ac:dyDescent="0.25">
      <c r="Q463" t="s">
        <v>1015</v>
      </c>
      <c r="R463" t="s">
        <v>1016</v>
      </c>
    </row>
    <row r="464" spans="17:18" x14ac:dyDescent="0.25">
      <c r="Q464" t="s">
        <v>1017</v>
      </c>
      <c r="R464" t="s">
        <v>1018</v>
      </c>
    </row>
    <row r="465" spans="17:18" x14ac:dyDescent="0.25">
      <c r="Q465" t="s">
        <v>174</v>
      </c>
      <c r="R465" t="s">
        <v>175</v>
      </c>
    </row>
    <row r="466" spans="17:18" x14ac:dyDescent="0.25">
      <c r="Q466" t="s">
        <v>1019</v>
      </c>
      <c r="R466" t="s">
        <v>158</v>
      </c>
    </row>
    <row r="467" spans="17:18" x14ac:dyDescent="0.25">
      <c r="Q467" t="s">
        <v>1020</v>
      </c>
      <c r="R467" t="s">
        <v>1021</v>
      </c>
    </row>
    <row r="468" spans="17:18" x14ac:dyDescent="0.25">
      <c r="Q468" t="s">
        <v>1022</v>
      </c>
      <c r="R468" t="s">
        <v>1023</v>
      </c>
    </row>
    <row r="469" spans="17:18" x14ac:dyDescent="0.25">
      <c r="Q469" t="s">
        <v>1024</v>
      </c>
      <c r="R469" t="s">
        <v>1025</v>
      </c>
    </row>
    <row r="470" spans="17:18" x14ac:dyDescent="0.25">
      <c r="Q470" t="s">
        <v>1026</v>
      </c>
      <c r="R470" t="s">
        <v>1027</v>
      </c>
    </row>
    <row r="471" spans="17:18" x14ac:dyDescent="0.25">
      <c r="Q471" t="s">
        <v>1028</v>
      </c>
      <c r="R471" t="s">
        <v>1029</v>
      </c>
    </row>
    <row r="472" spans="17:18" x14ac:dyDescent="0.25">
      <c r="Q472" t="s">
        <v>1030</v>
      </c>
      <c r="R472" t="s">
        <v>1031</v>
      </c>
    </row>
    <row r="473" spans="17:18" x14ac:dyDescent="0.25">
      <c r="Q473" t="s">
        <v>1032</v>
      </c>
      <c r="R473" t="s">
        <v>1033</v>
      </c>
    </row>
    <row r="474" spans="17:18" x14ac:dyDescent="0.25">
      <c r="Q474" t="s">
        <v>1034</v>
      </c>
      <c r="R474" t="s">
        <v>1035</v>
      </c>
    </row>
    <row r="475" spans="17:18" x14ac:dyDescent="0.25">
      <c r="Q475" t="s">
        <v>1036</v>
      </c>
      <c r="R475" t="s">
        <v>119</v>
      </c>
    </row>
    <row r="476" spans="17:18" x14ac:dyDescent="0.25">
      <c r="Q476" t="s">
        <v>1037</v>
      </c>
      <c r="R476" t="s">
        <v>1038</v>
      </c>
    </row>
    <row r="477" spans="17:18" x14ac:dyDescent="0.25">
      <c r="Q477" t="s">
        <v>1039</v>
      </c>
      <c r="R477" t="s">
        <v>1040</v>
      </c>
    </row>
    <row r="478" spans="17:18" x14ac:dyDescent="0.25">
      <c r="Q478" t="s">
        <v>1041</v>
      </c>
      <c r="R478" t="s">
        <v>1042</v>
      </c>
    </row>
    <row r="479" spans="17:18" x14ac:dyDescent="0.25">
      <c r="Q479" t="s">
        <v>1043</v>
      </c>
      <c r="R479" t="s">
        <v>1044</v>
      </c>
    </row>
    <row r="480" spans="17:18" x14ac:dyDescent="0.25">
      <c r="Q480" t="s">
        <v>1045</v>
      </c>
      <c r="R480" t="s">
        <v>1046</v>
      </c>
    </row>
    <row r="481" spans="17:18" x14ac:dyDescent="0.25">
      <c r="Q481" t="s">
        <v>1047</v>
      </c>
      <c r="R481" t="s">
        <v>1048</v>
      </c>
    </row>
    <row r="482" spans="17:18" x14ac:dyDescent="0.25">
      <c r="Q482" t="s">
        <v>1049</v>
      </c>
      <c r="R482" t="s">
        <v>170</v>
      </c>
    </row>
    <row r="483" spans="17:18" x14ac:dyDescent="0.25">
      <c r="Q483" t="s">
        <v>1050</v>
      </c>
      <c r="R483" t="s">
        <v>1051</v>
      </c>
    </row>
    <row r="484" spans="17:18" x14ac:dyDescent="0.25">
      <c r="Q484" t="s">
        <v>1052</v>
      </c>
      <c r="R484" t="s">
        <v>1053</v>
      </c>
    </row>
    <row r="485" spans="17:18" x14ac:dyDescent="0.25">
      <c r="Q485" t="s">
        <v>1054</v>
      </c>
      <c r="R485" t="s">
        <v>1055</v>
      </c>
    </row>
    <row r="486" spans="17:18" x14ac:dyDescent="0.25">
      <c r="Q486" t="s">
        <v>1056</v>
      </c>
      <c r="R486" t="s">
        <v>1057</v>
      </c>
    </row>
    <row r="487" spans="17:18" x14ac:dyDescent="0.25">
      <c r="Q487" t="s">
        <v>1058</v>
      </c>
      <c r="R487" t="s">
        <v>708</v>
      </c>
    </row>
    <row r="488" spans="17:18" x14ac:dyDescent="0.25">
      <c r="Q488" t="s">
        <v>1059</v>
      </c>
      <c r="R488" t="s">
        <v>1060</v>
      </c>
    </row>
    <row r="489" spans="17:18" x14ac:dyDescent="0.25">
      <c r="Q489" t="s">
        <v>1061</v>
      </c>
      <c r="R489" t="s">
        <v>1062</v>
      </c>
    </row>
    <row r="490" spans="17:18" x14ac:dyDescent="0.25">
      <c r="Q490" t="s">
        <v>1063</v>
      </c>
      <c r="R490" t="s">
        <v>1064</v>
      </c>
    </row>
    <row r="491" spans="17:18" x14ac:dyDescent="0.25">
      <c r="Q491" t="s">
        <v>1065</v>
      </c>
      <c r="R491" t="s">
        <v>1066</v>
      </c>
    </row>
    <row r="492" spans="17:18" x14ac:dyDescent="0.25">
      <c r="Q492" t="s">
        <v>1067</v>
      </c>
      <c r="R492" t="s">
        <v>1068</v>
      </c>
    </row>
    <row r="493" spans="17:18" x14ac:dyDescent="0.25">
      <c r="Q493" t="s">
        <v>1069</v>
      </c>
      <c r="R493" t="s">
        <v>182</v>
      </c>
    </row>
    <row r="494" spans="17:18" x14ac:dyDescent="0.25">
      <c r="Q494" t="s">
        <v>1070</v>
      </c>
      <c r="R494" t="s">
        <v>1071</v>
      </c>
    </row>
    <row r="495" spans="17:18" x14ac:dyDescent="0.25">
      <c r="Q495" t="s">
        <v>1072</v>
      </c>
      <c r="R495" t="s">
        <v>1073</v>
      </c>
    </row>
    <row r="496" spans="17:18" x14ac:dyDescent="0.25">
      <c r="Q496" t="s">
        <v>1074</v>
      </c>
      <c r="R496" t="s">
        <v>1075</v>
      </c>
    </row>
    <row r="497" spans="17:18" x14ac:dyDescent="0.25">
      <c r="Q497" t="s">
        <v>1076</v>
      </c>
      <c r="R497" t="s">
        <v>1077</v>
      </c>
    </row>
    <row r="498" spans="17:18" x14ac:dyDescent="0.25">
      <c r="Q498" t="s">
        <v>1078</v>
      </c>
      <c r="R498" t="s">
        <v>1079</v>
      </c>
    </row>
    <row r="499" spans="17:18" x14ac:dyDescent="0.25">
      <c r="Q499" t="s">
        <v>187</v>
      </c>
      <c r="R499" t="s">
        <v>188</v>
      </c>
    </row>
    <row r="500" spans="17:18" x14ac:dyDescent="0.25">
      <c r="Q500" t="s">
        <v>1080</v>
      </c>
      <c r="R500" t="s">
        <v>1081</v>
      </c>
    </row>
    <row r="501" spans="17:18" x14ac:dyDescent="0.25">
      <c r="Q501" t="s">
        <v>1082</v>
      </c>
      <c r="R501" t="s">
        <v>1083</v>
      </c>
    </row>
    <row r="502" spans="17:18" x14ac:dyDescent="0.25">
      <c r="Q502" t="s">
        <v>1084</v>
      </c>
      <c r="R502" t="s">
        <v>1085</v>
      </c>
    </row>
    <row r="503" spans="17:18" x14ac:dyDescent="0.25">
      <c r="Q503" t="s">
        <v>1086</v>
      </c>
      <c r="R503" t="s">
        <v>1087</v>
      </c>
    </row>
    <row r="504" spans="17:18" x14ac:dyDescent="0.25">
      <c r="Q504" t="s">
        <v>1088</v>
      </c>
      <c r="R504" t="s">
        <v>1081</v>
      </c>
    </row>
    <row r="505" spans="17:18" x14ac:dyDescent="0.25">
      <c r="Q505" t="s">
        <v>1089</v>
      </c>
      <c r="R505" t="s">
        <v>1090</v>
      </c>
    </row>
    <row r="506" spans="17:18" x14ac:dyDescent="0.25">
      <c r="Q506" t="s">
        <v>1091</v>
      </c>
      <c r="R506" t="s">
        <v>1092</v>
      </c>
    </row>
    <row r="507" spans="17:18" x14ac:dyDescent="0.25">
      <c r="Q507" t="s">
        <v>1093</v>
      </c>
      <c r="R507" t="s">
        <v>191</v>
      </c>
    </row>
    <row r="508" spans="17:18" x14ac:dyDescent="0.25">
      <c r="Q508" t="s">
        <v>1094</v>
      </c>
      <c r="R508" t="s">
        <v>1095</v>
      </c>
    </row>
    <row r="509" spans="17:18" x14ac:dyDescent="0.25">
      <c r="Q509" t="s">
        <v>192</v>
      </c>
      <c r="R509" t="s">
        <v>191</v>
      </c>
    </row>
    <row r="510" spans="17:18" x14ac:dyDescent="0.25">
      <c r="Q510" t="s">
        <v>1096</v>
      </c>
      <c r="R510" t="s">
        <v>1097</v>
      </c>
    </row>
    <row r="511" spans="17:18" x14ac:dyDescent="0.25">
      <c r="Q511" t="s">
        <v>1098</v>
      </c>
      <c r="R511" t="s">
        <v>1099</v>
      </c>
    </row>
    <row r="512" spans="17:18" x14ac:dyDescent="0.25">
      <c r="Q512" t="s">
        <v>1100</v>
      </c>
      <c r="R512" t="s">
        <v>1101</v>
      </c>
    </row>
    <row r="513" spans="17:18" x14ac:dyDescent="0.25">
      <c r="Q513" t="s">
        <v>1102</v>
      </c>
      <c r="R513" t="s">
        <v>1103</v>
      </c>
    </row>
    <row r="514" spans="17:18" x14ac:dyDescent="0.25">
      <c r="Q514" t="s">
        <v>1104</v>
      </c>
      <c r="R514" t="s">
        <v>1105</v>
      </c>
    </row>
    <row r="515" spans="17:18" x14ac:dyDescent="0.25">
      <c r="Q515" t="s">
        <v>1106</v>
      </c>
      <c r="R515" t="s">
        <v>1107</v>
      </c>
    </row>
    <row r="516" spans="17:18" x14ac:dyDescent="0.25">
      <c r="Q516" t="s">
        <v>1108</v>
      </c>
      <c r="R516" t="s">
        <v>1109</v>
      </c>
    </row>
    <row r="517" spans="17:18" x14ac:dyDescent="0.25">
      <c r="Q517" t="s">
        <v>1110</v>
      </c>
      <c r="R517" t="s">
        <v>1111</v>
      </c>
    </row>
    <row r="518" spans="17:18" x14ac:dyDescent="0.25">
      <c r="Q518" t="s">
        <v>1112</v>
      </c>
      <c r="R518" t="s">
        <v>190</v>
      </c>
    </row>
    <row r="519" spans="17:18" x14ac:dyDescent="0.25">
      <c r="Q519" t="s">
        <v>1113</v>
      </c>
      <c r="R519" t="s">
        <v>1114</v>
      </c>
    </row>
    <row r="520" spans="17:18" x14ac:dyDescent="0.25">
      <c r="Q520" t="s">
        <v>1115</v>
      </c>
      <c r="R520" t="s">
        <v>1116</v>
      </c>
    </row>
    <row r="521" spans="17:18" x14ac:dyDescent="0.25">
      <c r="Q521" t="s">
        <v>1117</v>
      </c>
      <c r="R521" t="s">
        <v>1118</v>
      </c>
    </row>
    <row r="522" spans="17:18" x14ac:dyDescent="0.25">
      <c r="Q522" t="s">
        <v>1119</v>
      </c>
      <c r="R522" t="s">
        <v>1120</v>
      </c>
    </row>
    <row r="523" spans="17:18" x14ac:dyDescent="0.25">
      <c r="Q523" t="s">
        <v>1121</v>
      </c>
      <c r="R523" t="s">
        <v>1122</v>
      </c>
    </row>
    <row r="524" spans="17:18" x14ac:dyDescent="0.25">
      <c r="Q524" t="s">
        <v>1123</v>
      </c>
      <c r="R524" t="s">
        <v>1124</v>
      </c>
    </row>
    <row r="525" spans="17:18" x14ac:dyDescent="0.25">
      <c r="Q525" t="s">
        <v>1125</v>
      </c>
      <c r="R525" t="s">
        <v>1126</v>
      </c>
    </row>
    <row r="526" spans="17:18" x14ac:dyDescent="0.25">
      <c r="Q526" t="s">
        <v>1127</v>
      </c>
      <c r="R526" t="s">
        <v>1128</v>
      </c>
    </row>
    <row r="527" spans="17:18" x14ac:dyDescent="0.25">
      <c r="Q527" t="s">
        <v>1129</v>
      </c>
      <c r="R527" t="s">
        <v>1130</v>
      </c>
    </row>
    <row r="528" spans="17:18" x14ac:dyDescent="0.25">
      <c r="Q528" t="s">
        <v>1131</v>
      </c>
      <c r="R528" t="s">
        <v>1132</v>
      </c>
    </row>
    <row r="529" spans="17:18" x14ac:dyDescent="0.25">
      <c r="Q529" t="s">
        <v>1133</v>
      </c>
      <c r="R529" t="s">
        <v>1134</v>
      </c>
    </row>
    <row r="530" spans="17:18" x14ac:dyDescent="0.25">
      <c r="Q530" t="s">
        <v>1135</v>
      </c>
      <c r="R530" t="s">
        <v>1136</v>
      </c>
    </row>
    <row r="531" spans="17:18" x14ac:dyDescent="0.25">
      <c r="Q531" t="s">
        <v>1137</v>
      </c>
      <c r="R531" t="s">
        <v>1138</v>
      </c>
    </row>
    <row r="532" spans="17:18" x14ac:dyDescent="0.25">
      <c r="Q532" t="s">
        <v>1139</v>
      </c>
      <c r="R532" t="s">
        <v>1140</v>
      </c>
    </row>
    <row r="533" spans="17:18" x14ac:dyDescent="0.25">
      <c r="Q533" t="s">
        <v>1141</v>
      </c>
      <c r="R533" t="s">
        <v>1142</v>
      </c>
    </row>
    <row r="534" spans="17:18" x14ac:dyDescent="0.25">
      <c r="Q534" t="s">
        <v>1143</v>
      </c>
      <c r="R534" t="s">
        <v>1144</v>
      </c>
    </row>
    <row r="535" spans="17:18" x14ac:dyDescent="0.25">
      <c r="Q535" t="s">
        <v>1145</v>
      </c>
      <c r="R535" t="s">
        <v>1146</v>
      </c>
    </row>
    <row r="536" spans="17:18" x14ac:dyDescent="0.25">
      <c r="Q536" t="s">
        <v>1147</v>
      </c>
      <c r="R536" t="s">
        <v>1148</v>
      </c>
    </row>
    <row r="537" spans="17:18" x14ac:dyDescent="0.25">
      <c r="Q537" t="s">
        <v>1149</v>
      </c>
      <c r="R537" t="s">
        <v>1150</v>
      </c>
    </row>
    <row r="538" spans="17:18" x14ac:dyDescent="0.25">
      <c r="Q538" t="s">
        <v>1151</v>
      </c>
      <c r="R538" t="s">
        <v>1152</v>
      </c>
    </row>
    <row r="539" spans="17:18" x14ac:dyDescent="0.25">
      <c r="Q539" t="s">
        <v>1153</v>
      </c>
      <c r="R539" t="s">
        <v>1154</v>
      </c>
    </row>
    <row r="540" spans="17:18" x14ac:dyDescent="0.25">
      <c r="Q540" t="s">
        <v>1155</v>
      </c>
      <c r="R540" t="s">
        <v>1156</v>
      </c>
    </row>
    <row r="541" spans="17:18" x14ac:dyDescent="0.25">
      <c r="Q541" t="s">
        <v>1157</v>
      </c>
      <c r="R541" t="s">
        <v>1158</v>
      </c>
    </row>
    <row r="542" spans="17:18" x14ac:dyDescent="0.25">
      <c r="Q542" t="s">
        <v>1159</v>
      </c>
      <c r="R542" t="s">
        <v>1160</v>
      </c>
    </row>
    <row r="543" spans="17:18" x14ac:dyDescent="0.25">
      <c r="Q543" t="s">
        <v>1161</v>
      </c>
      <c r="R543" t="s">
        <v>1162</v>
      </c>
    </row>
    <row r="544" spans="17:18" x14ac:dyDescent="0.25">
      <c r="Q544" t="s">
        <v>1163</v>
      </c>
      <c r="R544" t="s">
        <v>1164</v>
      </c>
    </row>
    <row r="545" spans="17:18" x14ac:dyDescent="0.25">
      <c r="Q545" t="s">
        <v>1165</v>
      </c>
      <c r="R545" t="s">
        <v>677</v>
      </c>
    </row>
    <row r="546" spans="17:18" x14ac:dyDescent="0.25">
      <c r="Q546" t="s">
        <v>193</v>
      </c>
      <c r="R546" t="s">
        <v>186</v>
      </c>
    </row>
    <row r="547" spans="17:18" x14ac:dyDescent="0.25">
      <c r="Q547" t="s">
        <v>1166</v>
      </c>
      <c r="R547" t="s">
        <v>1097</v>
      </c>
    </row>
    <row r="548" spans="17:18" x14ac:dyDescent="0.25">
      <c r="Q548" t="s">
        <v>1167</v>
      </c>
      <c r="R548" t="s">
        <v>1168</v>
      </c>
    </row>
    <row r="549" spans="17:18" x14ac:dyDescent="0.25">
      <c r="Q549" t="s">
        <v>1169</v>
      </c>
      <c r="R549" t="s">
        <v>1170</v>
      </c>
    </row>
    <row r="550" spans="17:18" x14ac:dyDescent="0.25">
      <c r="Q550" t="s">
        <v>1171</v>
      </c>
      <c r="R550" t="s">
        <v>1172</v>
      </c>
    </row>
    <row r="551" spans="17:18" x14ac:dyDescent="0.25">
      <c r="Q551" t="s">
        <v>1173</v>
      </c>
      <c r="R551" t="s">
        <v>1174</v>
      </c>
    </row>
    <row r="552" spans="17:18" x14ac:dyDescent="0.25">
      <c r="Q552" t="s">
        <v>1175</v>
      </c>
      <c r="R552" t="s">
        <v>1176</v>
      </c>
    </row>
    <row r="553" spans="17:18" x14ac:dyDescent="0.25">
      <c r="Q553" t="s">
        <v>1177</v>
      </c>
      <c r="R553" t="s">
        <v>1178</v>
      </c>
    </row>
    <row r="554" spans="17:18" x14ac:dyDescent="0.25">
      <c r="Q554" t="s">
        <v>1179</v>
      </c>
      <c r="R554" t="s">
        <v>1180</v>
      </c>
    </row>
    <row r="555" spans="17:18" x14ac:dyDescent="0.25">
      <c r="Q555" t="s">
        <v>1181</v>
      </c>
      <c r="R555" t="s">
        <v>1182</v>
      </c>
    </row>
    <row r="556" spans="17:18" x14ac:dyDescent="0.25">
      <c r="Q556" t="s">
        <v>1183</v>
      </c>
      <c r="R556" t="s">
        <v>1184</v>
      </c>
    </row>
    <row r="557" spans="17:18" x14ac:dyDescent="0.25">
      <c r="Q557" t="s">
        <v>1185</v>
      </c>
      <c r="R557" t="s">
        <v>1186</v>
      </c>
    </row>
    <row r="558" spans="17:18" x14ac:dyDescent="0.25">
      <c r="Q558" t="s">
        <v>1187</v>
      </c>
      <c r="R558" t="s">
        <v>1188</v>
      </c>
    </row>
    <row r="559" spans="17:18" x14ac:dyDescent="0.25">
      <c r="Q559" t="s">
        <v>1189</v>
      </c>
      <c r="R559" t="s">
        <v>1190</v>
      </c>
    </row>
    <row r="560" spans="17:18" x14ac:dyDescent="0.25">
      <c r="Q560" t="s">
        <v>1191</v>
      </c>
      <c r="R560" t="s">
        <v>1192</v>
      </c>
    </row>
    <row r="561" spans="17:18" x14ac:dyDescent="0.25">
      <c r="Q561" t="s">
        <v>1193</v>
      </c>
      <c r="R561" t="s">
        <v>1014</v>
      </c>
    </row>
    <row r="562" spans="17:18" x14ac:dyDescent="0.25">
      <c r="Q562" t="s">
        <v>1194</v>
      </c>
      <c r="R562" t="s">
        <v>1195</v>
      </c>
    </row>
    <row r="563" spans="17:18" x14ac:dyDescent="0.25">
      <c r="Q563" t="s">
        <v>1196</v>
      </c>
      <c r="R563" t="s">
        <v>1197</v>
      </c>
    </row>
    <row r="564" spans="17:18" x14ac:dyDescent="0.25">
      <c r="Q564" t="s">
        <v>1198</v>
      </c>
      <c r="R564" t="s">
        <v>1199</v>
      </c>
    </row>
    <row r="565" spans="17:18" x14ac:dyDescent="0.25">
      <c r="Q565" t="s">
        <v>1200</v>
      </c>
      <c r="R565" t="s">
        <v>1201</v>
      </c>
    </row>
    <row r="566" spans="17:18" x14ac:dyDescent="0.25">
      <c r="Q566" t="s">
        <v>1202</v>
      </c>
      <c r="R566" t="s">
        <v>1203</v>
      </c>
    </row>
    <row r="567" spans="17:18" x14ac:dyDescent="0.25">
      <c r="Q567" t="s">
        <v>1204</v>
      </c>
      <c r="R567" t="s">
        <v>1205</v>
      </c>
    </row>
    <row r="568" spans="17:18" x14ac:dyDescent="0.25">
      <c r="Q568" t="s">
        <v>1206</v>
      </c>
      <c r="R568" t="s">
        <v>1207</v>
      </c>
    </row>
    <row r="569" spans="17:18" x14ac:dyDescent="0.25">
      <c r="Q569" t="s">
        <v>1208</v>
      </c>
      <c r="R569" t="s">
        <v>164</v>
      </c>
    </row>
    <row r="570" spans="17:18" x14ac:dyDescent="0.25">
      <c r="Q570" t="s">
        <v>1209</v>
      </c>
      <c r="R570" t="s">
        <v>1210</v>
      </c>
    </row>
    <row r="571" spans="17:18" x14ac:dyDescent="0.25">
      <c r="Q571" t="s">
        <v>1211</v>
      </c>
      <c r="R571" t="s">
        <v>1118</v>
      </c>
    </row>
    <row r="572" spans="17:18" x14ac:dyDescent="0.25">
      <c r="Q572" t="s">
        <v>1212</v>
      </c>
      <c r="R572" t="s">
        <v>1213</v>
      </c>
    </row>
    <row r="573" spans="17:18" x14ac:dyDescent="0.25">
      <c r="Q573" t="s">
        <v>1214</v>
      </c>
      <c r="R573" t="s">
        <v>1215</v>
      </c>
    </row>
    <row r="574" spans="17:18" x14ac:dyDescent="0.25">
      <c r="Q574" t="s">
        <v>1216</v>
      </c>
      <c r="R574" t="s">
        <v>1217</v>
      </c>
    </row>
    <row r="575" spans="17:18" x14ac:dyDescent="0.25">
      <c r="Q575" t="s">
        <v>1218</v>
      </c>
      <c r="R575" t="s">
        <v>194</v>
      </c>
    </row>
    <row r="576" spans="17:18" x14ac:dyDescent="0.25">
      <c r="Q576" t="s">
        <v>195</v>
      </c>
      <c r="R576" t="s">
        <v>194</v>
      </c>
    </row>
    <row r="577" spans="17:18" x14ac:dyDescent="0.25">
      <c r="Q577" t="s">
        <v>1219</v>
      </c>
      <c r="R577" t="s">
        <v>1220</v>
      </c>
    </row>
    <row r="578" spans="17:18" x14ac:dyDescent="0.25">
      <c r="Q578" t="s">
        <v>1221</v>
      </c>
      <c r="R578" t="s">
        <v>1222</v>
      </c>
    </row>
    <row r="579" spans="17:18" x14ac:dyDescent="0.25">
      <c r="Q579" t="s">
        <v>1223</v>
      </c>
      <c r="R579" t="s">
        <v>1224</v>
      </c>
    </row>
    <row r="580" spans="17:18" x14ac:dyDescent="0.25">
      <c r="Q580" t="s">
        <v>1225</v>
      </c>
      <c r="R580" t="s">
        <v>1226</v>
      </c>
    </row>
    <row r="581" spans="17:18" x14ac:dyDescent="0.25">
      <c r="Q581" t="s">
        <v>1227</v>
      </c>
      <c r="R581" t="s">
        <v>1228</v>
      </c>
    </row>
    <row r="582" spans="17:18" x14ac:dyDescent="0.25">
      <c r="Q582" t="s">
        <v>1229</v>
      </c>
      <c r="R582" t="s">
        <v>1230</v>
      </c>
    </row>
    <row r="583" spans="17:18" x14ac:dyDescent="0.25">
      <c r="Q583" t="s">
        <v>1231</v>
      </c>
      <c r="R583" t="s">
        <v>1232</v>
      </c>
    </row>
    <row r="584" spans="17:18" x14ac:dyDescent="0.25">
      <c r="Q584" t="s">
        <v>1233</v>
      </c>
      <c r="R584" t="s">
        <v>186</v>
      </c>
    </row>
    <row r="585" spans="17:18" x14ac:dyDescent="0.25">
      <c r="Q585" t="s">
        <v>1234</v>
      </c>
      <c r="R585" t="s">
        <v>1235</v>
      </c>
    </row>
    <row r="586" spans="17:18" x14ac:dyDescent="0.25">
      <c r="Q586" t="s">
        <v>1236</v>
      </c>
      <c r="R586" t="s">
        <v>1237</v>
      </c>
    </row>
    <row r="587" spans="17:18" x14ac:dyDescent="0.25">
      <c r="Q587" t="s">
        <v>1238</v>
      </c>
      <c r="R587" t="s">
        <v>838</v>
      </c>
    </row>
    <row r="588" spans="17:18" x14ac:dyDescent="0.25">
      <c r="Q588" t="s">
        <v>1239</v>
      </c>
      <c r="R588" t="s">
        <v>1240</v>
      </c>
    </row>
    <row r="589" spans="17:18" x14ac:dyDescent="0.25">
      <c r="Q589" t="s">
        <v>1241</v>
      </c>
      <c r="R589" t="s">
        <v>1242</v>
      </c>
    </row>
    <row r="590" spans="17:18" x14ac:dyDescent="0.25">
      <c r="Q590" t="s">
        <v>1243</v>
      </c>
      <c r="R590" t="s">
        <v>1244</v>
      </c>
    </row>
    <row r="591" spans="17:18" x14ac:dyDescent="0.25">
      <c r="Q591" t="s">
        <v>1245</v>
      </c>
      <c r="R591" t="s">
        <v>1246</v>
      </c>
    </row>
    <row r="592" spans="17:18" x14ac:dyDescent="0.25">
      <c r="Q592" t="s">
        <v>1247</v>
      </c>
      <c r="R592" t="s">
        <v>1248</v>
      </c>
    </row>
    <row r="593" spans="17:18" x14ac:dyDescent="0.25">
      <c r="Q593" t="s">
        <v>1249</v>
      </c>
      <c r="R593" t="s">
        <v>1250</v>
      </c>
    </row>
    <row r="594" spans="17:18" x14ac:dyDescent="0.25">
      <c r="Q594" t="s">
        <v>1251</v>
      </c>
      <c r="R594" t="s">
        <v>1252</v>
      </c>
    </row>
    <row r="595" spans="17:18" x14ac:dyDescent="0.25">
      <c r="Q595" t="s">
        <v>1253</v>
      </c>
      <c r="R595" t="s">
        <v>1254</v>
      </c>
    </row>
    <row r="596" spans="17:18" x14ac:dyDescent="0.25">
      <c r="Q596" t="s">
        <v>1255</v>
      </c>
      <c r="R596" t="s">
        <v>1256</v>
      </c>
    </row>
    <row r="597" spans="17:18" x14ac:dyDescent="0.25">
      <c r="Q597" t="s">
        <v>1257</v>
      </c>
      <c r="R597" t="s">
        <v>1258</v>
      </c>
    </row>
    <row r="598" spans="17:18" x14ac:dyDescent="0.25">
      <c r="Q598" t="s">
        <v>1259</v>
      </c>
      <c r="R598" t="s">
        <v>1260</v>
      </c>
    </row>
    <row r="599" spans="17:18" x14ac:dyDescent="0.25">
      <c r="Q599" t="s">
        <v>1261</v>
      </c>
      <c r="R599" t="s">
        <v>1262</v>
      </c>
    </row>
    <row r="600" spans="17:18" x14ac:dyDescent="0.25">
      <c r="Q600" t="s">
        <v>1263</v>
      </c>
      <c r="R600" t="s">
        <v>1264</v>
      </c>
    </row>
    <row r="601" spans="17:18" x14ac:dyDescent="0.25">
      <c r="Q601" t="s">
        <v>1265</v>
      </c>
      <c r="R601" t="s">
        <v>1266</v>
      </c>
    </row>
    <row r="602" spans="17:18" x14ac:dyDescent="0.25">
      <c r="Q602" t="s">
        <v>1267</v>
      </c>
      <c r="R602" t="s">
        <v>1268</v>
      </c>
    </row>
    <row r="603" spans="17:18" x14ac:dyDescent="0.25">
      <c r="Q603" t="s">
        <v>1269</v>
      </c>
      <c r="R603" t="s">
        <v>1270</v>
      </c>
    </row>
    <row r="604" spans="17:18" x14ac:dyDescent="0.25">
      <c r="Q604" t="s">
        <v>1271</v>
      </c>
      <c r="R604" t="s">
        <v>1272</v>
      </c>
    </row>
    <row r="605" spans="17:18" x14ac:dyDescent="0.25">
      <c r="Q605" t="s">
        <v>1273</v>
      </c>
      <c r="R605" t="s">
        <v>1274</v>
      </c>
    </row>
    <row r="606" spans="17:18" x14ac:dyDescent="0.25">
      <c r="Q606" t="s">
        <v>1275</v>
      </c>
      <c r="R606" t="s">
        <v>1276</v>
      </c>
    </row>
    <row r="607" spans="17:18" x14ac:dyDescent="0.25">
      <c r="Q607" t="s">
        <v>1277</v>
      </c>
      <c r="R607" t="s">
        <v>1278</v>
      </c>
    </row>
    <row r="608" spans="17:18" x14ac:dyDescent="0.25">
      <c r="Q608" t="s">
        <v>1279</v>
      </c>
      <c r="R608" t="s">
        <v>1280</v>
      </c>
    </row>
    <row r="609" spans="17:18" x14ac:dyDescent="0.25">
      <c r="Q609" t="s">
        <v>1281</v>
      </c>
      <c r="R609" t="s">
        <v>1282</v>
      </c>
    </row>
    <row r="610" spans="17:18" x14ac:dyDescent="0.25">
      <c r="Q610" t="s">
        <v>1283</v>
      </c>
      <c r="R610" t="s">
        <v>1284</v>
      </c>
    </row>
    <row r="611" spans="17:18" x14ac:dyDescent="0.25">
      <c r="Q611" t="s">
        <v>1285</v>
      </c>
      <c r="R611" t="s">
        <v>1286</v>
      </c>
    </row>
    <row r="612" spans="17:18" x14ac:dyDescent="0.25">
      <c r="Q612" t="s">
        <v>1287</v>
      </c>
      <c r="R612" t="s">
        <v>1288</v>
      </c>
    </row>
    <row r="613" spans="17:18" x14ac:dyDescent="0.25">
      <c r="Q613" t="s">
        <v>1289</v>
      </c>
      <c r="R613" t="s">
        <v>1290</v>
      </c>
    </row>
    <row r="614" spans="17:18" x14ac:dyDescent="0.25">
      <c r="Q614" t="s">
        <v>1291</v>
      </c>
      <c r="R614" t="s">
        <v>1292</v>
      </c>
    </row>
    <row r="615" spans="17:18" x14ac:dyDescent="0.25">
      <c r="Q615" t="s">
        <v>1293</v>
      </c>
      <c r="R615" t="s">
        <v>1294</v>
      </c>
    </row>
    <row r="616" spans="17:18" x14ac:dyDescent="0.25">
      <c r="Q616" t="s">
        <v>1295</v>
      </c>
      <c r="R616" t="s">
        <v>1296</v>
      </c>
    </row>
    <row r="617" spans="17:18" x14ac:dyDescent="0.25">
      <c r="Q617" t="s">
        <v>1297</v>
      </c>
      <c r="R617" t="s">
        <v>1298</v>
      </c>
    </row>
    <row r="618" spans="17:18" x14ac:dyDescent="0.25">
      <c r="Q618" t="s">
        <v>1299</v>
      </c>
      <c r="R618" t="s">
        <v>1300</v>
      </c>
    </row>
    <row r="619" spans="17:18" x14ac:dyDescent="0.25">
      <c r="Q619" t="s">
        <v>1301</v>
      </c>
      <c r="R619" t="s">
        <v>1302</v>
      </c>
    </row>
    <row r="620" spans="17:18" x14ac:dyDescent="0.25">
      <c r="Q620" t="s">
        <v>1303</v>
      </c>
      <c r="R620" t="s">
        <v>1304</v>
      </c>
    </row>
    <row r="621" spans="17:18" x14ac:dyDescent="0.25">
      <c r="Q621" t="s">
        <v>1305</v>
      </c>
      <c r="R621" t="s">
        <v>1306</v>
      </c>
    </row>
    <row r="622" spans="17:18" x14ac:dyDescent="0.25">
      <c r="Q622" t="s">
        <v>1307</v>
      </c>
      <c r="R622" t="s">
        <v>1308</v>
      </c>
    </row>
    <row r="623" spans="17:18" x14ac:dyDescent="0.25">
      <c r="Q623" t="s">
        <v>1309</v>
      </c>
      <c r="R623" t="s">
        <v>1310</v>
      </c>
    </row>
    <row r="624" spans="17:18" x14ac:dyDescent="0.25">
      <c r="Q624" t="s">
        <v>1311</v>
      </c>
      <c r="R624" t="s">
        <v>1312</v>
      </c>
    </row>
    <row r="625" spans="17:18" x14ac:dyDescent="0.25">
      <c r="Q625" t="s">
        <v>1313</v>
      </c>
      <c r="R625" t="s">
        <v>1314</v>
      </c>
    </row>
    <row r="626" spans="17:18" x14ac:dyDescent="0.25">
      <c r="Q626" t="s">
        <v>1315</v>
      </c>
      <c r="R626" t="s">
        <v>1316</v>
      </c>
    </row>
    <row r="627" spans="17:18" x14ac:dyDescent="0.25">
      <c r="Q627" t="s">
        <v>1317</v>
      </c>
      <c r="R627" t="s">
        <v>1318</v>
      </c>
    </row>
    <row r="628" spans="17:18" x14ac:dyDescent="0.25">
      <c r="Q628" t="s">
        <v>1319</v>
      </c>
      <c r="R628" t="s">
        <v>1320</v>
      </c>
    </row>
    <row r="629" spans="17:18" x14ac:dyDescent="0.25">
      <c r="Q629" t="s">
        <v>1321</v>
      </c>
      <c r="R629" t="s">
        <v>1322</v>
      </c>
    </row>
    <row r="630" spans="17:18" x14ac:dyDescent="0.25">
      <c r="Q630" t="s">
        <v>1323</v>
      </c>
      <c r="R630" t="s">
        <v>1324</v>
      </c>
    </row>
    <row r="631" spans="17:18" x14ac:dyDescent="0.25">
      <c r="Q631" t="s">
        <v>1325</v>
      </c>
      <c r="R631" t="s">
        <v>1326</v>
      </c>
    </row>
    <row r="632" spans="17:18" x14ac:dyDescent="0.25">
      <c r="Q632" t="s">
        <v>1327</v>
      </c>
      <c r="R632" t="s">
        <v>1328</v>
      </c>
    </row>
    <row r="633" spans="17:18" x14ac:dyDescent="0.25">
      <c r="Q633" t="s">
        <v>1329</v>
      </c>
      <c r="R633" t="s">
        <v>1330</v>
      </c>
    </row>
    <row r="634" spans="17:18" x14ac:dyDescent="0.25">
      <c r="Q634" t="s">
        <v>1331</v>
      </c>
      <c r="R634" t="s">
        <v>1332</v>
      </c>
    </row>
    <row r="635" spans="17:18" x14ac:dyDescent="0.25">
      <c r="Q635" t="s">
        <v>1333</v>
      </c>
      <c r="R635" t="s">
        <v>1334</v>
      </c>
    </row>
    <row r="636" spans="17:18" x14ac:dyDescent="0.25">
      <c r="Q636" t="s">
        <v>1335</v>
      </c>
      <c r="R636" t="s">
        <v>1336</v>
      </c>
    </row>
    <row r="637" spans="17:18" x14ac:dyDescent="0.25">
      <c r="Q637" t="s">
        <v>1337</v>
      </c>
      <c r="R637" t="s">
        <v>1338</v>
      </c>
    </row>
    <row r="638" spans="17:18" x14ac:dyDescent="0.25">
      <c r="Q638" t="s">
        <v>1339</v>
      </c>
      <c r="R638" t="s">
        <v>1340</v>
      </c>
    </row>
    <row r="639" spans="17:18" x14ac:dyDescent="0.25">
      <c r="Q639" t="s">
        <v>1341</v>
      </c>
      <c r="R639" t="s">
        <v>1342</v>
      </c>
    </row>
    <row r="640" spans="17:18" x14ac:dyDescent="0.25">
      <c r="Q640" t="s">
        <v>1343</v>
      </c>
      <c r="R640" t="s">
        <v>1344</v>
      </c>
    </row>
    <row r="641" spans="17:18" x14ac:dyDescent="0.25">
      <c r="Q641" t="s">
        <v>1345</v>
      </c>
      <c r="R641" t="s">
        <v>1346</v>
      </c>
    </row>
    <row r="642" spans="17:18" x14ac:dyDescent="0.25">
      <c r="Q642" t="s">
        <v>1347</v>
      </c>
      <c r="R642" t="s">
        <v>1348</v>
      </c>
    </row>
    <row r="643" spans="17:18" x14ac:dyDescent="0.25">
      <c r="Q643" t="s">
        <v>1349</v>
      </c>
      <c r="R643" t="s">
        <v>1350</v>
      </c>
    </row>
    <row r="644" spans="17:18" x14ac:dyDescent="0.25">
      <c r="Q644" t="s">
        <v>1351</v>
      </c>
      <c r="R644" t="s">
        <v>1352</v>
      </c>
    </row>
    <row r="645" spans="17:18" x14ac:dyDescent="0.25">
      <c r="Q645" t="s">
        <v>1353</v>
      </c>
      <c r="R645" t="s">
        <v>1354</v>
      </c>
    </row>
    <row r="646" spans="17:18" x14ac:dyDescent="0.25">
      <c r="Q646" t="s">
        <v>1355</v>
      </c>
      <c r="R646" t="s">
        <v>658</v>
      </c>
    </row>
    <row r="647" spans="17:18" x14ac:dyDescent="0.25">
      <c r="Q647" t="s">
        <v>1356</v>
      </c>
      <c r="R647" t="s">
        <v>1357</v>
      </c>
    </row>
    <row r="648" spans="17:18" x14ac:dyDescent="0.25">
      <c r="Q648" t="s">
        <v>1358</v>
      </c>
      <c r="R648" t="s">
        <v>1359</v>
      </c>
    </row>
    <row r="649" spans="17:18" x14ac:dyDescent="0.25">
      <c r="Q649" t="s">
        <v>1360</v>
      </c>
      <c r="R649" t="s">
        <v>1361</v>
      </c>
    </row>
    <row r="650" spans="17:18" x14ac:dyDescent="0.25">
      <c r="Q650" t="s">
        <v>1362</v>
      </c>
      <c r="R650" t="s">
        <v>1363</v>
      </c>
    </row>
    <row r="651" spans="17:18" x14ac:dyDescent="0.25">
      <c r="Q651" t="s">
        <v>1364</v>
      </c>
      <c r="R651" t="s">
        <v>1365</v>
      </c>
    </row>
    <row r="652" spans="17:18" x14ac:dyDescent="0.25">
      <c r="Q652" t="s">
        <v>1366</v>
      </c>
      <c r="R652" t="s">
        <v>1367</v>
      </c>
    </row>
    <row r="653" spans="17:18" x14ac:dyDescent="0.25">
      <c r="Q653" t="s">
        <v>1368</v>
      </c>
      <c r="R653" t="s">
        <v>1369</v>
      </c>
    </row>
    <row r="654" spans="17:18" x14ac:dyDescent="0.25">
      <c r="Q654" t="s">
        <v>1370</v>
      </c>
      <c r="R654" t="s">
        <v>1371</v>
      </c>
    </row>
    <row r="655" spans="17:18" x14ac:dyDescent="0.25">
      <c r="Q655" t="s">
        <v>1372</v>
      </c>
      <c r="R655" t="s">
        <v>1071</v>
      </c>
    </row>
    <row r="656" spans="17:18" x14ac:dyDescent="0.25">
      <c r="Q656" t="s">
        <v>1373</v>
      </c>
      <c r="R656" t="s">
        <v>1374</v>
      </c>
    </row>
    <row r="657" spans="17:18" x14ac:dyDescent="0.25">
      <c r="Q657" t="s">
        <v>1375</v>
      </c>
      <c r="R657" t="s">
        <v>838</v>
      </c>
    </row>
    <row r="658" spans="17:18" x14ac:dyDescent="0.25">
      <c r="Q658" t="s">
        <v>1376</v>
      </c>
      <c r="R658" t="s">
        <v>190</v>
      </c>
    </row>
    <row r="659" spans="17:18" x14ac:dyDescent="0.25">
      <c r="Q659" t="s">
        <v>196</v>
      </c>
      <c r="R659" t="s">
        <v>182</v>
      </c>
    </row>
    <row r="660" spans="17:18" x14ac:dyDescent="0.25">
      <c r="Q660" t="s">
        <v>1377</v>
      </c>
      <c r="R660" t="s">
        <v>1378</v>
      </c>
    </row>
    <row r="661" spans="17:18" x14ac:dyDescent="0.25">
      <c r="Q661" t="s">
        <v>1379</v>
      </c>
      <c r="R661" t="s">
        <v>1380</v>
      </c>
    </row>
    <row r="662" spans="17:18" x14ac:dyDescent="0.25">
      <c r="Q662" t="s">
        <v>1381</v>
      </c>
      <c r="R662" t="s">
        <v>1382</v>
      </c>
    </row>
    <row r="663" spans="17:18" x14ac:dyDescent="0.25">
      <c r="Q663" t="s">
        <v>1383</v>
      </c>
      <c r="R663" t="s">
        <v>1384</v>
      </c>
    </row>
    <row r="664" spans="17:18" x14ac:dyDescent="0.25">
      <c r="Q664" t="s">
        <v>1385</v>
      </c>
      <c r="R664" t="s">
        <v>1386</v>
      </c>
    </row>
    <row r="665" spans="17:18" x14ac:dyDescent="0.25">
      <c r="Q665" t="s">
        <v>1387</v>
      </c>
      <c r="R665" t="s">
        <v>1388</v>
      </c>
    </row>
    <row r="666" spans="17:18" x14ac:dyDescent="0.25">
      <c r="Q666" t="s">
        <v>1389</v>
      </c>
      <c r="R666" t="s">
        <v>1390</v>
      </c>
    </row>
    <row r="667" spans="17:18" x14ac:dyDescent="0.25">
      <c r="Q667" t="s">
        <v>1391</v>
      </c>
      <c r="R667" t="s">
        <v>1392</v>
      </c>
    </row>
    <row r="668" spans="17:18" x14ac:dyDescent="0.25">
      <c r="Q668" t="s">
        <v>1393</v>
      </c>
      <c r="R668" t="s">
        <v>1394</v>
      </c>
    </row>
    <row r="669" spans="17:18" x14ac:dyDescent="0.25">
      <c r="Q669" t="s">
        <v>200</v>
      </c>
      <c r="R669" t="s">
        <v>201</v>
      </c>
    </row>
    <row r="670" spans="17:18" x14ac:dyDescent="0.25">
      <c r="Q670" t="s">
        <v>1395</v>
      </c>
      <c r="R670" t="s">
        <v>1396</v>
      </c>
    </row>
    <row r="671" spans="17:18" x14ac:dyDescent="0.25">
      <c r="Q671" t="s">
        <v>1397</v>
      </c>
      <c r="R671" t="s">
        <v>1398</v>
      </c>
    </row>
    <row r="672" spans="17:18" x14ac:dyDescent="0.25">
      <c r="Q672" t="s">
        <v>1399</v>
      </c>
      <c r="R672" t="s">
        <v>124</v>
      </c>
    </row>
    <row r="673" spans="17:18" x14ac:dyDescent="0.25">
      <c r="Q673" t="s">
        <v>1400</v>
      </c>
      <c r="R673" t="s">
        <v>1401</v>
      </c>
    </row>
    <row r="674" spans="17:18" x14ac:dyDescent="0.25">
      <c r="Q674" t="s">
        <v>1402</v>
      </c>
      <c r="R674" t="s">
        <v>1403</v>
      </c>
    </row>
    <row r="675" spans="17:18" x14ac:dyDescent="0.25">
      <c r="Q675" t="s">
        <v>1404</v>
      </c>
      <c r="R675" t="s">
        <v>1405</v>
      </c>
    </row>
    <row r="676" spans="17:18" x14ac:dyDescent="0.25">
      <c r="Q676" t="s">
        <v>1406</v>
      </c>
      <c r="R676" t="s">
        <v>1407</v>
      </c>
    </row>
    <row r="677" spans="17:18" x14ac:dyDescent="0.25">
      <c r="Q677" t="s">
        <v>203</v>
      </c>
      <c r="R677" t="s">
        <v>204</v>
      </c>
    </row>
    <row r="678" spans="17:18" x14ac:dyDescent="0.25">
      <c r="Q678" t="s">
        <v>1408</v>
      </c>
      <c r="R678" t="s">
        <v>1409</v>
      </c>
    </row>
    <row r="679" spans="17:18" x14ac:dyDescent="0.25">
      <c r="Q679" t="s">
        <v>1410</v>
      </c>
      <c r="R679" t="s">
        <v>1411</v>
      </c>
    </row>
    <row r="680" spans="17:18" x14ac:dyDescent="0.25">
      <c r="Q680" t="s">
        <v>1412</v>
      </c>
      <c r="R680" t="s">
        <v>1413</v>
      </c>
    </row>
    <row r="681" spans="17:18" x14ac:dyDescent="0.25">
      <c r="Q681" t="s">
        <v>1414</v>
      </c>
      <c r="R681" t="s">
        <v>1415</v>
      </c>
    </row>
    <row r="682" spans="17:18" x14ac:dyDescent="0.25">
      <c r="Q682" t="s">
        <v>1416</v>
      </c>
      <c r="R682" t="s">
        <v>1417</v>
      </c>
    </row>
    <row r="683" spans="17:18" x14ac:dyDescent="0.25">
      <c r="Q683" t="s">
        <v>1418</v>
      </c>
      <c r="R683" t="s">
        <v>1419</v>
      </c>
    </row>
    <row r="684" spans="17:18" x14ac:dyDescent="0.25">
      <c r="Q684" t="s">
        <v>1420</v>
      </c>
      <c r="R684" t="s">
        <v>1421</v>
      </c>
    </row>
    <row r="685" spans="17:18" x14ac:dyDescent="0.25">
      <c r="Q685" t="s">
        <v>1422</v>
      </c>
      <c r="R685" t="s">
        <v>1421</v>
      </c>
    </row>
    <row r="686" spans="17:18" x14ac:dyDescent="0.25">
      <c r="Q686" t="s">
        <v>1423</v>
      </c>
      <c r="R686" t="s">
        <v>1424</v>
      </c>
    </row>
    <row r="687" spans="17:18" x14ac:dyDescent="0.25">
      <c r="Q687" t="s">
        <v>1425</v>
      </c>
      <c r="R687" t="s">
        <v>1426</v>
      </c>
    </row>
    <row r="688" spans="17:18" x14ac:dyDescent="0.25">
      <c r="Q688" t="s">
        <v>1427</v>
      </c>
      <c r="R688" t="s">
        <v>194</v>
      </c>
    </row>
    <row r="689" spans="17:18" x14ac:dyDescent="0.25">
      <c r="Q689" t="s">
        <v>1428</v>
      </c>
      <c r="R689" t="s">
        <v>110</v>
      </c>
    </row>
    <row r="690" spans="17:18" x14ac:dyDescent="0.25">
      <c r="Q690" t="s">
        <v>1429</v>
      </c>
      <c r="R690" t="s">
        <v>1430</v>
      </c>
    </row>
    <row r="691" spans="17:18" x14ac:dyDescent="0.25">
      <c r="Q691" t="s">
        <v>1431</v>
      </c>
      <c r="R691" t="s">
        <v>1432</v>
      </c>
    </row>
    <row r="692" spans="17:18" x14ac:dyDescent="0.25">
      <c r="Q692" t="s">
        <v>1433</v>
      </c>
      <c r="R692" t="s">
        <v>1434</v>
      </c>
    </row>
    <row r="693" spans="17:18" x14ac:dyDescent="0.25">
      <c r="Q693" t="s">
        <v>1435</v>
      </c>
      <c r="R693" t="s">
        <v>976</v>
      </c>
    </row>
    <row r="694" spans="17:18" x14ac:dyDescent="0.25">
      <c r="Q694" t="s">
        <v>1436</v>
      </c>
      <c r="R694" t="s">
        <v>1437</v>
      </c>
    </row>
    <row r="695" spans="17:18" x14ac:dyDescent="0.25">
      <c r="Q695" t="s">
        <v>1438</v>
      </c>
      <c r="R695" t="s">
        <v>1439</v>
      </c>
    </row>
    <row r="696" spans="17:18" x14ac:dyDescent="0.25">
      <c r="Q696" t="s">
        <v>1440</v>
      </c>
      <c r="R696" t="s">
        <v>1441</v>
      </c>
    </row>
    <row r="697" spans="17:18" x14ac:dyDescent="0.25">
      <c r="Q697" t="s">
        <v>1442</v>
      </c>
      <c r="R697" t="s">
        <v>963</v>
      </c>
    </row>
    <row r="698" spans="17:18" x14ac:dyDescent="0.25">
      <c r="Q698" t="s">
        <v>1443</v>
      </c>
      <c r="R698" t="s">
        <v>1444</v>
      </c>
    </row>
    <row r="699" spans="17:18" x14ac:dyDescent="0.25">
      <c r="Q699" t="s">
        <v>1445</v>
      </c>
      <c r="R699" t="s">
        <v>1446</v>
      </c>
    </row>
    <row r="700" spans="17:18" x14ac:dyDescent="0.25">
      <c r="Q700" t="s">
        <v>1447</v>
      </c>
      <c r="R700" t="s">
        <v>1448</v>
      </c>
    </row>
    <row r="701" spans="17:18" x14ac:dyDescent="0.25">
      <c r="Q701" t="s">
        <v>1449</v>
      </c>
      <c r="R701" t="s">
        <v>1450</v>
      </c>
    </row>
    <row r="702" spans="17:18" x14ac:dyDescent="0.25">
      <c r="Q702" t="s">
        <v>1451</v>
      </c>
      <c r="R702" t="s">
        <v>1452</v>
      </c>
    </row>
    <row r="703" spans="17:18" x14ac:dyDescent="0.25">
      <c r="Q703" t="s">
        <v>1453</v>
      </c>
      <c r="R703" t="s">
        <v>1454</v>
      </c>
    </row>
    <row r="704" spans="17:18" x14ac:dyDescent="0.25">
      <c r="Q704" t="s">
        <v>1455</v>
      </c>
      <c r="R704" t="s">
        <v>1456</v>
      </c>
    </row>
    <row r="705" spans="17:18" x14ac:dyDescent="0.25">
      <c r="Q705" t="s">
        <v>1457</v>
      </c>
      <c r="R705" t="s">
        <v>1458</v>
      </c>
    </row>
    <row r="706" spans="17:18" x14ac:dyDescent="0.25">
      <c r="Q706" t="s">
        <v>1459</v>
      </c>
      <c r="R706" t="s">
        <v>1460</v>
      </c>
    </row>
    <row r="707" spans="17:18" x14ac:dyDescent="0.25">
      <c r="Q707" t="s">
        <v>1461</v>
      </c>
      <c r="R707" t="s">
        <v>1178</v>
      </c>
    </row>
    <row r="708" spans="17:18" x14ac:dyDescent="0.25">
      <c r="Q708" t="s">
        <v>1462</v>
      </c>
      <c r="R708" t="s">
        <v>1463</v>
      </c>
    </row>
    <row r="709" spans="17:18" x14ac:dyDescent="0.25">
      <c r="Q709" t="s">
        <v>1464</v>
      </c>
      <c r="R709" t="s">
        <v>1465</v>
      </c>
    </row>
    <row r="710" spans="17:18" x14ac:dyDescent="0.25">
      <c r="Q710" t="s">
        <v>217</v>
      </c>
      <c r="R710" t="s">
        <v>218</v>
      </c>
    </row>
    <row r="711" spans="17:18" x14ac:dyDescent="0.25">
      <c r="Q711" t="s">
        <v>1466</v>
      </c>
      <c r="R711" t="s">
        <v>1467</v>
      </c>
    </row>
    <row r="712" spans="17:18" x14ac:dyDescent="0.25">
      <c r="Q712" t="s">
        <v>1468</v>
      </c>
      <c r="R712" t="s">
        <v>1469</v>
      </c>
    </row>
    <row r="713" spans="17:18" x14ac:dyDescent="0.25">
      <c r="Q713" t="s">
        <v>1470</v>
      </c>
      <c r="R713" t="s">
        <v>1471</v>
      </c>
    </row>
    <row r="714" spans="17:18" x14ac:dyDescent="0.25">
      <c r="Q714" t="s">
        <v>1472</v>
      </c>
      <c r="R714" t="s">
        <v>194</v>
      </c>
    </row>
    <row r="715" spans="17:18" x14ac:dyDescent="0.25">
      <c r="Q715" t="s">
        <v>1473</v>
      </c>
      <c r="R715" t="s">
        <v>1474</v>
      </c>
    </row>
    <row r="716" spans="17:18" x14ac:dyDescent="0.25">
      <c r="Q716" t="s">
        <v>1475</v>
      </c>
      <c r="R716" t="s">
        <v>1476</v>
      </c>
    </row>
    <row r="717" spans="17:18" x14ac:dyDescent="0.25">
      <c r="Q717" t="s">
        <v>1477</v>
      </c>
      <c r="R717" t="s">
        <v>1478</v>
      </c>
    </row>
    <row r="718" spans="17:18" x14ac:dyDescent="0.25">
      <c r="Q718" t="s">
        <v>1479</v>
      </c>
      <c r="R718" t="s">
        <v>1480</v>
      </c>
    </row>
    <row r="719" spans="17:18" x14ac:dyDescent="0.25">
      <c r="Q719" t="s">
        <v>1481</v>
      </c>
      <c r="R719" t="s">
        <v>1482</v>
      </c>
    </row>
    <row r="720" spans="17:18" x14ac:dyDescent="0.25">
      <c r="Q720" t="s">
        <v>221</v>
      </c>
      <c r="R720" t="s">
        <v>222</v>
      </c>
    </row>
    <row r="721" spans="17:18" x14ac:dyDescent="0.25">
      <c r="Q721" t="s">
        <v>1483</v>
      </c>
      <c r="R721" t="s">
        <v>1484</v>
      </c>
    </row>
    <row r="722" spans="17:18" x14ac:dyDescent="0.25">
      <c r="Q722" t="s">
        <v>1485</v>
      </c>
      <c r="R722" t="s">
        <v>1486</v>
      </c>
    </row>
    <row r="723" spans="17:18" x14ac:dyDescent="0.25">
      <c r="Q723" t="s">
        <v>1487</v>
      </c>
      <c r="R723" t="s">
        <v>1488</v>
      </c>
    </row>
    <row r="724" spans="17:18" x14ac:dyDescent="0.25">
      <c r="Q724" t="s">
        <v>1489</v>
      </c>
      <c r="R724" t="s">
        <v>1490</v>
      </c>
    </row>
    <row r="725" spans="17:18" x14ac:dyDescent="0.25">
      <c r="Q725" t="s">
        <v>1491</v>
      </c>
      <c r="R725" t="s">
        <v>1492</v>
      </c>
    </row>
    <row r="726" spans="17:18" x14ac:dyDescent="0.25">
      <c r="Q726" t="s">
        <v>1493</v>
      </c>
      <c r="R726" t="s">
        <v>182</v>
      </c>
    </row>
    <row r="727" spans="17:18" x14ac:dyDescent="0.25">
      <c r="Q727" t="s">
        <v>1494</v>
      </c>
      <c r="R727" t="s">
        <v>1495</v>
      </c>
    </row>
    <row r="728" spans="17:18" x14ac:dyDescent="0.25">
      <c r="Q728" t="s">
        <v>1496</v>
      </c>
      <c r="R728" t="s">
        <v>1497</v>
      </c>
    </row>
    <row r="729" spans="17:18" x14ac:dyDescent="0.25">
      <c r="Q729" t="s">
        <v>1498</v>
      </c>
      <c r="R729" t="s">
        <v>118</v>
      </c>
    </row>
    <row r="730" spans="17:18" x14ac:dyDescent="0.25">
      <c r="Q730" t="s">
        <v>1499</v>
      </c>
      <c r="R730" t="s">
        <v>1500</v>
      </c>
    </row>
    <row r="731" spans="17:18" x14ac:dyDescent="0.25">
      <c r="Q731" t="s">
        <v>1501</v>
      </c>
      <c r="R731" t="s">
        <v>1502</v>
      </c>
    </row>
    <row r="732" spans="17:18" x14ac:dyDescent="0.25">
      <c r="Q732" t="s">
        <v>1503</v>
      </c>
      <c r="R732" t="s">
        <v>792</v>
      </c>
    </row>
    <row r="733" spans="17:18" x14ac:dyDescent="0.25">
      <c r="Q733" t="s">
        <v>225</v>
      </c>
      <c r="R733" t="s">
        <v>226</v>
      </c>
    </row>
    <row r="734" spans="17:18" x14ac:dyDescent="0.25">
      <c r="Q734" t="s">
        <v>1504</v>
      </c>
      <c r="R734" t="s">
        <v>806</v>
      </c>
    </row>
    <row r="735" spans="17:18" x14ac:dyDescent="0.25">
      <c r="Q735" t="s">
        <v>1505</v>
      </c>
      <c r="R735" t="s">
        <v>1506</v>
      </c>
    </row>
    <row r="736" spans="17:18" x14ac:dyDescent="0.25">
      <c r="Q736"/>
      <c r="R736"/>
    </row>
    <row r="737" spans="4:18" x14ac:dyDescent="0.25">
      <c r="D737" s="16"/>
      <c r="Q737"/>
      <c r="R737"/>
    </row>
    <row r="738" spans="4:18" x14ac:dyDescent="0.25">
      <c r="D738" s="16"/>
      <c r="Q738"/>
      <c r="R738"/>
    </row>
    <row r="739" spans="4:18" x14ac:dyDescent="0.25">
      <c r="D739" s="16"/>
      <c r="Q739"/>
      <c r="R739"/>
    </row>
    <row r="740" spans="4:18" x14ac:dyDescent="0.25">
      <c r="D740" s="16"/>
      <c r="Q740"/>
      <c r="R740"/>
    </row>
    <row r="741" spans="4:18" x14ac:dyDescent="0.25">
      <c r="D741" s="16"/>
      <c r="Q741"/>
      <c r="R741"/>
    </row>
    <row r="742" spans="4:18" x14ac:dyDescent="0.25">
      <c r="D742" s="16"/>
      <c r="Q742"/>
      <c r="R742"/>
    </row>
    <row r="743" spans="4:18" x14ac:dyDescent="0.25">
      <c r="D743" s="16"/>
      <c r="Q743"/>
      <c r="R743"/>
    </row>
    <row r="744" spans="4:18" x14ac:dyDescent="0.25">
      <c r="D744" s="16"/>
      <c r="Q744"/>
      <c r="R744"/>
    </row>
    <row r="745" spans="4:18" x14ac:dyDescent="0.25">
      <c r="D745" s="16"/>
      <c r="Q745"/>
      <c r="R745"/>
    </row>
    <row r="746" spans="4:18" x14ac:dyDescent="0.25">
      <c r="D746" s="16"/>
      <c r="Q746"/>
      <c r="R746"/>
    </row>
    <row r="747" spans="4:18" x14ac:dyDescent="0.25">
      <c r="D747" s="16"/>
      <c r="Q747"/>
      <c r="R747"/>
    </row>
    <row r="748" spans="4:18" x14ac:dyDescent="0.25">
      <c r="D748" s="16"/>
      <c r="Q748"/>
      <c r="R748"/>
    </row>
    <row r="749" spans="4:18" x14ac:dyDescent="0.25">
      <c r="D749" s="16"/>
      <c r="Q749"/>
      <c r="R749"/>
    </row>
    <row r="750" spans="4:18" x14ac:dyDescent="0.25">
      <c r="D750" s="16"/>
      <c r="Q750"/>
      <c r="R750"/>
    </row>
    <row r="751" spans="4:18" x14ac:dyDescent="0.25">
      <c r="D751" s="16"/>
      <c r="Q751"/>
      <c r="R751"/>
    </row>
    <row r="752" spans="4:18" x14ac:dyDescent="0.25">
      <c r="D752" s="16"/>
      <c r="Q752"/>
      <c r="R752"/>
    </row>
    <row r="753" spans="4:18" x14ac:dyDescent="0.25">
      <c r="D753" s="16"/>
      <c r="Q753"/>
      <c r="R753"/>
    </row>
    <row r="754" spans="4:18" x14ac:dyDescent="0.25">
      <c r="D754" s="16"/>
      <c r="Q754"/>
      <c r="R754"/>
    </row>
    <row r="755" spans="4:18" x14ac:dyDescent="0.25">
      <c r="D755" s="16"/>
      <c r="Q755"/>
      <c r="R755"/>
    </row>
    <row r="756" spans="4:18" x14ac:dyDescent="0.25">
      <c r="D756" s="16"/>
      <c r="Q756"/>
      <c r="R756"/>
    </row>
    <row r="757" spans="4:18" x14ac:dyDescent="0.25">
      <c r="D757" s="16"/>
      <c r="Q757"/>
      <c r="R757"/>
    </row>
    <row r="758" spans="4:18" x14ac:dyDescent="0.25">
      <c r="D758" s="16"/>
      <c r="Q758"/>
      <c r="R758"/>
    </row>
    <row r="759" spans="4:18" x14ac:dyDescent="0.25">
      <c r="D759" s="16"/>
      <c r="Q759"/>
      <c r="R759"/>
    </row>
    <row r="760" spans="4:18" x14ac:dyDescent="0.25">
      <c r="D760" s="16"/>
      <c r="Q760"/>
      <c r="R760"/>
    </row>
    <row r="761" spans="4:18" x14ac:dyDescent="0.25">
      <c r="D761" s="16"/>
      <c r="Q761"/>
      <c r="R761"/>
    </row>
    <row r="762" spans="4:18" x14ac:dyDescent="0.25">
      <c r="D762" s="16"/>
      <c r="Q762"/>
      <c r="R762"/>
    </row>
    <row r="763" spans="4:18" x14ac:dyDescent="0.25">
      <c r="D763" s="16"/>
      <c r="Q763"/>
      <c r="R763"/>
    </row>
    <row r="764" spans="4:18" x14ac:dyDescent="0.25">
      <c r="D764" s="16"/>
      <c r="Q764"/>
      <c r="R764"/>
    </row>
    <row r="765" spans="4:18" x14ac:dyDescent="0.25">
      <c r="D765" s="16"/>
      <c r="Q765"/>
      <c r="R765"/>
    </row>
    <row r="766" spans="4:18" x14ac:dyDescent="0.25">
      <c r="D766" s="16"/>
      <c r="Q766"/>
      <c r="R766"/>
    </row>
    <row r="767" spans="4:18" x14ac:dyDescent="0.25">
      <c r="D767" s="16"/>
      <c r="Q767"/>
      <c r="R767"/>
    </row>
    <row r="768" spans="4:18" x14ac:dyDescent="0.25">
      <c r="D768" s="16"/>
      <c r="Q768"/>
      <c r="R768"/>
    </row>
    <row r="769" spans="4:18" x14ac:dyDescent="0.25">
      <c r="D769" s="16"/>
      <c r="Q769"/>
      <c r="R769"/>
    </row>
    <row r="770" spans="4:18" x14ac:dyDescent="0.25">
      <c r="D770" s="16"/>
      <c r="Q770"/>
      <c r="R770"/>
    </row>
    <row r="771" spans="4:18" x14ac:dyDescent="0.25">
      <c r="D771" s="16"/>
      <c r="Q771"/>
      <c r="R771"/>
    </row>
    <row r="772" spans="4:18" x14ac:dyDescent="0.25">
      <c r="D772" s="16"/>
      <c r="Q772"/>
      <c r="R772"/>
    </row>
    <row r="773" spans="4:18" x14ac:dyDescent="0.25">
      <c r="D773" s="16"/>
      <c r="Q773"/>
      <c r="R773"/>
    </row>
    <row r="774" spans="4:18" x14ac:dyDescent="0.25">
      <c r="D774" s="16"/>
      <c r="Q774"/>
      <c r="R774"/>
    </row>
    <row r="775" spans="4:18" x14ac:dyDescent="0.25">
      <c r="D775" s="16"/>
      <c r="Q775"/>
      <c r="R775"/>
    </row>
    <row r="776" spans="4:18" x14ac:dyDescent="0.25">
      <c r="D776" s="16"/>
      <c r="Q776"/>
      <c r="R776"/>
    </row>
    <row r="777" spans="4:18" x14ac:dyDescent="0.25">
      <c r="D777" s="16"/>
      <c r="Q777"/>
      <c r="R777"/>
    </row>
    <row r="778" spans="4:18" x14ac:dyDescent="0.25">
      <c r="D778" s="16"/>
      <c r="Q778"/>
      <c r="R778"/>
    </row>
    <row r="779" spans="4:18" x14ac:dyDescent="0.25">
      <c r="D779" s="16"/>
      <c r="Q779"/>
      <c r="R779"/>
    </row>
    <row r="780" spans="4:18" x14ac:dyDescent="0.25">
      <c r="D780" s="16"/>
      <c r="Q780"/>
      <c r="R780"/>
    </row>
    <row r="781" spans="4:18" x14ac:dyDescent="0.25">
      <c r="D781" s="16"/>
      <c r="Q781"/>
      <c r="R781"/>
    </row>
    <row r="782" spans="4:18" x14ac:dyDescent="0.25">
      <c r="D782" s="16"/>
      <c r="Q782"/>
      <c r="R782"/>
    </row>
    <row r="783" spans="4:18" x14ac:dyDescent="0.25">
      <c r="D783" s="16"/>
      <c r="Q783"/>
      <c r="R783"/>
    </row>
    <row r="784" spans="4:18" x14ac:dyDescent="0.25">
      <c r="D784" s="16"/>
    </row>
    <row r="785" spans="4:4" x14ac:dyDescent="0.25">
      <c r="D785" s="16"/>
    </row>
    <row r="786" spans="4:4" x14ac:dyDescent="0.25">
      <c r="D786" s="16"/>
    </row>
    <row r="787" spans="4:4" x14ac:dyDescent="0.25">
      <c r="D787" s="16"/>
    </row>
    <row r="788" spans="4:4" x14ac:dyDescent="0.25">
      <c r="D788" s="16"/>
    </row>
    <row r="789" spans="4:4" x14ac:dyDescent="0.25">
      <c r="D789" s="16"/>
    </row>
    <row r="790" spans="4:4" x14ac:dyDescent="0.25">
      <c r="D790" s="16"/>
    </row>
    <row r="791" spans="4:4" x14ac:dyDescent="0.25">
      <c r="D791" s="16"/>
    </row>
    <row r="792" spans="4:4" x14ac:dyDescent="0.25">
      <c r="D792" s="16"/>
    </row>
    <row r="793" spans="4:4" x14ac:dyDescent="0.25">
      <c r="D793" s="16"/>
    </row>
    <row r="794" spans="4:4" x14ac:dyDescent="0.25">
      <c r="D794" s="16"/>
    </row>
    <row r="795" spans="4:4" x14ac:dyDescent="0.25">
      <c r="D795" s="16"/>
    </row>
    <row r="796" spans="4:4" x14ac:dyDescent="0.25">
      <c r="D796" s="16"/>
    </row>
    <row r="797" spans="4:4" x14ac:dyDescent="0.25">
      <c r="D797" s="16"/>
    </row>
    <row r="798" spans="4:4" x14ac:dyDescent="0.25">
      <c r="D798" s="16"/>
    </row>
    <row r="799" spans="4:4" x14ac:dyDescent="0.25">
      <c r="D799" s="16"/>
    </row>
    <row r="800" spans="4:4" x14ac:dyDescent="0.25">
      <c r="D800" s="16"/>
    </row>
    <row r="801" spans="4:4" x14ac:dyDescent="0.25">
      <c r="D801" s="16"/>
    </row>
    <row r="802" spans="4:4" x14ac:dyDescent="0.25">
      <c r="D802" s="16"/>
    </row>
    <row r="803" spans="4:4" x14ac:dyDescent="0.25">
      <c r="D803" s="16"/>
    </row>
    <row r="804" spans="4:4" x14ac:dyDescent="0.25">
      <c r="D804" s="16"/>
    </row>
    <row r="805" spans="4:4" x14ac:dyDescent="0.25">
      <c r="D805" s="16"/>
    </row>
    <row r="806" spans="4:4" x14ac:dyDescent="0.25">
      <c r="D806" s="16"/>
    </row>
    <row r="807" spans="4:4" x14ac:dyDescent="0.25">
      <c r="D807" s="16"/>
    </row>
    <row r="808" spans="4:4" x14ac:dyDescent="0.25">
      <c r="D808" s="16"/>
    </row>
    <row r="809" spans="4:4" x14ac:dyDescent="0.25">
      <c r="D809" s="16"/>
    </row>
    <row r="810" spans="4:4" x14ac:dyDescent="0.25">
      <c r="D810" s="16"/>
    </row>
    <row r="811" spans="4:4" x14ac:dyDescent="0.25">
      <c r="D811" s="16"/>
    </row>
    <row r="812" spans="4:4" x14ac:dyDescent="0.25">
      <c r="D812" s="16"/>
    </row>
    <row r="813" spans="4:4" x14ac:dyDescent="0.25">
      <c r="D813" s="16"/>
    </row>
    <row r="814" spans="4:4" x14ac:dyDescent="0.25">
      <c r="D814" s="16"/>
    </row>
    <row r="815" spans="4:4" x14ac:dyDescent="0.25">
      <c r="D815" s="16"/>
    </row>
    <row r="816" spans="4:4" x14ac:dyDescent="0.25">
      <c r="D816" s="16"/>
    </row>
    <row r="817" spans="4:4" x14ac:dyDescent="0.25">
      <c r="D817" s="16"/>
    </row>
    <row r="818" spans="4:4" x14ac:dyDescent="0.25">
      <c r="D818" s="16"/>
    </row>
    <row r="819" spans="4:4" x14ac:dyDescent="0.25">
      <c r="D819" s="16"/>
    </row>
    <row r="820" spans="4:4" x14ac:dyDescent="0.25">
      <c r="D820" s="16"/>
    </row>
    <row r="821" spans="4:4" x14ac:dyDescent="0.25">
      <c r="D821" s="16"/>
    </row>
    <row r="822" spans="4:4" x14ac:dyDescent="0.25">
      <c r="D822" s="16"/>
    </row>
    <row r="823" spans="4:4" x14ac:dyDescent="0.25">
      <c r="D823" s="16"/>
    </row>
    <row r="824" spans="4:4" x14ac:dyDescent="0.25">
      <c r="D824" s="16"/>
    </row>
    <row r="825" spans="4:4" x14ac:dyDescent="0.25">
      <c r="D825" s="16"/>
    </row>
  </sheetData>
  <autoFilter ref="A1:M402"/>
  <conditionalFormatting sqref="Q736:Q65339">
    <cfRule type="duplicateValues" dxfId="2" priority="4" stopIfTrue="1"/>
    <cfRule type="duplicateValues" dxfId="1" priority="5" stopIfTrue="1"/>
  </conditionalFormatting>
  <conditionalFormatting sqref="Q2:Q7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NON-GB</vt:lpstr>
      <vt:lpstr>Data</vt:lpstr>
      <vt:lpstr>'NON-GB'!Print_Area</vt:lpstr>
      <vt:lpstr>'NON-GB'!Print_Titles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DOOLUB Anisha</dc:creator>
  <cp:lastModifiedBy>DOOLUB Anisha</cp:lastModifiedBy>
  <cp:lastPrinted>2017-05-26T06:37:50Z</cp:lastPrinted>
  <dcterms:created xsi:type="dcterms:W3CDTF">2017-04-28T06:55:18Z</dcterms:created>
  <dcterms:modified xsi:type="dcterms:W3CDTF">2017-05-31T10:27:24Z</dcterms:modified>
</cp:coreProperties>
</file>