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W:\EDMS Project\FEES\FSC\FORMATS\REMITTANCE ADVICES - TEMPLATES\2018-2019\"/>
    </mc:Choice>
  </mc:AlternateContent>
  <workbookProtection workbookAlgorithmName="SHA-512" workbookHashValue="EOxymfnN1I9uvVgJQE7yWF8R65ApuQC9EGL5LMgPnq6yiH8vCghKXrkYDtie3rSs5dUHwgHzMMzv7wWCOCZp1A==" workbookSaltValue="5U9+kvoOvzlQRLrUyCP0Lw==" workbookSpinCount="100000" lockStructure="1"/>
  <bookViews>
    <workbookView xWindow="0" yWindow="0" windowWidth="21600" windowHeight="9735"/>
  </bookViews>
  <sheets>
    <sheet name="Non-GB" sheetId="4" r:id="rId1"/>
    <sheet name="Data" sheetId="5" state="hidden" r:id="rId2"/>
  </sheets>
  <externalReferences>
    <externalReference r:id="rId3"/>
  </externalReferences>
  <definedNames>
    <definedName name="_xlnm._FilterDatabase" localSheetId="1" hidden="1">Data!$A$1:$V$1</definedName>
    <definedName name="_xlnm._FilterDatabase" localSheetId="0">'Non-GB'!$J$8:$J$1012</definedName>
    <definedName name="_xlnm.Print_Area" localSheetId="0">'Non-GB'!$A$1:$J$1016</definedName>
    <definedName name="_xlnm.Print_Titles" localSheetId="0">'Non-GB'!$1:$8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4" l="1"/>
  <c r="I1009" i="4" l="1"/>
  <c r="P61" i="5" l="1"/>
  <c r="P62" i="5"/>
  <c r="P63" i="5"/>
  <c r="P60" i="5"/>
  <c r="P34" i="5"/>
  <c r="P30" i="5"/>
  <c r="P29" i="5"/>
  <c r="P27" i="5"/>
  <c r="P21" i="5"/>
  <c r="P9" i="5"/>
  <c r="P22" i="5"/>
  <c r="P32" i="5"/>
  <c r="P33" i="5"/>
  <c r="P51" i="5"/>
  <c r="P23" i="5"/>
  <c r="P24" i="5"/>
  <c r="P15" i="5"/>
  <c r="P16" i="5"/>
  <c r="P17" i="5"/>
  <c r="P18" i="5"/>
  <c r="P19" i="5"/>
  <c r="P20" i="5"/>
  <c r="P25" i="5"/>
  <c r="P26" i="5"/>
  <c r="P28" i="5"/>
  <c r="P31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2" i="5"/>
  <c r="P53" i="5"/>
  <c r="P54" i="5"/>
  <c r="P55" i="5"/>
  <c r="P56" i="5"/>
  <c r="P57" i="5"/>
  <c r="P58" i="5"/>
  <c r="P59" i="5"/>
  <c r="P2" i="5"/>
  <c r="P3" i="5"/>
  <c r="P4" i="5"/>
  <c r="P5" i="5"/>
  <c r="P6" i="5"/>
  <c r="P7" i="5"/>
  <c r="P8" i="5"/>
  <c r="P10" i="5"/>
  <c r="P11" i="5"/>
  <c r="P12" i="5"/>
  <c r="P13" i="5"/>
  <c r="P14" i="5"/>
  <c r="O4" i="4" l="1"/>
  <c r="O8" i="4"/>
  <c r="O3" i="4"/>
  <c r="O7" i="4"/>
  <c r="M6" i="4"/>
  <c r="M2" i="4"/>
  <c r="N12" i="4"/>
  <c r="I77" i="5"/>
  <c r="E77" i="5" s="1"/>
  <c r="I78" i="5"/>
  <c r="I79" i="5"/>
  <c r="I80" i="5"/>
  <c r="E80" i="5" s="1"/>
  <c r="I81" i="5"/>
  <c r="E81" i="5" s="1"/>
  <c r="I82" i="5"/>
  <c r="I83" i="5"/>
  <c r="I84" i="5"/>
  <c r="E84" i="5" s="1"/>
  <c r="I85" i="5"/>
  <c r="E85" i="5" s="1"/>
  <c r="I86" i="5"/>
  <c r="I87" i="5"/>
  <c r="I88" i="5"/>
  <c r="E88" i="5" s="1"/>
  <c r="I89" i="5"/>
  <c r="E89" i="5" s="1"/>
  <c r="I90" i="5"/>
  <c r="I91" i="5"/>
  <c r="I92" i="5"/>
  <c r="E92" i="5" s="1"/>
  <c r="I93" i="5"/>
  <c r="E93" i="5" s="1"/>
  <c r="I94" i="5"/>
  <c r="I95" i="5"/>
  <c r="I96" i="5"/>
  <c r="E96" i="5" s="1"/>
  <c r="I97" i="5"/>
  <c r="E97" i="5" s="1"/>
  <c r="I98" i="5"/>
  <c r="I99" i="5"/>
  <c r="I100" i="5"/>
  <c r="E100" i="5" s="1"/>
  <c r="I101" i="5"/>
  <c r="E101" i="5" s="1"/>
  <c r="I102" i="5"/>
  <c r="I103" i="5"/>
  <c r="I104" i="5"/>
  <c r="E104" i="5" s="1"/>
  <c r="I105" i="5"/>
  <c r="E105" i="5" s="1"/>
  <c r="I106" i="5"/>
  <c r="I107" i="5"/>
  <c r="I108" i="5"/>
  <c r="E108" i="5" s="1"/>
  <c r="I109" i="5"/>
  <c r="E109" i="5" s="1"/>
  <c r="I110" i="5"/>
  <c r="I111" i="5"/>
  <c r="I112" i="5"/>
  <c r="E112" i="5" s="1"/>
  <c r="I113" i="5"/>
  <c r="E113" i="5" s="1"/>
  <c r="I114" i="5"/>
  <c r="I115" i="5"/>
  <c r="I116" i="5"/>
  <c r="E116" i="5" s="1"/>
  <c r="I117" i="5"/>
  <c r="I118" i="5"/>
  <c r="I119" i="5"/>
  <c r="I120" i="5"/>
  <c r="E120" i="5" s="1"/>
  <c r="I121" i="5"/>
  <c r="E121" i="5" s="1"/>
  <c r="I122" i="5"/>
  <c r="I123" i="5"/>
  <c r="I124" i="5"/>
  <c r="E124" i="5" s="1"/>
  <c r="I125" i="5"/>
  <c r="E125" i="5" s="1"/>
  <c r="I126" i="5"/>
  <c r="I127" i="5"/>
  <c r="I128" i="5"/>
  <c r="E128" i="5" s="1"/>
  <c r="I129" i="5"/>
  <c r="E129" i="5" s="1"/>
  <c r="I130" i="5"/>
  <c r="I131" i="5"/>
  <c r="I132" i="5"/>
  <c r="E132" i="5" s="1"/>
  <c r="I133" i="5"/>
  <c r="E133" i="5" s="1"/>
  <c r="I134" i="5"/>
  <c r="I135" i="5"/>
  <c r="I136" i="5"/>
  <c r="E136" i="5" s="1"/>
  <c r="I137" i="5"/>
  <c r="E137" i="5" s="1"/>
  <c r="I138" i="5"/>
  <c r="I139" i="5"/>
  <c r="I140" i="5"/>
  <c r="E140" i="5" s="1"/>
  <c r="I141" i="5"/>
  <c r="E141" i="5" s="1"/>
  <c r="I142" i="5"/>
  <c r="I143" i="5"/>
  <c r="I144" i="5"/>
  <c r="E144" i="5" s="1"/>
  <c r="I145" i="5"/>
  <c r="E145" i="5" s="1"/>
  <c r="I146" i="5"/>
  <c r="I147" i="5"/>
  <c r="I148" i="5"/>
  <c r="E148" i="5" s="1"/>
  <c r="I149" i="5"/>
  <c r="E149" i="5" s="1"/>
  <c r="I150" i="5"/>
  <c r="I151" i="5"/>
  <c r="I152" i="5"/>
  <c r="E152" i="5" s="1"/>
  <c r="I153" i="5"/>
  <c r="E153" i="5" s="1"/>
  <c r="I154" i="5"/>
  <c r="I155" i="5"/>
  <c r="I156" i="5"/>
  <c r="E156" i="5" s="1"/>
  <c r="I157" i="5"/>
  <c r="E157" i="5" s="1"/>
  <c r="I158" i="5"/>
  <c r="I159" i="5"/>
  <c r="I160" i="5"/>
  <c r="E160" i="5" s="1"/>
  <c r="I161" i="5"/>
  <c r="E161" i="5" s="1"/>
  <c r="I162" i="5"/>
  <c r="I163" i="5"/>
  <c r="I164" i="5"/>
  <c r="E164" i="5" s="1"/>
  <c r="I165" i="5"/>
  <c r="E165" i="5" s="1"/>
  <c r="I166" i="5"/>
  <c r="I167" i="5"/>
  <c r="I168" i="5"/>
  <c r="E168" i="5" s="1"/>
  <c r="I169" i="5"/>
  <c r="E169" i="5" s="1"/>
  <c r="I170" i="5"/>
  <c r="I171" i="5"/>
  <c r="I172" i="5"/>
  <c r="E172" i="5" s="1"/>
  <c r="I173" i="5"/>
  <c r="E173" i="5" s="1"/>
  <c r="I174" i="5"/>
  <c r="I175" i="5"/>
  <c r="I176" i="5"/>
  <c r="E176" i="5" s="1"/>
  <c r="I177" i="5"/>
  <c r="E177" i="5" s="1"/>
  <c r="I178" i="5"/>
  <c r="I179" i="5"/>
  <c r="I180" i="5"/>
  <c r="E180" i="5" s="1"/>
  <c r="I181" i="5"/>
  <c r="I182" i="5"/>
  <c r="I183" i="5"/>
  <c r="I184" i="5"/>
  <c r="E184" i="5" s="1"/>
  <c r="I185" i="5"/>
  <c r="E185" i="5" s="1"/>
  <c r="I186" i="5"/>
  <c r="I187" i="5"/>
  <c r="I188" i="5"/>
  <c r="E188" i="5" s="1"/>
  <c r="I189" i="5"/>
  <c r="E189" i="5" s="1"/>
  <c r="I190" i="5"/>
  <c r="I191" i="5"/>
  <c r="I192" i="5"/>
  <c r="E192" i="5" s="1"/>
  <c r="I193" i="5"/>
  <c r="E193" i="5" s="1"/>
  <c r="I194" i="5"/>
  <c r="I195" i="5"/>
  <c r="I196" i="5"/>
  <c r="E196" i="5" s="1"/>
  <c r="I197" i="5"/>
  <c r="E197" i="5" s="1"/>
  <c r="I198" i="5"/>
  <c r="I199" i="5"/>
  <c r="I200" i="5"/>
  <c r="E200" i="5" s="1"/>
  <c r="I201" i="5"/>
  <c r="E201" i="5" s="1"/>
  <c r="I202" i="5"/>
  <c r="I203" i="5"/>
  <c r="I204" i="5"/>
  <c r="E204" i="5" s="1"/>
  <c r="I205" i="5"/>
  <c r="E205" i="5" s="1"/>
  <c r="I206" i="5"/>
  <c r="I207" i="5"/>
  <c r="I208" i="5"/>
  <c r="E208" i="5" s="1"/>
  <c r="I209" i="5"/>
  <c r="E209" i="5" s="1"/>
  <c r="I210" i="5"/>
  <c r="I211" i="5"/>
  <c r="I212" i="5"/>
  <c r="E212" i="5" s="1"/>
  <c r="I213" i="5"/>
  <c r="E213" i="5" s="1"/>
  <c r="I214" i="5"/>
  <c r="I215" i="5"/>
  <c r="I216" i="5"/>
  <c r="E216" i="5" s="1"/>
  <c r="I217" i="5"/>
  <c r="E217" i="5" s="1"/>
  <c r="I218" i="5"/>
  <c r="I219" i="5"/>
  <c r="I220" i="5"/>
  <c r="E220" i="5" s="1"/>
  <c r="I221" i="5"/>
  <c r="E221" i="5" s="1"/>
  <c r="I222" i="5"/>
  <c r="I223" i="5"/>
  <c r="I224" i="5"/>
  <c r="E224" i="5" s="1"/>
  <c r="I225" i="5"/>
  <c r="E225" i="5" s="1"/>
  <c r="I226" i="5"/>
  <c r="I227" i="5"/>
  <c r="I228" i="5"/>
  <c r="E228" i="5" s="1"/>
  <c r="I229" i="5"/>
  <c r="E229" i="5" s="1"/>
  <c r="I230" i="5"/>
  <c r="I231" i="5"/>
  <c r="I232" i="5"/>
  <c r="E232" i="5" s="1"/>
  <c r="I233" i="5"/>
  <c r="E233" i="5" s="1"/>
  <c r="I234" i="5"/>
  <c r="I235" i="5"/>
  <c r="I236" i="5"/>
  <c r="E236" i="5" s="1"/>
  <c r="I237" i="5"/>
  <c r="E237" i="5" s="1"/>
  <c r="I238" i="5"/>
  <c r="I239" i="5"/>
  <c r="I240" i="5"/>
  <c r="E240" i="5" s="1"/>
  <c r="I241" i="5"/>
  <c r="E241" i="5" s="1"/>
  <c r="I242" i="5"/>
  <c r="I243" i="5"/>
  <c r="I244" i="5"/>
  <c r="E244" i="5" s="1"/>
  <c r="I245" i="5"/>
  <c r="I246" i="5"/>
  <c r="I247" i="5"/>
  <c r="I248" i="5"/>
  <c r="E248" i="5" s="1"/>
  <c r="I249" i="5"/>
  <c r="E249" i="5" s="1"/>
  <c r="I250" i="5"/>
  <c r="I251" i="5"/>
  <c r="I252" i="5"/>
  <c r="E252" i="5" s="1"/>
  <c r="I253" i="5"/>
  <c r="E253" i="5" s="1"/>
  <c r="I254" i="5"/>
  <c r="I255" i="5"/>
  <c r="I256" i="5"/>
  <c r="E256" i="5" s="1"/>
  <c r="I257" i="5"/>
  <c r="E257" i="5" s="1"/>
  <c r="I258" i="5"/>
  <c r="I259" i="5"/>
  <c r="I260" i="5"/>
  <c r="E260" i="5" s="1"/>
  <c r="I261" i="5"/>
  <c r="E261" i="5" s="1"/>
  <c r="I262" i="5"/>
  <c r="I263" i="5"/>
  <c r="I264" i="5"/>
  <c r="E264" i="5" s="1"/>
  <c r="I265" i="5"/>
  <c r="E265" i="5" s="1"/>
  <c r="I266" i="5"/>
  <c r="I267" i="5"/>
  <c r="I268" i="5"/>
  <c r="E268" i="5" s="1"/>
  <c r="I269" i="5"/>
  <c r="E269" i="5" s="1"/>
  <c r="I270" i="5"/>
  <c r="I271" i="5"/>
  <c r="I272" i="5"/>
  <c r="E272" i="5" s="1"/>
  <c r="I273" i="5"/>
  <c r="E273" i="5" s="1"/>
  <c r="I274" i="5"/>
  <c r="I275" i="5"/>
  <c r="I276" i="5"/>
  <c r="E276" i="5" s="1"/>
  <c r="I277" i="5"/>
  <c r="E277" i="5" s="1"/>
  <c r="I278" i="5"/>
  <c r="I279" i="5"/>
  <c r="I280" i="5"/>
  <c r="E280" i="5" s="1"/>
  <c r="I281" i="5"/>
  <c r="E281" i="5" s="1"/>
  <c r="I282" i="5"/>
  <c r="I283" i="5"/>
  <c r="I284" i="5"/>
  <c r="E284" i="5" s="1"/>
  <c r="I285" i="5"/>
  <c r="E285" i="5" s="1"/>
  <c r="I286" i="5"/>
  <c r="I287" i="5"/>
  <c r="I288" i="5"/>
  <c r="E288" i="5" s="1"/>
  <c r="I289" i="5"/>
  <c r="E289" i="5" s="1"/>
  <c r="I290" i="5"/>
  <c r="I291" i="5"/>
  <c r="I292" i="5"/>
  <c r="E292" i="5" s="1"/>
  <c r="I293" i="5"/>
  <c r="E293" i="5" s="1"/>
  <c r="I294" i="5"/>
  <c r="I295" i="5"/>
  <c r="I296" i="5"/>
  <c r="E296" i="5" s="1"/>
  <c r="I297" i="5"/>
  <c r="E297" i="5" s="1"/>
  <c r="I298" i="5"/>
  <c r="I299" i="5"/>
  <c r="I300" i="5"/>
  <c r="E300" i="5" s="1"/>
  <c r="I301" i="5"/>
  <c r="E301" i="5" s="1"/>
  <c r="I302" i="5"/>
  <c r="I303" i="5"/>
  <c r="I304" i="5"/>
  <c r="E304" i="5" s="1"/>
  <c r="I305" i="5"/>
  <c r="E305" i="5" s="1"/>
  <c r="I306" i="5"/>
  <c r="I307" i="5"/>
  <c r="I308" i="5"/>
  <c r="E308" i="5" s="1"/>
  <c r="I309" i="5"/>
  <c r="I310" i="5"/>
  <c r="I311" i="5"/>
  <c r="I312" i="5"/>
  <c r="E312" i="5" s="1"/>
  <c r="I313" i="5"/>
  <c r="E313" i="5" s="1"/>
  <c r="I314" i="5"/>
  <c r="I315" i="5"/>
  <c r="I316" i="5"/>
  <c r="E316" i="5" s="1"/>
  <c r="I317" i="5"/>
  <c r="E317" i="5" s="1"/>
  <c r="I318" i="5"/>
  <c r="I319" i="5"/>
  <c r="I320" i="5"/>
  <c r="E320" i="5" s="1"/>
  <c r="I321" i="5"/>
  <c r="E321" i="5" s="1"/>
  <c r="I322" i="5"/>
  <c r="I323" i="5"/>
  <c r="I324" i="5"/>
  <c r="E324" i="5" s="1"/>
  <c r="I325" i="5"/>
  <c r="E325" i="5" s="1"/>
  <c r="I326" i="5"/>
  <c r="I327" i="5"/>
  <c r="I328" i="5"/>
  <c r="E328" i="5" s="1"/>
  <c r="I329" i="5"/>
  <c r="E329" i="5" s="1"/>
  <c r="I330" i="5"/>
  <c r="I331" i="5"/>
  <c r="I332" i="5"/>
  <c r="E332" i="5" s="1"/>
  <c r="I333" i="5"/>
  <c r="E333" i="5" s="1"/>
  <c r="I334" i="5"/>
  <c r="I335" i="5"/>
  <c r="I336" i="5"/>
  <c r="E336" i="5" s="1"/>
  <c r="I337" i="5"/>
  <c r="E337" i="5" s="1"/>
  <c r="I338" i="5"/>
  <c r="I339" i="5"/>
  <c r="I340" i="5"/>
  <c r="E340" i="5" s="1"/>
  <c r="I341" i="5"/>
  <c r="E341" i="5" s="1"/>
  <c r="I342" i="5"/>
  <c r="I343" i="5"/>
  <c r="I344" i="5"/>
  <c r="E344" i="5" s="1"/>
  <c r="I345" i="5"/>
  <c r="E345" i="5" s="1"/>
  <c r="I346" i="5"/>
  <c r="I347" i="5"/>
  <c r="I348" i="5"/>
  <c r="E348" i="5" s="1"/>
  <c r="I349" i="5"/>
  <c r="E349" i="5" s="1"/>
  <c r="I350" i="5"/>
  <c r="I351" i="5"/>
  <c r="I352" i="5"/>
  <c r="E352" i="5" s="1"/>
  <c r="I353" i="5"/>
  <c r="E353" i="5" s="1"/>
  <c r="I354" i="5"/>
  <c r="I355" i="5"/>
  <c r="I356" i="5"/>
  <c r="E356" i="5" s="1"/>
  <c r="I357" i="5"/>
  <c r="E357" i="5" s="1"/>
  <c r="I358" i="5"/>
  <c r="I359" i="5"/>
  <c r="I360" i="5"/>
  <c r="E360" i="5" s="1"/>
  <c r="I361" i="5"/>
  <c r="E361" i="5" s="1"/>
  <c r="I362" i="5"/>
  <c r="I363" i="5"/>
  <c r="I364" i="5"/>
  <c r="E364" i="5" s="1"/>
  <c r="I365" i="5"/>
  <c r="E365" i="5" s="1"/>
  <c r="I366" i="5"/>
  <c r="I367" i="5"/>
  <c r="I368" i="5"/>
  <c r="E368" i="5" s="1"/>
  <c r="I369" i="5"/>
  <c r="E369" i="5" s="1"/>
  <c r="I370" i="5"/>
  <c r="I371" i="5"/>
  <c r="I372" i="5"/>
  <c r="E372" i="5" s="1"/>
  <c r="I373" i="5"/>
  <c r="I374" i="5"/>
  <c r="I375" i="5"/>
  <c r="I376" i="5"/>
  <c r="E376" i="5" s="1"/>
  <c r="I377" i="5"/>
  <c r="E377" i="5" s="1"/>
  <c r="I378" i="5"/>
  <c r="I379" i="5"/>
  <c r="I380" i="5"/>
  <c r="E380" i="5" s="1"/>
  <c r="I381" i="5"/>
  <c r="E381" i="5" s="1"/>
  <c r="I382" i="5"/>
  <c r="I383" i="5"/>
  <c r="I384" i="5"/>
  <c r="E384" i="5" s="1"/>
  <c r="I385" i="5"/>
  <c r="E385" i="5" s="1"/>
  <c r="I386" i="5"/>
  <c r="I387" i="5"/>
  <c r="I388" i="5"/>
  <c r="E388" i="5" s="1"/>
  <c r="I389" i="5"/>
  <c r="E389" i="5" s="1"/>
  <c r="I390" i="5"/>
  <c r="I391" i="5"/>
  <c r="I392" i="5"/>
  <c r="E392" i="5" s="1"/>
  <c r="I393" i="5"/>
  <c r="E393" i="5" s="1"/>
  <c r="I394" i="5"/>
  <c r="I395" i="5"/>
  <c r="I396" i="5"/>
  <c r="E396" i="5" s="1"/>
  <c r="I397" i="5"/>
  <c r="E397" i="5" s="1"/>
  <c r="I398" i="5"/>
  <c r="I399" i="5"/>
  <c r="I400" i="5"/>
  <c r="E400" i="5" s="1"/>
  <c r="I401" i="5"/>
  <c r="E401" i="5" s="1"/>
  <c r="I402" i="5"/>
  <c r="I403" i="5"/>
  <c r="I404" i="5"/>
  <c r="E404" i="5" s="1"/>
  <c r="I405" i="5"/>
  <c r="E405" i="5" s="1"/>
  <c r="I406" i="5"/>
  <c r="I407" i="5"/>
  <c r="I408" i="5"/>
  <c r="E408" i="5" s="1"/>
  <c r="I409" i="5"/>
  <c r="E409" i="5" s="1"/>
  <c r="I410" i="5"/>
  <c r="I411" i="5"/>
  <c r="I412" i="5"/>
  <c r="E412" i="5" s="1"/>
  <c r="I413" i="5"/>
  <c r="E413" i="5" s="1"/>
  <c r="I414" i="5"/>
  <c r="I415" i="5"/>
  <c r="I416" i="5"/>
  <c r="E416" i="5" s="1"/>
  <c r="I417" i="5"/>
  <c r="E417" i="5" s="1"/>
  <c r="I418" i="5"/>
  <c r="I419" i="5"/>
  <c r="I420" i="5"/>
  <c r="E420" i="5" s="1"/>
  <c r="I421" i="5"/>
  <c r="E421" i="5" s="1"/>
  <c r="I422" i="5"/>
  <c r="I423" i="5"/>
  <c r="I424" i="5"/>
  <c r="E424" i="5" s="1"/>
  <c r="I425" i="5"/>
  <c r="E425" i="5" s="1"/>
  <c r="I426" i="5"/>
  <c r="I427" i="5"/>
  <c r="I428" i="5"/>
  <c r="E428" i="5" s="1"/>
  <c r="I429" i="5"/>
  <c r="E429" i="5" s="1"/>
  <c r="I430" i="5"/>
  <c r="I431" i="5"/>
  <c r="I432" i="5"/>
  <c r="E432" i="5" s="1"/>
  <c r="I433" i="5"/>
  <c r="E433" i="5" s="1"/>
  <c r="I434" i="5"/>
  <c r="I435" i="5"/>
  <c r="I436" i="5"/>
  <c r="E436" i="5" s="1"/>
  <c r="I437" i="5"/>
  <c r="I438" i="5"/>
  <c r="E78" i="5"/>
  <c r="E79" i="5"/>
  <c r="E82" i="5"/>
  <c r="E83" i="5"/>
  <c r="E86" i="5"/>
  <c r="E87" i="5"/>
  <c r="E90" i="5"/>
  <c r="E91" i="5"/>
  <c r="E94" i="5"/>
  <c r="E95" i="5"/>
  <c r="E98" i="5"/>
  <c r="E99" i="5"/>
  <c r="E102" i="5"/>
  <c r="E103" i="5"/>
  <c r="E106" i="5"/>
  <c r="E107" i="5"/>
  <c r="E110" i="5"/>
  <c r="E111" i="5"/>
  <c r="E114" i="5"/>
  <c r="E115" i="5"/>
  <c r="E117" i="5"/>
  <c r="E118" i="5"/>
  <c r="E119" i="5"/>
  <c r="E122" i="5"/>
  <c r="E123" i="5"/>
  <c r="E126" i="5"/>
  <c r="E127" i="5"/>
  <c r="E130" i="5"/>
  <c r="E131" i="5"/>
  <c r="E134" i="5"/>
  <c r="E135" i="5"/>
  <c r="E138" i="5"/>
  <c r="E139" i="5"/>
  <c r="E142" i="5"/>
  <c r="E143" i="5"/>
  <c r="E146" i="5"/>
  <c r="E147" i="5"/>
  <c r="E150" i="5"/>
  <c r="E151" i="5"/>
  <c r="E154" i="5"/>
  <c r="E155" i="5"/>
  <c r="E158" i="5"/>
  <c r="E159" i="5"/>
  <c r="E162" i="5"/>
  <c r="E163" i="5"/>
  <c r="E166" i="5"/>
  <c r="E167" i="5"/>
  <c r="E170" i="5"/>
  <c r="E171" i="5"/>
  <c r="E174" i="5"/>
  <c r="E175" i="5"/>
  <c r="E178" i="5"/>
  <c r="E179" i="5"/>
  <c r="E181" i="5"/>
  <c r="E182" i="5"/>
  <c r="E183" i="5"/>
  <c r="E186" i="5"/>
  <c r="E187" i="5"/>
  <c r="E190" i="5"/>
  <c r="E191" i="5"/>
  <c r="E194" i="5"/>
  <c r="E195" i="5"/>
  <c r="E198" i="5"/>
  <c r="E199" i="5"/>
  <c r="E202" i="5"/>
  <c r="E203" i="5"/>
  <c r="E206" i="5"/>
  <c r="E207" i="5"/>
  <c r="E210" i="5"/>
  <c r="E211" i="5"/>
  <c r="E214" i="5"/>
  <c r="E215" i="5"/>
  <c r="E218" i="5"/>
  <c r="E219" i="5"/>
  <c r="E222" i="5"/>
  <c r="E223" i="5"/>
  <c r="E226" i="5"/>
  <c r="E227" i="5"/>
  <c r="E230" i="5"/>
  <c r="E231" i="5"/>
  <c r="E234" i="5"/>
  <c r="E235" i="5"/>
  <c r="E238" i="5"/>
  <c r="E239" i="5"/>
  <c r="E242" i="5"/>
  <c r="E243" i="5"/>
  <c r="E245" i="5"/>
  <c r="E246" i="5"/>
  <c r="E247" i="5"/>
  <c r="E250" i="5"/>
  <c r="E251" i="5"/>
  <c r="E254" i="5"/>
  <c r="E255" i="5"/>
  <c r="E258" i="5"/>
  <c r="E259" i="5"/>
  <c r="E262" i="5"/>
  <c r="E263" i="5"/>
  <c r="E266" i="5"/>
  <c r="E267" i="5"/>
  <c r="E270" i="5"/>
  <c r="E271" i="5"/>
  <c r="E274" i="5"/>
  <c r="E275" i="5"/>
  <c r="E278" i="5"/>
  <c r="E279" i="5"/>
  <c r="E282" i="5"/>
  <c r="E283" i="5"/>
  <c r="E286" i="5"/>
  <c r="E287" i="5"/>
  <c r="E290" i="5"/>
  <c r="E291" i="5"/>
  <c r="E294" i="5"/>
  <c r="E295" i="5"/>
  <c r="E298" i="5"/>
  <c r="E299" i="5"/>
  <c r="E302" i="5"/>
  <c r="E303" i="5"/>
  <c r="E306" i="5"/>
  <c r="E307" i="5"/>
  <c r="E309" i="5"/>
  <c r="E310" i="5"/>
  <c r="E311" i="5"/>
  <c r="E314" i="5"/>
  <c r="E315" i="5"/>
  <c r="E318" i="5"/>
  <c r="E319" i="5"/>
  <c r="E322" i="5"/>
  <c r="E323" i="5"/>
  <c r="E326" i="5"/>
  <c r="E327" i="5"/>
  <c r="E330" i="5"/>
  <c r="E331" i="5"/>
  <c r="E334" i="5"/>
  <c r="E335" i="5"/>
  <c r="E338" i="5"/>
  <c r="E339" i="5"/>
  <c r="E342" i="5"/>
  <c r="E343" i="5"/>
  <c r="E346" i="5"/>
  <c r="E347" i="5"/>
  <c r="E350" i="5"/>
  <c r="E351" i="5"/>
  <c r="E354" i="5"/>
  <c r="E355" i="5"/>
  <c r="E358" i="5"/>
  <c r="E359" i="5"/>
  <c r="E362" i="5"/>
  <c r="E363" i="5"/>
  <c r="E366" i="5"/>
  <c r="E367" i="5"/>
  <c r="E370" i="5"/>
  <c r="E371" i="5"/>
  <c r="E373" i="5"/>
  <c r="E374" i="5"/>
  <c r="E375" i="5"/>
  <c r="E378" i="5"/>
  <c r="E379" i="5"/>
  <c r="E382" i="5"/>
  <c r="E383" i="5"/>
  <c r="E386" i="5"/>
  <c r="E387" i="5"/>
  <c r="E390" i="5"/>
  <c r="E391" i="5"/>
  <c r="E394" i="5"/>
  <c r="E395" i="5"/>
  <c r="E398" i="5"/>
  <c r="E399" i="5"/>
  <c r="E402" i="5"/>
  <c r="E403" i="5"/>
  <c r="E406" i="5"/>
  <c r="E407" i="5"/>
  <c r="E410" i="5"/>
  <c r="E411" i="5"/>
  <c r="E414" i="5"/>
  <c r="E415" i="5"/>
  <c r="E418" i="5"/>
  <c r="E419" i="5"/>
  <c r="E422" i="5"/>
  <c r="E423" i="5"/>
  <c r="E426" i="5"/>
  <c r="E427" i="5"/>
  <c r="E430" i="5"/>
  <c r="E431" i="5"/>
  <c r="E434" i="5"/>
  <c r="E435" i="5"/>
  <c r="E437" i="5"/>
  <c r="E438" i="5"/>
  <c r="I76" i="5"/>
  <c r="E76" i="5" s="1"/>
  <c r="B8" i="5"/>
  <c r="F8" i="5"/>
  <c r="J8" i="5"/>
  <c r="B9" i="5"/>
  <c r="F9" i="5"/>
  <c r="J9" i="5"/>
  <c r="B10" i="5"/>
  <c r="F10" i="5"/>
  <c r="J10" i="5"/>
  <c r="B11" i="5"/>
  <c r="F11" i="5"/>
  <c r="J11" i="5"/>
  <c r="B12" i="5"/>
  <c r="F12" i="5"/>
  <c r="J12" i="5"/>
  <c r="B13" i="5"/>
  <c r="F13" i="5"/>
  <c r="J13" i="5"/>
  <c r="B14" i="5"/>
  <c r="F14" i="5"/>
  <c r="J14" i="5"/>
  <c r="B15" i="5"/>
  <c r="F15" i="5"/>
  <c r="J15" i="5"/>
  <c r="B16" i="5"/>
  <c r="F16" i="5"/>
  <c r="J16" i="5"/>
  <c r="B17" i="5"/>
  <c r="F17" i="5"/>
  <c r="J17" i="5"/>
  <c r="B18" i="5"/>
  <c r="F18" i="5"/>
  <c r="J18" i="5"/>
  <c r="B19" i="5"/>
  <c r="F19" i="5"/>
  <c r="J19" i="5"/>
  <c r="B20" i="5"/>
  <c r="F20" i="5"/>
  <c r="J20" i="5"/>
  <c r="B21" i="5"/>
  <c r="F21" i="5"/>
  <c r="J21" i="5"/>
  <c r="B22" i="5"/>
  <c r="F22" i="5"/>
  <c r="J22" i="5"/>
  <c r="B23" i="5"/>
  <c r="F23" i="5"/>
  <c r="J23" i="5"/>
  <c r="B24" i="5"/>
  <c r="F24" i="5"/>
  <c r="J24" i="5"/>
  <c r="B25" i="5"/>
  <c r="F25" i="5"/>
  <c r="J25" i="5"/>
  <c r="B26" i="5"/>
  <c r="F26" i="5"/>
  <c r="J26" i="5"/>
  <c r="B27" i="5"/>
  <c r="F27" i="5"/>
  <c r="J27" i="5"/>
  <c r="B28" i="5"/>
  <c r="F28" i="5"/>
  <c r="J28" i="5"/>
  <c r="B29" i="5"/>
  <c r="F29" i="5"/>
  <c r="J29" i="5"/>
  <c r="B30" i="5"/>
  <c r="F30" i="5"/>
  <c r="J30" i="5"/>
  <c r="B31" i="5"/>
  <c r="F31" i="5"/>
  <c r="J31" i="5"/>
  <c r="B32" i="5"/>
  <c r="F32" i="5"/>
  <c r="J32" i="5"/>
  <c r="B33" i="5"/>
  <c r="F33" i="5"/>
  <c r="J33" i="5"/>
  <c r="B34" i="5"/>
  <c r="F34" i="5"/>
  <c r="J34" i="5"/>
  <c r="B35" i="5"/>
  <c r="F35" i="5"/>
  <c r="J35" i="5"/>
  <c r="B36" i="5"/>
  <c r="F36" i="5"/>
  <c r="J36" i="5"/>
  <c r="B37" i="5"/>
  <c r="F37" i="5"/>
  <c r="J37" i="5"/>
  <c r="B38" i="5"/>
  <c r="F38" i="5"/>
  <c r="J38" i="5"/>
  <c r="B39" i="5"/>
  <c r="F39" i="5"/>
  <c r="J39" i="5"/>
  <c r="B40" i="5"/>
  <c r="F40" i="5"/>
  <c r="J40" i="5"/>
  <c r="B41" i="5"/>
  <c r="F41" i="5"/>
  <c r="J41" i="5"/>
  <c r="B42" i="5"/>
  <c r="F42" i="5"/>
  <c r="J42" i="5"/>
  <c r="B43" i="5"/>
  <c r="F43" i="5"/>
  <c r="J43" i="5"/>
  <c r="B45" i="5" l="1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26" i="5"/>
  <c r="B227" i="5"/>
  <c r="B228" i="5"/>
  <c r="B229" i="5"/>
  <c r="B230" i="5"/>
  <c r="B231" i="5"/>
  <c r="B232" i="5"/>
  <c r="B233" i="5"/>
  <c r="B234" i="5"/>
  <c r="B235" i="5"/>
  <c r="B236" i="5"/>
  <c r="B237" i="5"/>
  <c r="B238" i="5"/>
  <c r="B239" i="5"/>
  <c r="B240" i="5"/>
  <c r="B241" i="5"/>
  <c r="B242" i="5"/>
  <c r="B243" i="5"/>
  <c r="B244" i="5"/>
  <c r="B245" i="5"/>
  <c r="B246" i="5"/>
  <c r="B247" i="5"/>
  <c r="B248" i="5"/>
  <c r="B249" i="5"/>
  <c r="B250" i="5"/>
  <c r="B251" i="5"/>
  <c r="B252" i="5"/>
  <c r="B253" i="5"/>
  <c r="B254" i="5"/>
  <c r="B255" i="5"/>
  <c r="B256" i="5"/>
  <c r="B257" i="5"/>
  <c r="B258" i="5"/>
  <c r="B259" i="5"/>
  <c r="B260" i="5"/>
  <c r="B261" i="5"/>
  <c r="B262" i="5"/>
  <c r="B263" i="5"/>
  <c r="B264" i="5"/>
  <c r="B265" i="5"/>
  <c r="B266" i="5"/>
  <c r="B267" i="5"/>
  <c r="B268" i="5"/>
  <c r="B269" i="5"/>
  <c r="B270" i="5"/>
  <c r="B271" i="5"/>
  <c r="B272" i="5"/>
  <c r="B273" i="5"/>
  <c r="B274" i="5"/>
  <c r="B275" i="5"/>
  <c r="B276" i="5"/>
  <c r="B277" i="5"/>
  <c r="B278" i="5"/>
  <c r="B279" i="5"/>
  <c r="B280" i="5"/>
  <c r="B281" i="5"/>
  <c r="B282" i="5"/>
  <c r="B283" i="5"/>
  <c r="B284" i="5"/>
  <c r="B285" i="5"/>
  <c r="B286" i="5"/>
  <c r="B287" i="5"/>
  <c r="B288" i="5"/>
  <c r="B289" i="5"/>
  <c r="B290" i="5"/>
  <c r="B291" i="5"/>
  <c r="B292" i="5"/>
  <c r="B293" i="5"/>
  <c r="B294" i="5"/>
  <c r="B295" i="5"/>
  <c r="B296" i="5"/>
  <c r="B297" i="5"/>
  <c r="B298" i="5"/>
  <c r="B299" i="5"/>
  <c r="B300" i="5"/>
  <c r="B301" i="5"/>
  <c r="B302" i="5"/>
  <c r="B303" i="5"/>
  <c r="B304" i="5"/>
  <c r="B305" i="5"/>
  <c r="B306" i="5"/>
  <c r="B307" i="5"/>
  <c r="B308" i="5"/>
  <c r="B309" i="5"/>
  <c r="B310" i="5"/>
  <c r="B311" i="5"/>
  <c r="B312" i="5"/>
  <c r="B313" i="5"/>
  <c r="B314" i="5"/>
  <c r="B315" i="5"/>
  <c r="B316" i="5"/>
  <c r="B317" i="5"/>
  <c r="B318" i="5"/>
  <c r="B319" i="5"/>
  <c r="B320" i="5"/>
  <c r="B321" i="5"/>
  <c r="B322" i="5"/>
  <c r="B323" i="5"/>
  <c r="B324" i="5"/>
  <c r="B325" i="5"/>
  <c r="B326" i="5"/>
  <c r="B327" i="5"/>
  <c r="B328" i="5"/>
  <c r="B329" i="5"/>
  <c r="B330" i="5"/>
  <c r="B331" i="5"/>
  <c r="B332" i="5"/>
  <c r="B333" i="5"/>
  <c r="B334" i="5"/>
  <c r="B335" i="5"/>
  <c r="B336" i="5"/>
  <c r="B337" i="5"/>
  <c r="B338" i="5"/>
  <c r="B339" i="5"/>
  <c r="B340" i="5"/>
  <c r="B341" i="5"/>
  <c r="B342" i="5"/>
  <c r="B343" i="5"/>
  <c r="B344" i="5"/>
  <c r="B345" i="5"/>
  <c r="B346" i="5"/>
  <c r="B347" i="5"/>
  <c r="B348" i="5"/>
  <c r="B349" i="5"/>
  <c r="B350" i="5"/>
  <c r="B351" i="5"/>
  <c r="B352" i="5"/>
  <c r="B353" i="5"/>
  <c r="B354" i="5"/>
  <c r="B355" i="5"/>
  <c r="B356" i="5"/>
  <c r="B357" i="5"/>
  <c r="B358" i="5"/>
  <c r="B359" i="5"/>
  <c r="B360" i="5"/>
  <c r="B361" i="5"/>
  <c r="B362" i="5"/>
  <c r="B363" i="5"/>
  <c r="B364" i="5"/>
  <c r="B365" i="5"/>
  <c r="B366" i="5"/>
  <c r="B367" i="5"/>
  <c r="B368" i="5"/>
  <c r="B369" i="5"/>
  <c r="B370" i="5"/>
  <c r="B371" i="5"/>
  <c r="B372" i="5"/>
  <c r="B373" i="5"/>
  <c r="B374" i="5"/>
  <c r="B375" i="5"/>
  <c r="B376" i="5"/>
  <c r="B377" i="5"/>
  <c r="B378" i="5"/>
  <c r="B379" i="5"/>
  <c r="B380" i="5"/>
  <c r="B381" i="5"/>
  <c r="B382" i="5"/>
  <c r="B383" i="5"/>
  <c r="B384" i="5"/>
  <c r="B385" i="5"/>
  <c r="B386" i="5"/>
  <c r="B387" i="5"/>
  <c r="B388" i="5"/>
  <c r="B389" i="5"/>
  <c r="B390" i="5"/>
  <c r="B391" i="5"/>
  <c r="B392" i="5"/>
  <c r="B393" i="5"/>
  <c r="B394" i="5"/>
  <c r="B395" i="5"/>
  <c r="B396" i="5"/>
  <c r="B397" i="5"/>
  <c r="B398" i="5"/>
  <c r="B399" i="5"/>
  <c r="B400" i="5"/>
  <c r="B401" i="5"/>
  <c r="B402" i="5"/>
  <c r="B403" i="5"/>
  <c r="B404" i="5"/>
  <c r="B405" i="5"/>
  <c r="B406" i="5"/>
  <c r="B407" i="5"/>
  <c r="B408" i="5"/>
  <c r="B409" i="5"/>
  <c r="B410" i="5"/>
  <c r="B411" i="5"/>
  <c r="B412" i="5"/>
  <c r="B413" i="5"/>
  <c r="B414" i="5"/>
  <c r="B415" i="5"/>
  <c r="B416" i="5"/>
  <c r="B417" i="5"/>
  <c r="B418" i="5"/>
  <c r="B419" i="5"/>
  <c r="B420" i="5"/>
  <c r="B421" i="5"/>
  <c r="B422" i="5"/>
  <c r="B423" i="5"/>
  <c r="B424" i="5"/>
  <c r="B425" i="5"/>
  <c r="B426" i="5"/>
  <c r="B427" i="5"/>
  <c r="B428" i="5"/>
  <c r="B429" i="5"/>
  <c r="B430" i="5"/>
  <c r="B431" i="5"/>
  <c r="B432" i="5"/>
  <c r="B433" i="5"/>
  <c r="B434" i="5"/>
  <c r="B435" i="5"/>
  <c r="B436" i="5"/>
  <c r="B437" i="5"/>
  <c r="B438" i="5"/>
  <c r="B44" i="5"/>
  <c r="R4" i="5"/>
  <c r="N10" i="4" l="1"/>
  <c r="N11" i="4"/>
  <c r="M8" i="4"/>
  <c r="M7" i="4"/>
  <c r="M4" i="4"/>
  <c r="M3" i="4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27" i="5"/>
  <c r="J128" i="5"/>
  <c r="J129" i="5"/>
  <c r="J130" i="5"/>
  <c r="J131" i="5"/>
  <c r="J132" i="5"/>
  <c r="J133" i="5"/>
  <c r="J134" i="5"/>
  <c r="J135" i="5"/>
  <c r="J136" i="5"/>
  <c r="J137" i="5"/>
  <c r="J138" i="5"/>
  <c r="J139" i="5"/>
  <c r="J140" i="5"/>
  <c r="J141" i="5"/>
  <c r="J142" i="5"/>
  <c r="J143" i="5"/>
  <c r="J144" i="5"/>
  <c r="J145" i="5"/>
  <c r="J146" i="5"/>
  <c r="J147" i="5"/>
  <c r="J148" i="5"/>
  <c r="J149" i="5"/>
  <c r="J150" i="5"/>
  <c r="J151" i="5"/>
  <c r="J152" i="5"/>
  <c r="J153" i="5"/>
  <c r="J154" i="5"/>
  <c r="J155" i="5"/>
  <c r="J156" i="5"/>
  <c r="J157" i="5"/>
  <c r="J158" i="5"/>
  <c r="J159" i="5"/>
  <c r="J160" i="5"/>
  <c r="J161" i="5"/>
  <c r="J162" i="5"/>
  <c r="J163" i="5"/>
  <c r="J164" i="5"/>
  <c r="J165" i="5"/>
  <c r="J166" i="5"/>
  <c r="J167" i="5"/>
  <c r="J16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J265" i="5"/>
  <c r="J266" i="5"/>
  <c r="J267" i="5"/>
  <c r="J268" i="5"/>
  <c r="J269" i="5"/>
  <c r="J270" i="5"/>
  <c r="J271" i="5"/>
  <c r="J272" i="5"/>
  <c r="J273" i="5"/>
  <c r="J274" i="5"/>
  <c r="J275" i="5"/>
  <c r="J276" i="5"/>
  <c r="J277" i="5"/>
  <c r="J278" i="5"/>
  <c r="J279" i="5"/>
  <c r="J280" i="5"/>
  <c r="J281" i="5"/>
  <c r="J282" i="5"/>
  <c r="J283" i="5"/>
  <c r="J284" i="5"/>
  <c r="J285" i="5"/>
  <c r="J286" i="5"/>
  <c r="J287" i="5"/>
  <c r="J288" i="5"/>
  <c r="J289" i="5"/>
  <c r="J290" i="5"/>
  <c r="J291" i="5"/>
  <c r="J292" i="5"/>
  <c r="J293" i="5"/>
  <c r="J294" i="5"/>
  <c r="J295" i="5"/>
  <c r="J296" i="5"/>
  <c r="J297" i="5"/>
  <c r="J298" i="5"/>
  <c r="J299" i="5"/>
  <c r="J300" i="5"/>
  <c r="J301" i="5"/>
  <c r="J302" i="5"/>
  <c r="J303" i="5"/>
  <c r="J304" i="5"/>
  <c r="J305" i="5"/>
  <c r="J306" i="5"/>
  <c r="J307" i="5"/>
  <c r="J308" i="5"/>
  <c r="J309" i="5"/>
  <c r="J310" i="5"/>
  <c r="J311" i="5"/>
  <c r="J312" i="5"/>
  <c r="J313" i="5"/>
  <c r="J314" i="5"/>
  <c r="J315" i="5"/>
  <c r="J316" i="5"/>
  <c r="J317" i="5"/>
  <c r="J318" i="5"/>
  <c r="J319" i="5"/>
  <c r="J320" i="5"/>
  <c r="J321" i="5"/>
  <c r="J322" i="5"/>
  <c r="J323" i="5"/>
  <c r="J324" i="5"/>
  <c r="J325" i="5"/>
  <c r="J326" i="5"/>
  <c r="J327" i="5"/>
  <c r="J328" i="5"/>
  <c r="J329" i="5"/>
  <c r="J330" i="5"/>
  <c r="J331" i="5"/>
  <c r="J332" i="5"/>
  <c r="J333" i="5"/>
  <c r="J334" i="5"/>
  <c r="J335" i="5"/>
  <c r="J336" i="5"/>
  <c r="J337" i="5"/>
  <c r="J338" i="5"/>
  <c r="J339" i="5"/>
  <c r="J340" i="5"/>
  <c r="J341" i="5"/>
  <c r="J342" i="5"/>
  <c r="J343" i="5"/>
  <c r="J344" i="5"/>
  <c r="J345" i="5"/>
  <c r="J346" i="5"/>
  <c r="J347" i="5"/>
  <c r="J348" i="5"/>
  <c r="J349" i="5"/>
  <c r="J350" i="5"/>
  <c r="J351" i="5"/>
  <c r="J352" i="5"/>
  <c r="J353" i="5"/>
  <c r="J354" i="5"/>
  <c r="J355" i="5"/>
  <c r="J356" i="5"/>
  <c r="J357" i="5"/>
  <c r="J358" i="5"/>
  <c r="J359" i="5"/>
  <c r="J360" i="5"/>
  <c r="J361" i="5"/>
  <c r="J362" i="5"/>
  <c r="J363" i="5"/>
  <c r="J364" i="5"/>
  <c r="J365" i="5"/>
  <c r="J366" i="5"/>
  <c r="J367" i="5"/>
  <c r="J368" i="5"/>
  <c r="J369" i="5"/>
  <c r="J370" i="5"/>
  <c r="J371" i="5"/>
  <c r="J372" i="5"/>
  <c r="J373" i="5"/>
  <c r="J374" i="5"/>
  <c r="J375" i="5"/>
  <c r="J376" i="5"/>
  <c r="J377" i="5"/>
  <c r="J378" i="5"/>
  <c r="J379" i="5"/>
  <c r="J380" i="5"/>
  <c r="J381" i="5"/>
  <c r="J382" i="5"/>
  <c r="J383" i="5"/>
  <c r="J384" i="5"/>
  <c r="J385" i="5"/>
  <c r="J386" i="5"/>
  <c r="J387" i="5"/>
  <c r="J388" i="5"/>
  <c r="J389" i="5"/>
  <c r="J390" i="5"/>
  <c r="J391" i="5"/>
  <c r="J392" i="5"/>
  <c r="J393" i="5"/>
  <c r="J394" i="5"/>
  <c r="J395" i="5"/>
  <c r="J396" i="5"/>
  <c r="J397" i="5"/>
  <c r="J398" i="5"/>
  <c r="J399" i="5"/>
  <c r="J400" i="5"/>
  <c r="J401" i="5"/>
  <c r="J402" i="5"/>
  <c r="J403" i="5"/>
  <c r="J404" i="5"/>
  <c r="J405" i="5"/>
  <c r="J406" i="5"/>
  <c r="J407" i="5"/>
  <c r="J408" i="5"/>
  <c r="J409" i="5"/>
  <c r="J410" i="5"/>
  <c r="J411" i="5"/>
  <c r="J412" i="5"/>
  <c r="J413" i="5"/>
  <c r="J414" i="5"/>
  <c r="J415" i="5"/>
  <c r="J416" i="5"/>
  <c r="J417" i="5"/>
  <c r="J418" i="5"/>
  <c r="J419" i="5"/>
  <c r="J420" i="5"/>
  <c r="J421" i="5"/>
  <c r="J422" i="5"/>
  <c r="J423" i="5"/>
  <c r="J424" i="5"/>
  <c r="J425" i="5"/>
  <c r="J426" i="5"/>
  <c r="J427" i="5"/>
  <c r="J428" i="5"/>
  <c r="J429" i="5"/>
  <c r="J430" i="5"/>
  <c r="J431" i="5"/>
  <c r="J432" i="5"/>
  <c r="J433" i="5"/>
  <c r="J434" i="5"/>
  <c r="J435" i="5"/>
  <c r="J436" i="5"/>
  <c r="J437" i="5"/>
  <c r="J438" i="5"/>
  <c r="J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73" i="5"/>
  <c r="F174" i="5"/>
  <c r="F175" i="5"/>
  <c r="F176" i="5"/>
  <c r="F177" i="5"/>
  <c r="F178" i="5"/>
  <c r="F179" i="5"/>
  <c r="F180" i="5"/>
  <c r="F181" i="5"/>
  <c r="F182" i="5"/>
  <c r="F183" i="5"/>
  <c r="F184" i="5"/>
  <c r="F185" i="5"/>
  <c r="F186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224" i="5"/>
  <c r="F225" i="5"/>
  <c r="F226" i="5"/>
  <c r="F227" i="5"/>
  <c r="F228" i="5"/>
  <c r="F229" i="5"/>
  <c r="F230" i="5"/>
  <c r="F231" i="5"/>
  <c r="F232" i="5"/>
  <c r="F233" i="5"/>
  <c r="F234" i="5"/>
  <c r="F235" i="5"/>
  <c r="F236" i="5"/>
  <c r="F237" i="5"/>
  <c r="F238" i="5"/>
  <c r="F239" i="5"/>
  <c r="F240" i="5"/>
  <c r="F241" i="5"/>
  <c r="F242" i="5"/>
  <c r="F243" i="5"/>
  <c r="F244" i="5"/>
  <c r="F245" i="5"/>
  <c r="F246" i="5"/>
  <c r="F247" i="5"/>
  <c r="F248" i="5"/>
  <c r="F249" i="5"/>
  <c r="F250" i="5"/>
  <c r="F251" i="5"/>
  <c r="F252" i="5"/>
  <c r="F253" i="5"/>
  <c r="F254" i="5"/>
  <c r="F255" i="5"/>
  <c r="F256" i="5"/>
  <c r="F257" i="5"/>
  <c r="F258" i="5"/>
  <c r="F259" i="5"/>
  <c r="F260" i="5"/>
  <c r="F261" i="5"/>
  <c r="F262" i="5"/>
  <c r="F263" i="5"/>
  <c r="F264" i="5"/>
  <c r="F265" i="5"/>
  <c r="F266" i="5"/>
  <c r="F267" i="5"/>
  <c r="F268" i="5"/>
  <c r="F269" i="5"/>
  <c r="F270" i="5"/>
  <c r="F271" i="5"/>
  <c r="F272" i="5"/>
  <c r="F273" i="5"/>
  <c r="F274" i="5"/>
  <c r="F275" i="5"/>
  <c r="F276" i="5"/>
  <c r="F277" i="5"/>
  <c r="F278" i="5"/>
  <c r="F279" i="5"/>
  <c r="F280" i="5"/>
  <c r="F281" i="5"/>
  <c r="F282" i="5"/>
  <c r="F283" i="5"/>
  <c r="F284" i="5"/>
  <c r="F285" i="5"/>
  <c r="F286" i="5"/>
  <c r="F287" i="5"/>
  <c r="F288" i="5"/>
  <c r="F289" i="5"/>
  <c r="F290" i="5"/>
  <c r="F291" i="5"/>
  <c r="F292" i="5"/>
  <c r="F293" i="5"/>
  <c r="F294" i="5"/>
  <c r="F295" i="5"/>
  <c r="F296" i="5"/>
  <c r="F297" i="5"/>
  <c r="F298" i="5"/>
  <c r="F299" i="5"/>
  <c r="F300" i="5"/>
  <c r="F301" i="5"/>
  <c r="F302" i="5"/>
  <c r="F303" i="5"/>
  <c r="F304" i="5"/>
  <c r="F305" i="5"/>
  <c r="F306" i="5"/>
  <c r="F307" i="5"/>
  <c r="F308" i="5"/>
  <c r="F309" i="5"/>
  <c r="F310" i="5"/>
  <c r="F311" i="5"/>
  <c r="F312" i="5"/>
  <c r="F313" i="5"/>
  <c r="F314" i="5"/>
  <c r="F315" i="5"/>
  <c r="F316" i="5"/>
  <c r="F317" i="5"/>
  <c r="F318" i="5"/>
  <c r="F319" i="5"/>
  <c r="F320" i="5"/>
  <c r="F321" i="5"/>
  <c r="F322" i="5"/>
  <c r="F323" i="5"/>
  <c r="F324" i="5"/>
  <c r="F325" i="5"/>
  <c r="F326" i="5"/>
  <c r="F327" i="5"/>
  <c r="F328" i="5"/>
  <c r="F329" i="5"/>
  <c r="F330" i="5"/>
  <c r="F331" i="5"/>
  <c r="F332" i="5"/>
  <c r="F333" i="5"/>
  <c r="F334" i="5"/>
  <c r="F335" i="5"/>
  <c r="F336" i="5"/>
  <c r="F337" i="5"/>
  <c r="F338" i="5"/>
  <c r="F339" i="5"/>
  <c r="F340" i="5"/>
  <c r="F341" i="5"/>
  <c r="F342" i="5"/>
  <c r="F343" i="5"/>
  <c r="F344" i="5"/>
  <c r="F345" i="5"/>
  <c r="F346" i="5"/>
  <c r="F347" i="5"/>
  <c r="F348" i="5"/>
  <c r="F349" i="5"/>
  <c r="F350" i="5"/>
  <c r="F351" i="5"/>
  <c r="F352" i="5"/>
  <c r="F353" i="5"/>
  <c r="F354" i="5"/>
  <c r="F355" i="5"/>
  <c r="F356" i="5"/>
  <c r="F357" i="5"/>
  <c r="F358" i="5"/>
  <c r="F359" i="5"/>
  <c r="F360" i="5"/>
  <c r="F361" i="5"/>
  <c r="F362" i="5"/>
  <c r="F363" i="5"/>
  <c r="F364" i="5"/>
  <c r="F365" i="5"/>
  <c r="F366" i="5"/>
  <c r="F367" i="5"/>
  <c r="F368" i="5"/>
  <c r="F369" i="5"/>
  <c r="F370" i="5"/>
  <c r="F371" i="5"/>
  <c r="F372" i="5"/>
  <c r="F373" i="5"/>
  <c r="F374" i="5"/>
  <c r="F375" i="5"/>
  <c r="F376" i="5"/>
  <c r="F377" i="5"/>
  <c r="F378" i="5"/>
  <c r="F379" i="5"/>
  <c r="F380" i="5"/>
  <c r="F381" i="5"/>
  <c r="F382" i="5"/>
  <c r="F383" i="5"/>
  <c r="F384" i="5"/>
  <c r="F385" i="5"/>
  <c r="F386" i="5"/>
  <c r="F387" i="5"/>
  <c r="F388" i="5"/>
  <c r="F389" i="5"/>
  <c r="F390" i="5"/>
  <c r="F391" i="5"/>
  <c r="F392" i="5"/>
  <c r="F393" i="5"/>
  <c r="F394" i="5"/>
  <c r="F395" i="5"/>
  <c r="F396" i="5"/>
  <c r="F397" i="5"/>
  <c r="F398" i="5"/>
  <c r="F399" i="5"/>
  <c r="F400" i="5"/>
  <c r="F401" i="5"/>
  <c r="F402" i="5"/>
  <c r="F403" i="5"/>
  <c r="F404" i="5"/>
  <c r="F405" i="5"/>
  <c r="F406" i="5"/>
  <c r="F407" i="5"/>
  <c r="F408" i="5"/>
  <c r="F409" i="5"/>
  <c r="F410" i="5"/>
  <c r="F411" i="5"/>
  <c r="F412" i="5"/>
  <c r="F413" i="5"/>
  <c r="F414" i="5"/>
  <c r="F415" i="5"/>
  <c r="F416" i="5"/>
  <c r="F417" i="5"/>
  <c r="F418" i="5"/>
  <c r="F419" i="5"/>
  <c r="F420" i="5"/>
  <c r="F421" i="5"/>
  <c r="F422" i="5"/>
  <c r="F423" i="5"/>
  <c r="F424" i="5"/>
  <c r="F425" i="5"/>
  <c r="F426" i="5"/>
  <c r="F427" i="5"/>
  <c r="F428" i="5"/>
  <c r="F429" i="5"/>
  <c r="F430" i="5"/>
  <c r="F431" i="5"/>
  <c r="F432" i="5"/>
  <c r="F433" i="5"/>
  <c r="F434" i="5"/>
  <c r="F435" i="5"/>
  <c r="F436" i="5"/>
  <c r="F437" i="5"/>
  <c r="F438" i="5"/>
  <c r="F44" i="5"/>
  <c r="R3" i="5"/>
  <c r="R2" i="5"/>
  <c r="J109" i="4" l="1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5" i="4"/>
  <c r="J496" i="4"/>
  <c r="J497" i="4"/>
  <c r="J498" i="4"/>
  <c r="J499" i="4"/>
  <c r="J500" i="4"/>
  <c r="J501" i="4"/>
  <c r="J502" i="4"/>
  <c r="J503" i="4"/>
  <c r="J504" i="4"/>
  <c r="J505" i="4"/>
  <c r="J506" i="4"/>
  <c r="J507" i="4"/>
  <c r="J508" i="4"/>
  <c r="J509" i="4"/>
  <c r="J510" i="4"/>
  <c r="J511" i="4"/>
  <c r="J512" i="4"/>
  <c r="J513" i="4"/>
  <c r="J514" i="4"/>
  <c r="J515" i="4"/>
  <c r="J516" i="4"/>
  <c r="J517" i="4"/>
  <c r="J518" i="4"/>
  <c r="J519" i="4"/>
  <c r="J520" i="4"/>
  <c r="J521" i="4"/>
  <c r="J522" i="4"/>
  <c r="J523" i="4"/>
  <c r="J524" i="4"/>
  <c r="J525" i="4"/>
  <c r="J526" i="4"/>
  <c r="J527" i="4"/>
  <c r="J528" i="4"/>
  <c r="J529" i="4"/>
  <c r="J530" i="4"/>
  <c r="J531" i="4"/>
  <c r="J532" i="4"/>
  <c r="J533" i="4"/>
  <c r="J534" i="4"/>
  <c r="J535" i="4"/>
  <c r="J536" i="4"/>
  <c r="J537" i="4"/>
  <c r="J538" i="4"/>
  <c r="J539" i="4"/>
  <c r="J540" i="4"/>
  <c r="J541" i="4"/>
  <c r="J542" i="4"/>
  <c r="J543" i="4"/>
  <c r="J544" i="4"/>
  <c r="J545" i="4"/>
  <c r="J546" i="4"/>
  <c r="J547" i="4"/>
  <c r="J548" i="4"/>
  <c r="J549" i="4"/>
  <c r="J550" i="4"/>
  <c r="J551" i="4"/>
  <c r="J552" i="4"/>
  <c r="J553" i="4"/>
  <c r="J554" i="4"/>
  <c r="J555" i="4"/>
  <c r="J556" i="4"/>
  <c r="J557" i="4"/>
  <c r="J558" i="4"/>
  <c r="J559" i="4"/>
  <c r="J560" i="4"/>
  <c r="J561" i="4"/>
  <c r="J562" i="4"/>
  <c r="J563" i="4"/>
  <c r="J564" i="4"/>
  <c r="J565" i="4"/>
  <c r="J566" i="4"/>
  <c r="J567" i="4"/>
  <c r="J568" i="4"/>
  <c r="J569" i="4"/>
  <c r="J570" i="4"/>
  <c r="J571" i="4"/>
  <c r="J572" i="4"/>
  <c r="J573" i="4"/>
  <c r="J574" i="4"/>
  <c r="J575" i="4"/>
  <c r="J576" i="4"/>
  <c r="J577" i="4"/>
  <c r="J578" i="4"/>
  <c r="J579" i="4"/>
  <c r="J580" i="4"/>
  <c r="J581" i="4"/>
  <c r="J582" i="4"/>
  <c r="J583" i="4"/>
  <c r="J584" i="4"/>
  <c r="J585" i="4"/>
  <c r="J586" i="4"/>
  <c r="J587" i="4"/>
  <c r="J588" i="4"/>
  <c r="J589" i="4"/>
  <c r="J590" i="4"/>
  <c r="J591" i="4"/>
  <c r="J592" i="4"/>
  <c r="J593" i="4"/>
  <c r="J594" i="4"/>
  <c r="J595" i="4"/>
  <c r="J596" i="4"/>
  <c r="J597" i="4"/>
  <c r="J598" i="4"/>
  <c r="J599" i="4"/>
  <c r="J600" i="4"/>
  <c r="J601" i="4"/>
  <c r="J602" i="4"/>
  <c r="J603" i="4"/>
  <c r="J604" i="4"/>
  <c r="J605" i="4"/>
  <c r="J606" i="4"/>
  <c r="J607" i="4"/>
  <c r="J608" i="4"/>
  <c r="J609" i="4"/>
  <c r="J610" i="4"/>
  <c r="J611" i="4"/>
  <c r="J612" i="4"/>
  <c r="J613" i="4"/>
  <c r="J614" i="4"/>
  <c r="J615" i="4"/>
  <c r="J616" i="4"/>
  <c r="J617" i="4"/>
  <c r="J618" i="4"/>
  <c r="J619" i="4"/>
  <c r="J620" i="4"/>
  <c r="J621" i="4"/>
  <c r="J622" i="4"/>
  <c r="J623" i="4"/>
  <c r="J624" i="4"/>
  <c r="J625" i="4"/>
  <c r="J626" i="4"/>
  <c r="J627" i="4"/>
  <c r="J628" i="4"/>
  <c r="J629" i="4"/>
  <c r="J630" i="4"/>
  <c r="J631" i="4"/>
  <c r="J632" i="4"/>
  <c r="J633" i="4"/>
  <c r="J634" i="4"/>
  <c r="J635" i="4"/>
  <c r="J636" i="4"/>
  <c r="J637" i="4"/>
  <c r="J638" i="4"/>
  <c r="J639" i="4"/>
  <c r="J640" i="4"/>
  <c r="J641" i="4"/>
  <c r="J642" i="4"/>
  <c r="J643" i="4"/>
  <c r="J644" i="4"/>
  <c r="J645" i="4"/>
  <c r="J646" i="4"/>
  <c r="J647" i="4"/>
  <c r="J648" i="4"/>
  <c r="J649" i="4"/>
  <c r="J650" i="4"/>
  <c r="J651" i="4"/>
  <c r="J652" i="4"/>
  <c r="J653" i="4"/>
  <c r="J654" i="4"/>
  <c r="J655" i="4"/>
  <c r="J656" i="4"/>
  <c r="J657" i="4"/>
  <c r="J658" i="4"/>
  <c r="J659" i="4"/>
  <c r="J660" i="4"/>
  <c r="J661" i="4"/>
  <c r="J662" i="4"/>
  <c r="J663" i="4"/>
  <c r="J664" i="4"/>
  <c r="J665" i="4"/>
  <c r="J666" i="4"/>
  <c r="J667" i="4"/>
  <c r="J668" i="4"/>
  <c r="J669" i="4"/>
  <c r="J670" i="4"/>
  <c r="J671" i="4"/>
  <c r="J672" i="4"/>
  <c r="J673" i="4"/>
  <c r="J674" i="4"/>
  <c r="J675" i="4"/>
  <c r="J676" i="4"/>
  <c r="J677" i="4"/>
  <c r="J678" i="4"/>
  <c r="J679" i="4"/>
  <c r="J680" i="4"/>
  <c r="J681" i="4"/>
  <c r="J682" i="4"/>
  <c r="J683" i="4"/>
  <c r="J684" i="4"/>
  <c r="J685" i="4"/>
  <c r="J686" i="4"/>
  <c r="J687" i="4"/>
  <c r="J688" i="4"/>
  <c r="J689" i="4"/>
  <c r="J690" i="4"/>
  <c r="J691" i="4"/>
  <c r="J692" i="4"/>
  <c r="J693" i="4"/>
  <c r="J694" i="4"/>
  <c r="J695" i="4"/>
  <c r="J696" i="4"/>
  <c r="J697" i="4"/>
  <c r="J698" i="4"/>
  <c r="J699" i="4"/>
  <c r="J700" i="4"/>
  <c r="J701" i="4"/>
  <c r="J702" i="4"/>
  <c r="J703" i="4"/>
  <c r="J704" i="4"/>
  <c r="J705" i="4"/>
  <c r="J706" i="4"/>
  <c r="J707" i="4"/>
  <c r="J708" i="4"/>
  <c r="J709" i="4"/>
  <c r="J710" i="4"/>
  <c r="J711" i="4"/>
  <c r="J712" i="4"/>
  <c r="J713" i="4"/>
  <c r="J714" i="4"/>
  <c r="J715" i="4"/>
  <c r="J716" i="4"/>
  <c r="J717" i="4"/>
  <c r="J718" i="4"/>
  <c r="J719" i="4"/>
  <c r="J720" i="4"/>
  <c r="J721" i="4"/>
  <c r="J722" i="4"/>
  <c r="J723" i="4"/>
  <c r="J724" i="4"/>
  <c r="J725" i="4"/>
  <c r="J726" i="4"/>
  <c r="J727" i="4"/>
  <c r="J728" i="4"/>
  <c r="J729" i="4"/>
  <c r="J730" i="4"/>
  <c r="J731" i="4"/>
  <c r="J732" i="4"/>
  <c r="J733" i="4"/>
  <c r="J734" i="4"/>
  <c r="J735" i="4"/>
  <c r="J736" i="4"/>
  <c r="J737" i="4"/>
  <c r="J738" i="4"/>
  <c r="J739" i="4"/>
  <c r="J740" i="4"/>
  <c r="J741" i="4"/>
  <c r="J742" i="4"/>
  <c r="J743" i="4"/>
  <c r="J744" i="4"/>
  <c r="J745" i="4"/>
  <c r="J746" i="4"/>
  <c r="J747" i="4"/>
  <c r="J748" i="4"/>
  <c r="J749" i="4"/>
  <c r="J750" i="4"/>
  <c r="J751" i="4"/>
  <c r="J752" i="4"/>
  <c r="J753" i="4"/>
  <c r="J754" i="4"/>
  <c r="J755" i="4"/>
  <c r="J756" i="4"/>
  <c r="J757" i="4"/>
  <c r="J758" i="4"/>
  <c r="J759" i="4"/>
  <c r="J760" i="4"/>
  <c r="J761" i="4"/>
  <c r="J762" i="4"/>
  <c r="J763" i="4"/>
  <c r="J764" i="4"/>
  <c r="J765" i="4"/>
  <c r="J766" i="4"/>
  <c r="J767" i="4"/>
  <c r="J768" i="4"/>
  <c r="J769" i="4"/>
  <c r="J770" i="4"/>
  <c r="J771" i="4"/>
  <c r="J772" i="4"/>
  <c r="J773" i="4"/>
  <c r="J774" i="4"/>
  <c r="J775" i="4"/>
  <c r="J776" i="4"/>
  <c r="J777" i="4"/>
  <c r="J778" i="4"/>
  <c r="J779" i="4"/>
  <c r="J780" i="4"/>
  <c r="J781" i="4"/>
  <c r="J782" i="4"/>
  <c r="J783" i="4"/>
  <c r="J784" i="4"/>
  <c r="J785" i="4"/>
  <c r="J786" i="4"/>
  <c r="J787" i="4"/>
  <c r="J788" i="4"/>
  <c r="J789" i="4"/>
  <c r="J790" i="4"/>
  <c r="J791" i="4"/>
  <c r="J792" i="4"/>
  <c r="J793" i="4"/>
  <c r="J794" i="4"/>
  <c r="J795" i="4"/>
  <c r="J796" i="4"/>
  <c r="J797" i="4"/>
  <c r="J798" i="4"/>
  <c r="J799" i="4"/>
  <c r="J800" i="4"/>
  <c r="J801" i="4"/>
  <c r="J802" i="4"/>
  <c r="J803" i="4"/>
  <c r="J804" i="4"/>
  <c r="J805" i="4"/>
  <c r="J806" i="4"/>
  <c r="J807" i="4"/>
  <c r="J808" i="4"/>
  <c r="J809" i="4"/>
  <c r="J810" i="4"/>
  <c r="J811" i="4"/>
  <c r="J812" i="4"/>
  <c r="J813" i="4"/>
  <c r="J814" i="4"/>
  <c r="J815" i="4"/>
  <c r="J816" i="4"/>
  <c r="J817" i="4"/>
  <c r="J818" i="4"/>
  <c r="J819" i="4"/>
  <c r="J820" i="4"/>
  <c r="J821" i="4"/>
  <c r="J822" i="4"/>
  <c r="J823" i="4"/>
  <c r="J824" i="4"/>
  <c r="J825" i="4"/>
  <c r="J826" i="4"/>
  <c r="J827" i="4"/>
  <c r="J828" i="4"/>
  <c r="J829" i="4"/>
  <c r="J830" i="4"/>
  <c r="J831" i="4"/>
  <c r="J832" i="4"/>
  <c r="J833" i="4"/>
  <c r="J834" i="4"/>
  <c r="J835" i="4"/>
  <c r="J836" i="4"/>
  <c r="J837" i="4"/>
  <c r="J838" i="4"/>
  <c r="J839" i="4"/>
  <c r="J840" i="4"/>
  <c r="J841" i="4"/>
  <c r="J842" i="4"/>
  <c r="J843" i="4"/>
  <c r="J844" i="4"/>
  <c r="J845" i="4"/>
  <c r="J846" i="4"/>
  <c r="J847" i="4"/>
  <c r="J848" i="4"/>
  <c r="J849" i="4"/>
  <c r="J850" i="4"/>
  <c r="J851" i="4"/>
  <c r="J852" i="4"/>
  <c r="J853" i="4"/>
  <c r="J854" i="4"/>
  <c r="J855" i="4"/>
  <c r="J856" i="4"/>
  <c r="J857" i="4"/>
  <c r="J858" i="4"/>
  <c r="J859" i="4"/>
  <c r="J860" i="4"/>
  <c r="J861" i="4"/>
  <c r="J862" i="4"/>
  <c r="J863" i="4"/>
  <c r="J864" i="4"/>
  <c r="J865" i="4"/>
  <c r="J866" i="4"/>
  <c r="J867" i="4"/>
  <c r="J868" i="4"/>
  <c r="J869" i="4"/>
  <c r="J870" i="4"/>
  <c r="J871" i="4"/>
  <c r="J872" i="4"/>
  <c r="J873" i="4"/>
  <c r="J874" i="4"/>
  <c r="J875" i="4"/>
  <c r="J876" i="4"/>
  <c r="J877" i="4"/>
  <c r="J878" i="4"/>
  <c r="J879" i="4"/>
  <c r="J880" i="4"/>
  <c r="J881" i="4"/>
  <c r="J882" i="4"/>
  <c r="J883" i="4"/>
  <c r="J884" i="4"/>
  <c r="J885" i="4"/>
  <c r="J886" i="4"/>
  <c r="J887" i="4"/>
  <c r="J888" i="4"/>
  <c r="J889" i="4"/>
  <c r="J890" i="4"/>
  <c r="J891" i="4"/>
  <c r="J892" i="4"/>
  <c r="J893" i="4"/>
  <c r="J894" i="4"/>
  <c r="J895" i="4"/>
  <c r="J896" i="4"/>
  <c r="J897" i="4"/>
  <c r="J898" i="4"/>
  <c r="J899" i="4"/>
  <c r="J900" i="4"/>
  <c r="J901" i="4"/>
  <c r="J902" i="4"/>
  <c r="J903" i="4"/>
  <c r="J904" i="4"/>
  <c r="J905" i="4"/>
  <c r="J906" i="4"/>
  <c r="J907" i="4"/>
  <c r="J908" i="4"/>
  <c r="J909" i="4"/>
  <c r="J910" i="4"/>
  <c r="J911" i="4"/>
  <c r="J912" i="4"/>
  <c r="J913" i="4"/>
  <c r="J914" i="4"/>
  <c r="J915" i="4"/>
  <c r="J916" i="4"/>
  <c r="J917" i="4"/>
  <c r="J918" i="4"/>
  <c r="J919" i="4"/>
  <c r="J920" i="4"/>
  <c r="J921" i="4"/>
  <c r="J922" i="4"/>
  <c r="J923" i="4"/>
  <c r="J924" i="4"/>
  <c r="J925" i="4"/>
  <c r="J926" i="4"/>
  <c r="J927" i="4"/>
  <c r="J928" i="4"/>
  <c r="J929" i="4"/>
  <c r="J930" i="4"/>
  <c r="J931" i="4"/>
  <c r="J932" i="4"/>
  <c r="J933" i="4"/>
  <c r="J934" i="4"/>
  <c r="J935" i="4"/>
  <c r="J936" i="4"/>
  <c r="J937" i="4"/>
  <c r="J938" i="4"/>
  <c r="J939" i="4"/>
  <c r="J940" i="4"/>
  <c r="J941" i="4"/>
  <c r="J942" i="4"/>
  <c r="J943" i="4"/>
  <c r="J944" i="4"/>
  <c r="J945" i="4"/>
  <c r="J946" i="4"/>
  <c r="J947" i="4"/>
  <c r="J948" i="4"/>
  <c r="J949" i="4"/>
  <c r="J950" i="4"/>
  <c r="J951" i="4"/>
  <c r="J952" i="4"/>
  <c r="J953" i="4"/>
  <c r="J954" i="4"/>
  <c r="J955" i="4"/>
  <c r="J956" i="4"/>
  <c r="J957" i="4"/>
  <c r="J958" i="4"/>
  <c r="J959" i="4"/>
  <c r="J960" i="4"/>
  <c r="J961" i="4"/>
  <c r="J962" i="4"/>
  <c r="J963" i="4"/>
  <c r="J964" i="4"/>
  <c r="J965" i="4"/>
  <c r="J966" i="4"/>
  <c r="J967" i="4"/>
  <c r="J968" i="4"/>
  <c r="J969" i="4"/>
  <c r="J970" i="4"/>
  <c r="J971" i="4"/>
  <c r="J972" i="4"/>
  <c r="J973" i="4"/>
  <c r="J974" i="4"/>
  <c r="J975" i="4"/>
  <c r="J976" i="4"/>
  <c r="J977" i="4"/>
  <c r="J978" i="4"/>
  <c r="J979" i="4"/>
  <c r="J980" i="4"/>
  <c r="J981" i="4"/>
  <c r="J982" i="4"/>
  <c r="J983" i="4"/>
  <c r="J984" i="4"/>
  <c r="J985" i="4"/>
  <c r="J986" i="4"/>
  <c r="J987" i="4"/>
  <c r="J988" i="4"/>
  <c r="J989" i="4"/>
  <c r="J990" i="4"/>
  <c r="J991" i="4"/>
  <c r="J992" i="4"/>
  <c r="J993" i="4"/>
  <c r="J994" i="4"/>
  <c r="J995" i="4"/>
  <c r="J996" i="4"/>
  <c r="J997" i="4"/>
  <c r="J998" i="4"/>
  <c r="J999" i="4"/>
  <c r="J1000" i="4"/>
  <c r="J1001" i="4"/>
  <c r="J1002" i="4"/>
  <c r="J1003" i="4"/>
  <c r="J1004" i="4"/>
  <c r="J1005" i="4"/>
  <c r="J1006" i="4"/>
  <c r="J1007" i="4"/>
  <c r="J54" i="4" l="1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53" i="4"/>
  <c r="J52" i="4"/>
  <c r="J51" i="4" l="1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08" i="4" l="1"/>
  <c r="A45" i="5"/>
  <c r="O11" i="4" l="1"/>
  <c r="O12" i="4"/>
  <c r="A46" i="5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302" i="5" s="1"/>
  <c r="A303" i="5" s="1"/>
  <c r="A304" i="5" s="1"/>
  <c r="A305" i="5" s="1"/>
  <c r="A306" i="5" s="1"/>
  <c r="A307" i="5" s="1"/>
  <c r="A308" i="5" s="1"/>
  <c r="A309" i="5" s="1"/>
  <c r="A310" i="5" s="1"/>
  <c r="A311" i="5" s="1"/>
  <c r="A312" i="5" s="1"/>
  <c r="A313" i="5" s="1"/>
  <c r="A314" i="5" s="1"/>
  <c r="A315" i="5" s="1"/>
  <c r="A316" i="5" s="1"/>
  <c r="A317" i="5" s="1"/>
  <c r="A318" i="5" s="1"/>
  <c r="A319" i="5" s="1"/>
  <c r="A320" i="5" s="1"/>
  <c r="A321" i="5" s="1"/>
  <c r="A322" i="5" s="1"/>
  <c r="A323" i="5" s="1"/>
  <c r="A324" i="5" s="1"/>
  <c r="A325" i="5" s="1"/>
  <c r="A326" i="5" s="1"/>
  <c r="A327" i="5" s="1"/>
  <c r="A328" i="5" s="1"/>
  <c r="A329" i="5" s="1"/>
  <c r="A330" i="5" s="1"/>
  <c r="A331" i="5" s="1"/>
  <c r="A332" i="5" s="1"/>
  <c r="A333" i="5" s="1"/>
  <c r="A334" i="5" s="1"/>
  <c r="A335" i="5" s="1"/>
  <c r="A336" i="5" s="1"/>
  <c r="A337" i="5" s="1"/>
  <c r="A338" i="5" s="1"/>
  <c r="A339" i="5" s="1"/>
  <c r="A340" i="5" s="1"/>
  <c r="A341" i="5" s="1"/>
  <c r="A342" i="5" s="1"/>
  <c r="A343" i="5" s="1"/>
  <c r="A344" i="5" s="1"/>
  <c r="A345" i="5" s="1"/>
  <c r="A346" i="5" s="1"/>
  <c r="A347" i="5" s="1"/>
  <c r="A348" i="5" s="1"/>
  <c r="A349" i="5" s="1"/>
  <c r="A350" i="5" s="1"/>
  <c r="A351" i="5" s="1"/>
  <c r="A352" i="5" s="1"/>
  <c r="A353" i="5" s="1"/>
  <c r="A354" i="5" s="1"/>
  <c r="A355" i="5" s="1"/>
  <c r="A356" i="5" s="1"/>
  <c r="A357" i="5" s="1"/>
  <c r="A358" i="5" s="1"/>
  <c r="A359" i="5" s="1"/>
  <c r="A360" i="5" s="1"/>
  <c r="A361" i="5" s="1"/>
  <c r="A362" i="5" s="1"/>
  <c r="A363" i="5" s="1"/>
  <c r="A364" i="5" s="1"/>
  <c r="A365" i="5" s="1"/>
  <c r="A366" i="5" s="1"/>
  <c r="A367" i="5" s="1"/>
  <c r="A368" i="5" s="1"/>
  <c r="A369" i="5" s="1"/>
  <c r="A370" i="5" s="1"/>
  <c r="A371" i="5" s="1"/>
  <c r="A372" i="5" s="1"/>
  <c r="A373" i="5" s="1"/>
  <c r="A374" i="5" s="1"/>
  <c r="A375" i="5" s="1"/>
  <c r="A376" i="5" s="1"/>
  <c r="A377" i="5" s="1"/>
  <c r="A378" i="5" s="1"/>
  <c r="A379" i="5" s="1"/>
  <c r="A380" i="5" s="1"/>
  <c r="A381" i="5" s="1"/>
  <c r="A382" i="5" s="1"/>
  <c r="A383" i="5" s="1"/>
  <c r="A384" i="5" s="1"/>
  <c r="A385" i="5" s="1"/>
  <c r="A386" i="5" s="1"/>
  <c r="A387" i="5" s="1"/>
  <c r="A388" i="5" s="1"/>
  <c r="A389" i="5" s="1"/>
  <c r="A390" i="5" s="1"/>
  <c r="A391" i="5" s="1"/>
  <c r="A392" i="5" s="1"/>
  <c r="A393" i="5" s="1"/>
  <c r="A394" i="5" s="1"/>
  <c r="A395" i="5" s="1"/>
  <c r="A396" i="5" s="1"/>
  <c r="A397" i="5" s="1"/>
  <c r="A398" i="5" s="1"/>
  <c r="A399" i="5" s="1"/>
  <c r="A400" i="5" s="1"/>
  <c r="A401" i="5" s="1"/>
  <c r="A402" i="5" s="1"/>
  <c r="A403" i="5" s="1"/>
  <c r="A404" i="5" s="1"/>
  <c r="A405" i="5" s="1"/>
  <c r="A406" i="5" s="1"/>
  <c r="A407" i="5" s="1"/>
  <c r="A408" i="5" s="1"/>
  <c r="A409" i="5" s="1"/>
  <c r="A410" i="5" s="1"/>
  <c r="A411" i="5" s="1"/>
  <c r="A412" i="5" s="1"/>
  <c r="A413" i="5" s="1"/>
  <c r="A414" i="5" s="1"/>
  <c r="A415" i="5" s="1"/>
  <c r="A416" i="5" s="1"/>
  <c r="A417" i="5" s="1"/>
  <c r="A418" i="5" s="1"/>
  <c r="A419" i="5" s="1"/>
  <c r="A420" i="5" s="1"/>
  <c r="A421" i="5" s="1"/>
  <c r="A422" i="5" s="1"/>
  <c r="A423" i="5" s="1"/>
  <c r="A424" i="5" s="1"/>
  <c r="A425" i="5" s="1"/>
  <c r="A426" i="5" s="1"/>
  <c r="A427" i="5" s="1"/>
  <c r="A428" i="5" s="1"/>
  <c r="A429" i="5" s="1"/>
  <c r="A430" i="5" s="1"/>
  <c r="A431" i="5" s="1"/>
  <c r="A432" i="5" s="1"/>
  <c r="A433" i="5" s="1"/>
  <c r="A434" i="5" s="1"/>
  <c r="A435" i="5" s="1"/>
  <c r="A436" i="5" s="1"/>
  <c r="A437" i="5" s="1"/>
  <c r="A438" i="5" s="1"/>
  <c r="J9" i="4" l="1"/>
  <c r="O10" i="4"/>
  <c r="O2" i="4"/>
  <c r="O6" i="4"/>
  <c r="J10" i="4"/>
  <c r="J1009" i="4" l="1"/>
</calcChain>
</file>

<file path=xl/sharedStrings.xml><?xml version="1.0" encoding="utf-8"?>
<sst xmlns="http://schemas.openxmlformats.org/spreadsheetml/2006/main" count="6901" uniqueCount="5159">
  <si>
    <t>Period Covered</t>
  </si>
  <si>
    <t>Serial No:</t>
  </si>
  <si>
    <t>FSC Licence Code #</t>
  </si>
  <si>
    <t>Annual Fee</t>
  </si>
  <si>
    <t>FS-4.1</t>
  </si>
  <si>
    <t>SEC-3.2A</t>
  </si>
  <si>
    <t>SEC-3.1A</t>
  </si>
  <si>
    <t>SEC-4.2</t>
  </si>
  <si>
    <t>Total Payment</t>
  </si>
  <si>
    <t>Mode of Payment:</t>
  </si>
  <si>
    <t xml:space="preserve">Signature: </t>
  </si>
  <si>
    <t>Licensee Name</t>
  </si>
  <si>
    <t xml:space="preserve">Description of Licence * </t>
  </si>
  <si>
    <t>Fee Type</t>
  </si>
  <si>
    <t>Currency</t>
  </si>
  <si>
    <t>Late Charge</t>
  </si>
  <si>
    <t>Activity Code</t>
  </si>
  <si>
    <t>FS-4.2</t>
  </si>
  <si>
    <t>FS-1.1</t>
  </si>
  <si>
    <t>FS-1.2</t>
  </si>
  <si>
    <t>FS-1.5</t>
  </si>
  <si>
    <t>FS-1.7</t>
  </si>
  <si>
    <t>FS-1.8</t>
  </si>
  <si>
    <t>FS-1.9</t>
  </si>
  <si>
    <t>FS-1.10</t>
  </si>
  <si>
    <t>FS-1.12</t>
  </si>
  <si>
    <t>FS-2.3</t>
  </si>
  <si>
    <t>FS-2.4</t>
  </si>
  <si>
    <t>FS-2.5</t>
  </si>
  <si>
    <t>FS-2.7</t>
  </si>
  <si>
    <t>FS-2.8</t>
  </si>
  <si>
    <t>FS-2.9</t>
  </si>
  <si>
    <t>FS-2.10</t>
  </si>
  <si>
    <t>FS-2.11</t>
  </si>
  <si>
    <t>INS-1.4</t>
  </si>
  <si>
    <t>INS-2.2 A</t>
  </si>
  <si>
    <t>INS-2.3</t>
  </si>
  <si>
    <t>PPS-2.1</t>
  </si>
  <si>
    <t>SEC-2.1A</t>
  </si>
  <si>
    <t>SEC-2.1B</t>
  </si>
  <si>
    <t>SEC-2.2</t>
  </si>
  <si>
    <t>SEC-2.3</t>
  </si>
  <si>
    <t>SEC-2.4</t>
  </si>
  <si>
    <t>SEC-2.5</t>
  </si>
  <si>
    <t>SEC-2.5A</t>
  </si>
  <si>
    <t>SEC-2.6F</t>
  </si>
  <si>
    <t>SEC-2.6E</t>
  </si>
  <si>
    <t>SEC-2.6D</t>
  </si>
  <si>
    <t>SEC-2.6C</t>
  </si>
  <si>
    <t>SEC-2.6B</t>
  </si>
  <si>
    <t>SEC-2.6A</t>
  </si>
  <si>
    <t>SEC-2.7B</t>
  </si>
  <si>
    <t>SEC-2.7C</t>
  </si>
  <si>
    <t>SEC-2.7A</t>
  </si>
  <si>
    <t>SEC-3.1Bv</t>
  </si>
  <si>
    <t>SEC-3.2Bv</t>
  </si>
  <si>
    <t>SEC-4.1</t>
  </si>
  <si>
    <t>FS-1.13</t>
  </si>
  <si>
    <t>Fixed Annual Fee</t>
  </si>
  <si>
    <t>Licensee</t>
  </si>
  <si>
    <t>Cell</t>
  </si>
  <si>
    <t>Share Class</t>
  </si>
  <si>
    <t>Sub Fund</t>
  </si>
  <si>
    <t>Period</t>
  </si>
  <si>
    <t>2017/2018</t>
  </si>
  <si>
    <t xml:space="preserve">Type of Licensee * </t>
  </si>
  <si>
    <t>Bank Transfer</t>
  </si>
  <si>
    <t>Deposit</t>
  </si>
  <si>
    <t>Type of fee</t>
  </si>
  <si>
    <t>Amount</t>
  </si>
  <si>
    <t xml:space="preserve">Currency </t>
  </si>
  <si>
    <t>SEC-3.2Bv Additional Fund</t>
  </si>
  <si>
    <t>FSC Fees Remittance Advice</t>
  </si>
  <si>
    <t>Financial Services</t>
  </si>
  <si>
    <t>Lapse</t>
  </si>
  <si>
    <t>Mode of payment</t>
  </si>
  <si>
    <t>LC</t>
  </si>
  <si>
    <t>FS-1.13 Additional Family</t>
  </si>
  <si>
    <t xml:space="preserve">                        Financial Services Commission</t>
  </si>
  <si>
    <t># FSC Licence Code relates to the corresponding “FSC Code” as listed in column 1 of Part 1 and 2 of the First Schedule of FSC Rules.</t>
  </si>
  <si>
    <t>Licensees are required to fill in the cells highlighted in yellow colour</t>
  </si>
  <si>
    <t>(Licensee/ Cell/Share Class/Sub Fund)</t>
  </si>
  <si>
    <t>* Type of Licensee to be filled in with cell, share class, sub fund, as applicable. If none applicable, insert the word 'Licensee'</t>
  </si>
  <si>
    <t>Name of Cell/Share Class/Sub-Fund, as applicable</t>
  </si>
  <si>
    <t>FSC Licence Number
(10 digit code)</t>
  </si>
  <si>
    <t>Payment Date (dd-mmm-yyyy):</t>
  </si>
  <si>
    <t>SEC-3.1Bv Additional Fund</t>
  </si>
  <si>
    <t>2018/2019</t>
  </si>
  <si>
    <t>2016/2017</t>
  </si>
  <si>
    <t>Payee Name:</t>
  </si>
  <si>
    <t>For payments in MUR</t>
  </si>
  <si>
    <t>FSCMURFEE/2018</t>
  </si>
  <si>
    <t>Payee Licence Number (10 digit code):</t>
  </si>
  <si>
    <t>Input Required only if licensee is paying for SHARE CLASS/SUB-FUND, as applicable under licence code Sec-3.1Bv/Sec-3.2Bv</t>
  </si>
  <si>
    <t>MUR</t>
  </si>
  <si>
    <t>FS-1.11</t>
  </si>
  <si>
    <t>FS-5.1</t>
  </si>
  <si>
    <t>FS-6.1</t>
  </si>
  <si>
    <t>INS-1.1</t>
  </si>
  <si>
    <t>INS-1.2</t>
  </si>
  <si>
    <t>INS-2.2 B</t>
  </si>
  <si>
    <t>INS-2.4</t>
  </si>
  <si>
    <t>INS-2.5</t>
  </si>
  <si>
    <t>SEC-1.1</t>
  </si>
  <si>
    <t>SEC-1.2</t>
  </si>
  <si>
    <t>SEC-1.3</t>
  </si>
  <si>
    <t>SEC-3.0</t>
  </si>
  <si>
    <t>SEC-4.4</t>
  </si>
  <si>
    <t>TAC-1.1</t>
  </si>
  <si>
    <t>TAC-1.2</t>
  </si>
  <si>
    <t>TAC-1.3</t>
  </si>
  <si>
    <t>SI08000841</t>
  </si>
  <si>
    <t>BUSAWON PREETAMSINGH</t>
  </si>
  <si>
    <t>SI08000947</t>
  </si>
  <si>
    <t>BOODHOO DARAMDEO</t>
  </si>
  <si>
    <t>SI07000619</t>
  </si>
  <si>
    <t>BIENVENU DESIRE LUDOVIC YONI</t>
  </si>
  <si>
    <t>SI07000653</t>
  </si>
  <si>
    <t>BAHOORUN LILCANT RAO</t>
  </si>
  <si>
    <t>SI15004028</t>
  </si>
  <si>
    <t>DESCELLES MARIE NATHALIE</t>
  </si>
  <si>
    <t>SI07000659</t>
  </si>
  <si>
    <t>POCKRAZ PRABHAKAR</t>
  </si>
  <si>
    <t>SI07000605</t>
  </si>
  <si>
    <t>KISSOON HARISS</t>
  </si>
  <si>
    <t>SI07000606</t>
  </si>
  <si>
    <t>PILLAY ARASSEN DEVADASSEN</t>
  </si>
  <si>
    <t>SI07000607</t>
  </si>
  <si>
    <t>RUGHOOBEER AARTI</t>
  </si>
  <si>
    <t>SI07000621</t>
  </si>
  <si>
    <t>EMAMALLY M.GINETTE</t>
  </si>
  <si>
    <t>SI07000622</t>
  </si>
  <si>
    <t>BHIWAJEE DANIROW</t>
  </si>
  <si>
    <t>SI14003771</t>
  </si>
  <si>
    <t>KAUDEER MOHAMMAD ZISHAAN QADRI</t>
  </si>
  <si>
    <t>SI10001416</t>
  </si>
  <si>
    <t>ACKING CLYDE DENNIS ALVIN</t>
  </si>
  <si>
    <t>SI15004002</t>
  </si>
  <si>
    <t>Ramsawmy Melanie Jessinie</t>
  </si>
  <si>
    <t>SI15004033</t>
  </si>
  <si>
    <t>PARSAD NAVAMANEE</t>
  </si>
  <si>
    <t>SI16004241</t>
  </si>
  <si>
    <t>VENPIN MARIE BELINDA YAN CHIN</t>
  </si>
  <si>
    <t>RR08000011</t>
  </si>
  <si>
    <t>DE CHASTEIGNER DU MEE PIERRE ARTHUR</t>
  </si>
  <si>
    <t>RR08000012</t>
  </si>
  <si>
    <t>CAYEUX ROBERT FRANCOIS</t>
  </si>
  <si>
    <t>RR08000032</t>
  </si>
  <si>
    <t>Kolfir Patricia</t>
  </si>
  <si>
    <t>RR08000033</t>
  </si>
  <si>
    <t>Phanjoo Roselyn</t>
  </si>
  <si>
    <t>RR08000034</t>
  </si>
  <si>
    <t>Landinaff Marie Irène</t>
  </si>
  <si>
    <t>RR08000035</t>
  </si>
  <si>
    <t>Syea Kaminee Bye</t>
  </si>
  <si>
    <t>RR08000036</t>
  </si>
  <si>
    <t>Leung Chen Siow Han</t>
  </si>
  <si>
    <t>RR08000041</t>
  </si>
  <si>
    <t>Tulsidas Vikash</t>
  </si>
  <si>
    <t>RR08000040</t>
  </si>
  <si>
    <t>RIOUX MARIE NATHALIE ADLETTE</t>
  </si>
  <si>
    <t>RR08000018</t>
  </si>
  <si>
    <t>SEEAM SUNIL KUMAR</t>
  </si>
  <si>
    <t>RR08000022</t>
  </si>
  <si>
    <t>CHUMMUN PIRHANSSINGH ASHVEEN</t>
  </si>
  <si>
    <t>RR08000037</t>
  </si>
  <si>
    <t>LECLEZIO MATHILDE</t>
  </si>
  <si>
    <t>RR08000006</t>
  </si>
  <si>
    <t>LO SEEN CHONG TOMMY</t>
  </si>
  <si>
    <t>RR08000008</t>
  </si>
  <si>
    <t>BISSESSUR - ALLECK SUNITA</t>
  </si>
  <si>
    <t>RR08000009</t>
  </si>
  <si>
    <t>TAGALLY RESHAD</t>
  </si>
  <si>
    <t>RR08000025</t>
  </si>
  <si>
    <t>PARAK Aisha Bibi Yoosoof</t>
  </si>
  <si>
    <t>RR08000026</t>
  </si>
  <si>
    <t>Narayanam Dona</t>
  </si>
  <si>
    <t>RR08000005</t>
  </si>
  <si>
    <t>SEECHURN SOODESH</t>
  </si>
  <si>
    <t>RR11000059</t>
  </si>
  <si>
    <t>RAMTOHUL SWETA</t>
  </si>
  <si>
    <t>RR13000080</t>
  </si>
  <si>
    <t>AUBEELUCK NEETUSHA</t>
  </si>
  <si>
    <t>RR15000100</t>
  </si>
  <si>
    <t>CALEECHURN NANDITA</t>
  </si>
  <si>
    <t>RR12000066</t>
  </si>
  <si>
    <t>UMANEE NEERAJ</t>
  </si>
  <si>
    <t>RR13000075</t>
  </si>
  <si>
    <t>MUNGUR KRISHMA BHAVIKA</t>
  </si>
  <si>
    <t>RR14000094</t>
  </si>
  <si>
    <t>SENIVASSEN KAVISSEN</t>
  </si>
  <si>
    <t>RR15000102</t>
  </si>
  <si>
    <t>MOHADEWO DHARMESHSINGH</t>
  </si>
  <si>
    <t>RR12000072</t>
  </si>
  <si>
    <t>TSE RAI WAI CHONG LEE SHIONG MARIE ANGE</t>
  </si>
  <si>
    <t>RR12000071</t>
  </si>
  <si>
    <t>RANGASAMI Shivraj Kevin</t>
  </si>
  <si>
    <t>RR12000073</t>
  </si>
  <si>
    <t>NG YUEN YAN MICHELINE</t>
  </si>
  <si>
    <t>RR13000082</t>
  </si>
  <si>
    <t>CHUNG KAI TO MELVYN</t>
  </si>
  <si>
    <t>RR15000099</t>
  </si>
  <si>
    <t>DESAI BHAVIK BHASKER</t>
  </si>
  <si>
    <t>RR15000101</t>
  </si>
  <si>
    <t>CHUNG SHUI ANDRE CHUNG SIONG FAN</t>
  </si>
  <si>
    <t>RR15000104</t>
  </si>
  <si>
    <t>CHEUNG ANDRE PAUL</t>
  </si>
  <si>
    <t>AI07000148</t>
  </si>
  <si>
    <t xml:space="preserve">CENTRAL AGENCY LIMITED </t>
  </si>
  <si>
    <t>SI07000322</t>
  </si>
  <si>
    <t>JEEBODHUN HURRYDEV</t>
  </si>
  <si>
    <t>SI07000333</t>
  </si>
  <si>
    <t>COLLINSON MARIE NICOLE</t>
  </si>
  <si>
    <t>SI07000341</t>
  </si>
  <si>
    <t>RAMBHOJOO RAMESH</t>
  </si>
  <si>
    <t>SI07000343</t>
  </si>
  <si>
    <t>RAMSURRUN JYOTEE</t>
  </si>
  <si>
    <t>SI07000344</t>
  </si>
  <si>
    <t>HURKOO KESHAN KUMAR</t>
  </si>
  <si>
    <t>SI07000305</t>
  </si>
  <si>
    <t>BEGUE JEAN DARIO</t>
  </si>
  <si>
    <t>SI07000306</t>
  </si>
  <si>
    <t>BEEHARY PRADEEP</t>
  </si>
  <si>
    <t>SI07000326</t>
  </si>
  <si>
    <t>NATHOO MAHATMA</t>
  </si>
  <si>
    <t>SI07000308</t>
  </si>
  <si>
    <t>KAMADU ANNAND RAJOO</t>
  </si>
  <si>
    <t>SI07000309</t>
  </si>
  <si>
    <t>MARIE LUNA ANTOINE</t>
  </si>
  <si>
    <t>SI07000310</t>
  </si>
  <si>
    <t>BARRY PAUL LINDON</t>
  </si>
  <si>
    <t>SI07000311</t>
  </si>
  <si>
    <t>BUCKTOWONSING SASHIKANT</t>
  </si>
  <si>
    <t>SI07000314</t>
  </si>
  <si>
    <t>JUMEEA HEMANSINGH</t>
  </si>
  <si>
    <t>SI07000320</t>
  </si>
  <si>
    <t>KOOSUL CHETANAND</t>
  </si>
  <si>
    <t>SI07000321</t>
  </si>
  <si>
    <t>HURKOO HEERAN KUMAR</t>
  </si>
  <si>
    <t>SI07000327</t>
  </si>
  <si>
    <t>NATHALIE JUDE</t>
  </si>
  <si>
    <t>SI07000330</t>
  </si>
  <si>
    <t>SHARMA KOMAL</t>
  </si>
  <si>
    <t>SI07000342</t>
  </si>
  <si>
    <t>BUMMA VIDYA SHANKAR-SINGH</t>
  </si>
  <si>
    <t>AI07000258</t>
  </si>
  <si>
    <t xml:space="preserve">FIRST CONSULTING LTD </t>
  </si>
  <si>
    <t>AI07000260</t>
  </si>
  <si>
    <t xml:space="preserve">GOOD HARVEST LIMITED </t>
  </si>
  <si>
    <t>AI07000300</t>
  </si>
  <si>
    <t xml:space="preserve">U COVER LTD </t>
  </si>
  <si>
    <t>SI07000302</t>
  </si>
  <si>
    <t>TORUL ANIL KUMAR</t>
  </si>
  <si>
    <t>SI07000315</t>
  </si>
  <si>
    <t>SOOKHOO GEEANDUTH</t>
  </si>
  <si>
    <t>SI07000318</t>
  </si>
  <si>
    <t>MOORGHEN NOORGADASSEN</t>
  </si>
  <si>
    <t>SI07000319</t>
  </si>
  <si>
    <t>TRANQUILLE SERGE</t>
  </si>
  <si>
    <t>SI07000329</t>
  </si>
  <si>
    <t>DAWOOLET RAMESH</t>
  </si>
  <si>
    <t>SI08000744</t>
  </si>
  <si>
    <t>SOODIN MUKESH BOODHNA</t>
  </si>
  <si>
    <t>SI08000743</t>
  </si>
  <si>
    <t>URJOON NEMCHAND</t>
  </si>
  <si>
    <t>SI08000742</t>
  </si>
  <si>
    <t>LUTCHMAN SUNILDUTH</t>
  </si>
  <si>
    <t>AI07000249</t>
  </si>
  <si>
    <t xml:space="preserve">MAURILAND ESTATE AGENCY </t>
  </si>
  <si>
    <t>AI07000299</t>
  </si>
  <si>
    <t xml:space="preserve">FOUR-SIGHTS FINANCIAL PLANNING LIMITED </t>
  </si>
  <si>
    <t>AI08000305</t>
  </si>
  <si>
    <t xml:space="preserve">HOTEMART (MAURITIUS) LTD </t>
  </si>
  <si>
    <t>SI08000773</t>
  </si>
  <si>
    <t>FUTLOO SALIM MOHAMMAD RAZA</t>
  </si>
  <si>
    <t>SI08000835</t>
  </si>
  <si>
    <t>LI LUN YUK MIKE STEEVE</t>
  </si>
  <si>
    <t>SI08000880</t>
  </si>
  <si>
    <t>BALLOO MANORUNJUN</t>
  </si>
  <si>
    <t>SI08000916</t>
  </si>
  <si>
    <t>DOOREEMEAH ABDUL RAJAC</t>
  </si>
  <si>
    <t>AI08000342</t>
  </si>
  <si>
    <t xml:space="preserve">BANK ONE LIMITED </t>
  </si>
  <si>
    <t>SI09000992</t>
  </si>
  <si>
    <t>BOLAKY MOHAMMAD SIDICQ</t>
  </si>
  <si>
    <t>SI10001168</t>
  </si>
  <si>
    <t>Rughoonundon Kevindra</t>
  </si>
  <si>
    <t>SI10001169</t>
  </si>
  <si>
    <t>SEEBALUCK BHOOMIKA DEVI</t>
  </si>
  <si>
    <t>SI10001420</t>
  </si>
  <si>
    <t>BAGWAN DEVDUTT</t>
  </si>
  <si>
    <t>SI10001422</t>
  </si>
  <si>
    <t>CHENGEBROYEN PARAMANADEN</t>
  </si>
  <si>
    <t>SI10001424</t>
  </si>
  <si>
    <t>BHANTOO HEMUNTEE ROSHNI</t>
  </si>
  <si>
    <t>SI10001437</t>
  </si>
  <si>
    <t>AJAGEER SHREENIVAS</t>
  </si>
  <si>
    <t>SI10001442</t>
  </si>
  <si>
    <t>RADHA RAJWANEE</t>
  </si>
  <si>
    <t>SI10001543</t>
  </si>
  <si>
    <t>LAFITTE EDDY FREDERIC</t>
  </si>
  <si>
    <t>SI10001419</t>
  </si>
  <si>
    <t>BRELU-BRELU YVAN GERARD PATRICK</t>
  </si>
  <si>
    <t>AI07000128</t>
  </si>
  <si>
    <t xml:space="preserve">JEAN PIERRE LAN CHEONG WAH LTD </t>
  </si>
  <si>
    <t>AI07000126</t>
  </si>
  <si>
    <t xml:space="preserve">ASPA LIMITED </t>
  </si>
  <si>
    <t>AI07000286</t>
  </si>
  <si>
    <t xml:space="preserve">GC AH-CHUEN AGENCY LTD </t>
  </si>
  <si>
    <t>SI07000006</t>
  </si>
  <si>
    <t>NUCKCHADY  MOHAMMAD IQBAL ISSAH</t>
  </si>
  <si>
    <t>SI07000009</t>
  </si>
  <si>
    <t>VEERASAMI RAJAYANA RAM</t>
  </si>
  <si>
    <t>SI07000010</t>
  </si>
  <si>
    <t>GRANCOURT GAETAN JEAN MARIE</t>
  </si>
  <si>
    <t>AI07000104</t>
  </si>
  <si>
    <t xml:space="preserve">LYP CO LTD. </t>
  </si>
  <si>
    <t>AI07000106</t>
  </si>
  <si>
    <t xml:space="preserve">LEAL &amp; CO LTD </t>
  </si>
  <si>
    <t>AI07000121</t>
  </si>
  <si>
    <t xml:space="preserve">J.N. ADAM &amp; CIE. </t>
  </si>
  <si>
    <t>AI07000122</t>
  </si>
  <si>
    <t xml:space="preserve">JYLL AGENCY LIMITED </t>
  </si>
  <si>
    <t>AI07000123</t>
  </si>
  <si>
    <t xml:space="preserve">SOCIETE PATRICE RIVET </t>
  </si>
  <si>
    <t>AI07000242</t>
  </si>
  <si>
    <t xml:space="preserve">F &amp; M FAYOLLE Co. Ltd. </t>
  </si>
  <si>
    <t>AI07000243</t>
  </si>
  <si>
    <t xml:space="preserve">MIO &amp; CO. LTD </t>
  </si>
  <si>
    <t>AI07000244</t>
  </si>
  <si>
    <t xml:space="preserve">PERRY CHONG FAT (PCF LTD) </t>
  </si>
  <si>
    <t>AI07000245</t>
  </si>
  <si>
    <t xml:space="preserve">RADHAYSING LTD </t>
  </si>
  <si>
    <t>AI07000272</t>
  </si>
  <si>
    <t xml:space="preserve">L &amp; H VIGIER DE LATOUR LTD </t>
  </si>
  <si>
    <t>AI07000291</t>
  </si>
  <si>
    <t xml:space="preserve">CONCORDE TOURIST GUIDE AGENCY LIMITED </t>
  </si>
  <si>
    <t>SI07000007</t>
  </si>
  <si>
    <t>CHETTY VASANTHAKOGEELAM OOMADEVI</t>
  </si>
  <si>
    <t>SI07000008</t>
  </si>
  <si>
    <t xml:space="preserve">FELIX JEAN ELIEL RAOUL </t>
  </si>
  <si>
    <t>AI07000248</t>
  </si>
  <si>
    <t xml:space="preserve">DUPONT TENNANT AND COMPANY LIMITED </t>
  </si>
  <si>
    <t>AI07000274</t>
  </si>
  <si>
    <t xml:space="preserve">JASSURE LTEE </t>
  </si>
  <si>
    <t>AI08000308</t>
  </si>
  <si>
    <t xml:space="preserve">EMCAR LTD </t>
  </si>
  <si>
    <t>AI07000246</t>
  </si>
  <si>
    <t xml:space="preserve">LIFEPAK LTD </t>
  </si>
  <si>
    <t>AI08000309</t>
  </si>
  <si>
    <t xml:space="preserve">BANQUES DES MASCAREIGNES </t>
  </si>
  <si>
    <t>AI08000317</t>
  </si>
  <si>
    <t xml:space="preserve">REV VOYAGES LTEE </t>
  </si>
  <si>
    <t>AI08000327</t>
  </si>
  <si>
    <t xml:space="preserve">THE ANGLO-MAURITIUS ASSURANCE SOCIETY LIMITED </t>
  </si>
  <si>
    <t>AI08000320</t>
  </si>
  <si>
    <t xml:space="preserve">MK GESTION LTEE </t>
  </si>
  <si>
    <t>AI10000364</t>
  </si>
  <si>
    <t xml:space="preserve">THE MAURITIUS COMMERCIAL BANK LIMITED </t>
  </si>
  <si>
    <t>SI10001389</t>
  </si>
  <si>
    <t>DUBOURG DE LA TOUR XAVIER ETIENNE JEAN</t>
  </si>
  <si>
    <t>AI10000370</t>
  </si>
  <si>
    <t xml:space="preserve">MARSUN AGENCY LTD </t>
  </si>
  <si>
    <t>SI07000596</t>
  </si>
  <si>
    <t>VEERAMOOTOO RENGANADEN</t>
  </si>
  <si>
    <t>SI10001453</t>
  </si>
  <si>
    <t>LEUNG KAM YUEN NATHALIE MEE</t>
  </si>
  <si>
    <t>SI07000599</t>
  </si>
  <si>
    <t>LAM MAN CHUN YAN KIOW (ANNE MARIE)</t>
  </si>
  <si>
    <t>AI07000147</t>
  </si>
  <si>
    <t xml:space="preserve">DEL X-PERT SERVICES LTD </t>
  </si>
  <si>
    <t>AI07000247</t>
  </si>
  <si>
    <t xml:space="preserve">CYRIL KOAWING SERVICES LTD </t>
  </si>
  <si>
    <t>AI07000252</t>
  </si>
  <si>
    <t xml:space="preserve">JMU LTD </t>
  </si>
  <si>
    <t>AI07000265</t>
  </si>
  <si>
    <t xml:space="preserve">TOP AGENCIES LTD </t>
  </si>
  <si>
    <t>AI07000267</t>
  </si>
  <si>
    <t xml:space="preserve">THECKA LTD </t>
  </si>
  <si>
    <t>AI07000269</t>
  </si>
  <si>
    <t xml:space="preserve">R &amp; R VEERASAMI &amp; CO LTD </t>
  </si>
  <si>
    <t>AI07000270</t>
  </si>
  <si>
    <t xml:space="preserve">BEST COVER LTD </t>
  </si>
  <si>
    <t>AI07000271</t>
  </si>
  <si>
    <t xml:space="preserve">L.T.I. CO. LIMITED </t>
  </si>
  <si>
    <t>AI07000273</t>
  </si>
  <si>
    <t xml:space="preserve">BELSTAR AGENCIES LTD </t>
  </si>
  <si>
    <t>AI07000284</t>
  </si>
  <si>
    <t xml:space="preserve">FORMAS AGENCY LTD </t>
  </si>
  <si>
    <t>AI07000285</t>
  </si>
  <si>
    <t xml:space="preserve">M.P.G. &amp; CIE LTEE </t>
  </si>
  <si>
    <t>AI07000287</t>
  </si>
  <si>
    <t xml:space="preserve">PENLIFE ADVISORY SERVICES LTD </t>
  </si>
  <si>
    <t>AI07000301</t>
  </si>
  <si>
    <t xml:space="preserve">LIFEPLAN LTD </t>
  </si>
  <si>
    <t>SI07000589</t>
  </si>
  <si>
    <t>NELLAN MARIE OLGA MIRANDA FLAVIA DOHERTY - BIJARA</t>
  </si>
  <si>
    <t>SI07000654</t>
  </si>
  <si>
    <t>TAO KONG MAN LAVAL SOUYE CHUNG</t>
  </si>
  <si>
    <t>AI08000310</t>
  </si>
  <si>
    <t xml:space="preserve">SWAN INSURANCE COMPANY LIMITED </t>
  </si>
  <si>
    <t>SI08000767</t>
  </si>
  <si>
    <t>RAMSAMY BANEGOLL KRISHNA RAO</t>
  </si>
  <si>
    <t>SI09001122</t>
  </si>
  <si>
    <t>APPADOO SEEMADREE</t>
  </si>
  <si>
    <t>SI09001152</t>
  </si>
  <si>
    <t>MOONSAMY JONAS ANGELO ALEXANDRE MARCELINO</t>
  </si>
  <si>
    <t>SI10001359</t>
  </si>
  <si>
    <t>LOTUN BEEGOO BIBI KAWSHAR</t>
  </si>
  <si>
    <t>SI10001360</t>
  </si>
  <si>
    <t>ASTRUC-BRUN MARIE HELENE NATHALIE</t>
  </si>
  <si>
    <t>SI10001388</t>
  </si>
  <si>
    <t>SOOBYE BIBI ROOKAYA</t>
  </si>
  <si>
    <t>SI10001363</t>
  </si>
  <si>
    <t>PHEERUNGGEE PARVEEN</t>
  </si>
  <si>
    <t>SI10001418</t>
  </si>
  <si>
    <t>SUNNASSY DRUVANAND</t>
  </si>
  <si>
    <t>SI07000726</t>
  </si>
  <si>
    <t>SEETARAM DAYANAND</t>
  </si>
  <si>
    <t>SI07000727</t>
  </si>
  <si>
    <t>APPASAMI NAGALINGUM</t>
  </si>
  <si>
    <t>AI07000251</t>
  </si>
  <si>
    <t>CHINTARAM MOONESHWAR</t>
  </si>
  <si>
    <t>SI10001752</t>
  </si>
  <si>
    <t>PUNCHUM ANAND</t>
  </si>
  <si>
    <t>AI10000380</t>
  </si>
  <si>
    <t xml:space="preserve">AVIK LTD </t>
  </si>
  <si>
    <t>SI07000082</t>
  </si>
  <si>
    <t>MOHURUN GEERISH</t>
  </si>
  <si>
    <t>AI07000103</t>
  </si>
  <si>
    <t xml:space="preserve">SPRADO CO LTD </t>
  </si>
  <si>
    <t>AI07000107</t>
  </si>
  <si>
    <t xml:space="preserve">BUSY WORLD AGENCY LTD </t>
  </si>
  <si>
    <t>AI07000118</t>
  </si>
  <si>
    <t xml:space="preserve">COVER PLUS LTD </t>
  </si>
  <si>
    <t>AI07000261</t>
  </si>
  <si>
    <t xml:space="preserve">LAIUS CO. LTD </t>
  </si>
  <si>
    <t>AI07000262</t>
  </si>
  <si>
    <t xml:space="preserve">KESTREL AGENCY LTD </t>
  </si>
  <si>
    <t>AI07000263</t>
  </si>
  <si>
    <t xml:space="preserve">RAHUL PARADISE AGENCY LTD </t>
  </si>
  <si>
    <t>AI07000264</t>
  </si>
  <si>
    <t xml:space="preserve">MAN'S LTD </t>
  </si>
  <si>
    <t>AI07000250</t>
  </si>
  <si>
    <t xml:space="preserve">B.P.S CO. LTD </t>
  </si>
  <si>
    <t>AI08000336</t>
  </si>
  <si>
    <t xml:space="preserve">EXPRESS - AS LTD </t>
  </si>
  <si>
    <t>AI08000341</t>
  </si>
  <si>
    <t xml:space="preserve">B.K. RAM LTD </t>
  </si>
  <si>
    <t>AI09000346</t>
  </si>
  <si>
    <t xml:space="preserve">SAFE CHOICE AGENCY LTD </t>
  </si>
  <si>
    <t>AI09000344</t>
  </si>
  <si>
    <t xml:space="preserve">FLICKER AGENCY LTD </t>
  </si>
  <si>
    <t>SI10001464</t>
  </si>
  <si>
    <t>DUSMOHAMUD BIBI FIRDOSH</t>
  </si>
  <si>
    <t>SI07000687</t>
  </si>
  <si>
    <t>BAHOORUN KHEWAR</t>
  </si>
  <si>
    <t>SI07000676</t>
  </si>
  <si>
    <t>JOLICOEUR MARIO ROBINSON</t>
  </si>
  <si>
    <t>SI07000678</t>
  </si>
  <si>
    <t>LI SING PAK ALLAN</t>
  </si>
  <si>
    <t>SI07000681</t>
  </si>
  <si>
    <t>RAMMA ANJALEEBYE</t>
  </si>
  <si>
    <t>SI07000685</t>
  </si>
  <si>
    <t>VENKAYA LAJWANTEE</t>
  </si>
  <si>
    <t>SI07000733</t>
  </si>
  <si>
    <t>LUCHMUN SATEE</t>
  </si>
  <si>
    <t>SI07000684</t>
  </si>
  <si>
    <t>TORUL CHETWONTEE</t>
  </si>
  <si>
    <t>SI07000686</t>
  </si>
  <si>
    <t>BABOOLALL ARVIND</t>
  </si>
  <si>
    <t>SI07000738</t>
  </si>
  <si>
    <t>CHUNG LIN CHEONG GILBERT</t>
  </si>
  <si>
    <t>SI07000739</t>
  </si>
  <si>
    <t>CHENG HUM YUEN SUH FONG</t>
  </si>
  <si>
    <t>SI07000688</t>
  </si>
  <si>
    <t>BEEPAT LALITA</t>
  </si>
  <si>
    <t>AI07000292</t>
  </si>
  <si>
    <t xml:space="preserve">L.A.F.C LTD </t>
  </si>
  <si>
    <t>SI08000765</t>
  </si>
  <si>
    <t>NOBAUD SATIS RAMBARRAN</t>
  </si>
  <si>
    <t>SI08000766</t>
  </si>
  <si>
    <t>AMRITA NOBAUB</t>
  </si>
  <si>
    <t>SI09001116</t>
  </si>
  <si>
    <t>LIM KEE CHANG AH MOI</t>
  </si>
  <si>
    <t>AI07000156</t>
  </si>
  <si>
    <t xml:space="preserve">T.O.P TOURS LTD </t>
  </si>
  <si>
    <t>AI07000158</t>
  </si>
  <si>
    <t xml:space="preserve">BS TRAVEL MANAGEMENT LTD </t>
  </si>
  <si>
    <t>AI07000159</t>
  </si>
  <si>
    <t xml:space="preserve">AVIATION HOLDING LTD </t>
  </si>
  <si>
    <t>AI07000157</t>
  </si>
  <si>
    <t xml:space="preserve">AXA ASSISTANCE OCEAN INDIEN LTD </t>
  </si>
  <si>
    <t>SI08000802</t>
  </si>
  <si>
    <t>PERMAL DEVEGIE</t>
  </si>
  <si>
    <t>SI07000442</t>
  </si>
  <si>
    <t>RAMBOJUN RITISHA</t>
  </si>
  <si>
    <t>SI07000443</t>
  </si>
  <si>
    <t>HORILL PRATIMA DEVI</t>
  </si>
  <si>
    <t>SI07000434</t>
  </si>
  <si>
    <t>RAMDYAL DEVIANI SAUBA</t>
  </si>
  <si>
    <t>AI07000230</t>
  </si>
  <si>
    <t xml:space="preserve">ANI (SHIKA) CO LTD </t>
  </si>
  <si>
    <t>AI07000233</t>
  </si>
  <si>
    <t xml:space="preserve">FREELINE LTD </t>
  </si>
  <si>
    <t>AI07000237</t>
  </si>
  <si>
    <t xml:space="preserve">RAYVEEN AGENCY &amp; CO LTD </t>
  </si>
  <si>
    <t>AI07000238</t>
  </si>
  <si>
    <t xml:space="preserve">S.E.D. CO. LTD </t>
  </si>
  <si>
    <t>AI07000239</t>
  </si>
  <si>
    <t xml:space="preserve">YOWAYS CO. LTD </t>
  </si>
  <si>
    <t>AI07000222</t>
  </si>
  <si>
    <t>BOODOO RAVI</t>
  </si>
  <si>
    <t>AI07000223</t>
  </si>
  <si>
    <t>CHEDEE ABDEL KHALED</t>
  </si>
  <si>
    <t>AI07000224</t>
  </si>
  <si>
    <t>GUKHOOL DHANESHWAR</t>
  </si>
  <si>
    <t>AI07000225</t>
  </si>
  <si>
    <t>KINOO HEMOWTEE</t>
  </si>
  <si>
    <t>AI07000226</t>
  </si>
  <si>
    <t>MAHADANO PREETHEE</t>
  </si>
  <si>
    <t>AI07000228</t>
  </si>
  <si>
    <t>BABAJEE LUXMI DEVI</t>
  </si>
  <si>
    <t>AI07000229</t>
  </si>
  <si>
    <t>RAMPHUL PRIYA RAMLUCKUN</t>
  </si>
  <si>
    <t>SI08000791</t>
  </si>
  <si>
    <t>BRIJMOHUN VANISHA</t>
  </si>
  <si>
    <t>SI08000803</t>
  </si>
  <si>
    <t>GUNGAH RAVI</t>
  </si>
  <si>
    <t>SI08000804</t>
  </si>
  <si>
    <t>VYTHELINGUM MARIE GISELINE ISABELLE</t>
  </si>
  <si>
    <t>AI07000231</t>
  </si>
  <si>
    <t xml:space="preserve">BLUE GATE CO LTD </t>
  </si>
  <si>
    <t>AI07000240</t>
  </si>
  <si>
    <t xml:space="preserve">AUTO STYLE LTD </t>
  </si>
  <si>
    <t>AI07000234</t>
  </si>
  <si>
    <t xml:space="preserve">KHASARA CREATION LTD </t>
  </si>
  <si>
    <t>AI07000236</t>
  </si>
  <si>
    <t xml:space="preserve">MOTOR PLUS AGENCY LTD </t>
  </si>
  <si>
    <t>SI08000779</t>
  </si>
  <si>
    <t>PEDALOO ALLEYN ANNE-MARIE MARIA</t>
  </si>
  <si>
    <t>SI08000780</t>
  </si>
  <si>
    <t>GOOMAUNY SURAJ SINGH</t>
  </si>
  <si>
    <t>SI08000783</t>
  </si>
  <si>
    <t>NG CHEONG KAI DOMINIQUE NG KIN FAT</t>
  </si>
  <si>
    <t>SI08000787</t>
  </si>
  <si>
    <t>MOOHUN NEERMALA</t>
  </si>
  <si>
    <t>SI08000800</t>
  </si>
  <si>
    <t>NURJANDOA ALVINAH</t>
  </si>
  <si>
    <t>SI08000812</t>
  </si>
  <si>
    <t>TAUKOORCHAND INDROWTEE</t>
  </si>
  <si>
    <t>SI08000778</t>
  </si>
  <si>
    <t>DOOMUN KOOSHILA</t>
  </si>
  <si>
    <t>SI08000810</t>
  </si>
  <si>
    <t>RUGJEE PURNIMA BAI</t>
  </si>
  <si>
    <t>SI08000892</t>
  </si>
  <si>
    <t>KEWAL SOOMAWTEE</t>
  </si>
  <si>
    <t>SI08000891</t>
  </si>
  <si>
    <t>MOOTHEN MARIE WENDY CHARON</t>
  </si>
  <si>
    <t>SI08000889</t>
  </si>
  <si>
    <t>RAMJUTTUN SHIKSHA KUMARI</t>
  </si>
  <si>
    <t>SI08000890</t>
  </si>
  <si>
    <t>SIVANCE MARIE CARENZA</t>
  </si>
  <si>
    <t>AI07000232</t>
  </si>
  <si>
    <t xml:space="preserve">BRIZINCO LTD </t>
  </si>
  <si>
    <t>AI08000339</t>
  </si>
  <si>
    <t xml:space="preserve">LE GAN LTEE </t>
  </si>
  <si>
    <t>AI07000119</t>
  </si>
  <si>
    <t xml:space="preserve">WHITEGATE AGENCIES LTD </t>
  </si>
  <si>
    <t>AI07000110</t>
  </si>
  <si>
    <t xml:space="preserve">S.G.B &amp; GROUP CO LTD </t>
  </si>
  <si>
    <t>AI07000113</t>
  </si>
  <si>
    <t xml:space="preserve">SUN BIRD CO. LTD. </t>
  </si>
  <si>
    <t>AI07000288</t>
  </si>
  <si>
    <t xml:space="preserve">INDIAN OCEAN INTERNATIONAL BANK LTD </t>
  </si>
  <si>
    <t>SI07000100</t>
  </si>
  <si>
    <t>IBRAHIM MACTOOM IBRAHIM MOHAMED</t>
  </si>
  <si>
    <t>SI07000106</t>
  </si>
  <si>
    <t>HUNGSRAZ SOORANDRANATH</t>
  </si>
  <si>
    <t>SI07000428</t>
  </si>
  <si>
    <t>AUTARD ANNE HELENE MARJORIE</t>
  </si>
  <si>
    <t>SI07000671</t>
  </si>
  <si>
    <t>NUSRALLY ABOO BAKAR</t>
  </si>
  <si>
    <t>SI07000674</t>
  </si>
  <si>
    <t>RAMDHANEE RAKESHWAR</t>
  </si>
  <si>
    <t>AI07000139</t>
  </si>
  <si>
    <t xml:space="preserve">ASZA CO LTD </t>
  </si>
  <si>
    <t>AI07000115</t>
  </si>
  <si>
    <t xml:space="preserve">C. RAJCOOMAR &amp; CO LTD </t>
  </si>
  <si>
    <t>AI07000137</t>
  </si>
  <si>
    <t xml:space="preserve">ROUND THE CLOCK AGENCY LTD </t>
  </si>
  <si>
    <t>AI07000109</t>
  </si>
  <si>
    <t xml:space="preserve">GARUDA TRADING CO.LTD </t>
  </si>
  <si>
    <t>AI07000111</t>
  </si>
  <si>
    <t xml:space="preserve">RAMFUL AGENCY LIMITED </t>
  </si>
  <si>
    <t>AI07000112</t>
  </si>
  <si>
    <t xml:space="preserve">G.RAMSAHYE COMPANY LIMITED </t>
  </si>
  <si>
    <t>AI07000114</t>
  </si>
  <si>
    <t xml:space="preserve">BLUE TIP LTD </t>
  </si>
  <si>
    <t>AI07000116</t>
  </si>
  <si>
    <t xml:space="preserve">Z LINE LTD </t>
  </si>
  <si>
    <t>AI07000120</t>
  </si>
  <si>
    <t xml:space="preserve">JETWAY TRAVEL &amp; TOURS LTD </t>
  </si>
  <si>
    <t>AI07000138</t>
  </si>
  <si>
    <t xml:space="preserve">MOTORLAND AGENCY CO. LTD </t>
  </si>
  <si>
    <t>SI10001717</t>
  </si>
  <si>
    <t>LUCHMUN PARVATEE</t>
  </si>
  <si>
    <t>AI07000131</t>
  </si>
  <si>
    <t xml:space="preserve">RADLET AGENCIES LTD </t>
  </si>
  <si>
    <t>SI07000362</t>
  </si>
  <si>
    <t>BETCHOO RITA DEVI</t>
  </si>
  <si>
    <t>SI07000381</t>
  </si>
  <si>
    <t>BEETUL SHRIMATI P K</t>
  </si>
  <si>
    <t>SI07000382</t>
  </si>
  <si>
    <t>BOODHOO HEMDUTH</t>
  </si>
  <si>
    <t>SI07000391</t>
  </si>
  <si>
    <t>KUNDOO BALIRAM</t>
  </si>
  <si>
    <t>SI07000396</t>
  </si>
  <si>
    <t>PENTIAH DEVIANTEE DEVI</t>
  </si>
  <si>
    <t>SI07000361</t>
  </si>
  <si>
    <t>BEEDASSY SANJAY</t>
  </si>
  <si>
    <t>SI07000365</t>
  </si>
  <si>
    <t>CHOOLHUN DEVENDRANATH</t>
  </si>
  <si>
    <t>SI07000367</t>
  </si>
  <si>
    <t>LI WOON CHUNG LI YU WON</t>
  </si>
  <si>
    <t>SI08000760</t>
  </si>
  <si>
    <t>LAGAILLARDE DESIRE MICHAEL</t>
  </si>
  <si>
    <t>SI07000380</t>
  </si>
  <si>
    <t>BABOORAM SATENKUMAR</t>
  </si>
  <si>
    <t>SI07000384</t>
  </si>
  <si>
    <t>CHINIAH RAJENDRA</t>
  </si>
  <si>
    <t>SI07000385</t>
  </si>
  <si>
    <t>DABEE JAGESH</t>
  </si>
  <si>
    <t>SI07000386</t>
  </si>
  <si>
    <t>DAHARI TARANATH</t>
  </si>
  <si>
    <t>SI07000395</t>
  </si>
  <si>
    <t>MOTI ROBIN KUMAR</t>
  </si>
  <si>
    <t>SI07000398</t>
  </si>
  <si>
    <t>PURDASY FIROZ</t>
  </si>
  <si>
    <t>SI07000399</t>
  </si>
  <si>
    <t>RAJCOOMAR BHOOWANESWAR</t>
  </si>
  <si>
    <t>SI07000400</t>
  </si>
  <si>
    <t>RAMDAWOR SIMI</t>
  </si>
  <si>
    <t>SI07000403</t>
  </si>
  <si>
    <t>RAYAPEN AMERINGEN</t>
  </si>
  <si>
    <t>SI07000404</t>
  </si>
  <si>
    <t>RHAMDHUN VIJAYANAND</t>
  </si>
  <si>
    <t>SI07000405</t>
  </si>
  <si>
    <t>SEEBALUCK RAJKUMAR</t>
  </si>
  <si>
    <t>SI07000407</t>
  </si>
  <si>
    <t>SOORIAH NEVIN DHARAMRAJ</t>
  </si>
  <si>
    <t>AI08000306</t>
  </si>
  <si>
    <t xml:space="preserve">DBM FINANCIAL SERVICES LTD </t>
  </si>
  <si>
    <t>SI07000415</t>
  </si>
  <si>
    <t>LADKEEA NAMDEO</t>
  </si>
  <si>
    <t>SI07000418</t>
  </si>
  <si>
    <t>BHURTUN SOODARSUN</t>
  </si>
  <si>
    <t>SI07000419</t>
  </si>
  <si>
    <t>RAMBURN VINOD</t>
  </si>
  <si>
    <t>SI07000406</t>
  </si>
  <si>
    <t>SOOMAROO KESHWARLALL</t>
  </si>
  <si>
    <t>SI07000410</t>
  </si>
  <si>
    <t>TOWOKUL SUREKHA DEVI</t>
  </si>
  <si>
    <t>SI07000411</t>
  </si>
  <si>
    <t>RAMASAWMY SANDEEREN</t>
  </si>
  <si>
    <t>SI07000412</t>
  </si>
  <si>
    <t>SUSTY DOWLUT</t>
  </si>
  <si>
    <t>SI07000417</t>
  </si>
  <si>
    <t>SEEPAUL MOHIT</t>
  </si>
  <si>
    <t>AI08000315</t>
  </si>
  <si>
    <t xml:space="preserve">MAUBANK LTD </t>
  </si>
  <si>
    <t>AI08000316</t>
  </si>
  <si>
    <t xml:space="preserve">COMSI AGENCY LTD </t>
  </si>
  <si>
    <t>SI08000873</t>
  </si>
  <si>
    <t>FOWDUR TUHULRAM</t>
  </si>
  <si>
    <t>AI08000325</t>
  </si>
  <si>
    <t xml:space="preserve">S K R AGENCY CO.LTD </t>
  </si>
  <si>
    <t>AI08000326</t>
  </si>
  <si>
    <t xml:space="preserve">B.SECURE CO. LTD </t>
  </si>
  <si>
    <t>AI08000331</t>
  </si>
  <si>
    <t xml:space="preserve">THE MAURITUS POST LIMITED </t>
  </si>
  <si>
    <t>SI10001414</t>
  </si>
  <si>
    <t>GANGARAM SANJIV</t>
  </si>
  <si>
    <t>AI07000102</t>
  </si>
  <si>
    <t xml:space="preserve">HOLLYWOOD HAWK LTD </t>
  </si>
  <si>
    <t>AI07000241</t>
  </si>
  <si>
    <t xml:space="preserve">WISE CARE CO. LTD </t>
  </si>
  <si>
    <t>AI07000253</t>
  </si>
  <si>
    <t xml:space="preserve">BEST CHOICE LTD </t>
  </si>
  <si>
    <t>AI07000254</t>
  </si>
  <si>
    <t xml:space="preserve">PEACOCK AGENCIES LTD </t>
  </si>
  <si>
    <t>AI07000255</t>
  </si>
  <si>
    <t xml:space="preserve">RIHAN COMPANY LTD </t>
  </si>
  <si>
    <t>AI07000256</t>
  </si>
  <si>
    <t xml:space="preserve">SANASPORTS EQUIPMENT TRADING LTD </t>
  </si>
  <si>
    <t>AI07000278</t>
  </si>
  <si>
    <t xml:space="preserve">RIGHT CHOICE AGENCY LTD </t>
  </si>
  <si>
    <t>AI07000289</t>
  </si>
  <si>
    <t xml:space="preserve">COBICO LTD </t>
  </si>
  <si>
    <t>AI07000290</t>
  </si>
  <si>
    <t xml:space="preserve">GLORY AGENCIES COMPANY LIMITED </t>
  </si>
  <si>
    <t>AI08000307</t>
  </si>
  <si>
    <t xml:space="preserve">D.A.S.A CO LTD </t>
  </si>
  <si>
    <t>AI08000337</t>
  </si>
  <si>
    <t xml:space="preserve">P.M.R. LTD </t>
  </si>
  <si>
    <t>AI09000345</t>
  </si>
  <si>
    <t xml:space="preserve">OTWO COVER LTD </t>
  </si>
  <si>
    <t>AI09000348</t>
  </si>
  <si>
    <t xml:space="preserve">ROYAL COVER LTD </t>
  </si>
  <si>
    <t>AI08000319</t>
  </si>
  <si>
    <t xml:space="preserve">NIRVAN AGENCIES LTD </t>
  </si>
  <si>
    <t>SI07000499</t>
  </si>
  <si>
    <t>GEERUTSING YOGESHWAR</t>
  </si>
  <si>
    <t>SI07000469</t>
  </si>
  <si>
    <t>MIRBEL JEAN LOIUS ALAIN</t>
  </si>
  <si>
    <t>SI07000473</t>
  </si>
  <si>
    <t>PROAG GANSEEAM</t>
  </si>
  <si>
    <t>SI07000479</t>
  </si>
  <si>
    <t>SANTBAKSHSING BALKUMARI</t>
  </si>
  <si>
    <t>SI07000481</t>
  </si>
  <si>
    <t>SOHAWON NASSERAH BIBI</t>
  </si>
  <si>
    <t>SI07000483</t>
  </si>
  <si>
    <t>SURNAM PEOMSING</t>
  </si>
  <si>
    <t>SI07000485</t>
  </si>
  <si>
    <t>WOOCHIT REETA</t>
  </si>
  <si>
    <t>SI07000488</t>
  </si>
  <si>
    <t>BALLOO PRITHVIRAJ</t>
  </si>
  <si>
    <t>SI07000493</t>
  </si>
  <si>
    <t>BOOLUCK SHIAMA</t>
  </si>
  <si>
    <t>SI07000497</t>
  </si>
  <si>
    <t>DOORGACHUN ATMA</t>
  </si>
  <si>
    <t>SI07000496</t>
  </si>
  <si>
    <t>DHALLIAH KOOVINANDAH</t>
  </si>
  <si>
    <t>SI07000475</t>
  </si>
  <si>
    <t>RADHAKEESSOON DAYANIDHI</t>
  </si>
  <si>
    <t>SI07000491</t>
  </si>
  <si>
    <t>BHEEKHOO YOGISHWAR</t>
  </si>
  <si>
    <t>SI07000467</t>
  </si>
  <si>
    <t>LUTCHANAH LINGAYA</t>
  </si>
  <si>
    <t>SI07000477</t>
  </si>
  <si>
    <t>RATTAH SOHUNLALL</t>
  </si>
  <si>
    <t>SI07000465</t>
  </si>
  <si>
    <t>JOOSERY PREMILA DEVI</t>
  </si>
  <si>
    <t>SI08000885</t>
  </si>
  <si>
    <t>DABY Pritheeveeraj</t>
  </si>
  <si>
    <t>SI09001159</t>
  </si>
  <si>
    <t>Nutchetrum Dharmarajan</t>
  </si>
  <si>
    <t>SI10001320</t>
  </si>
  <si>
    <t>CHUMROO LEELA</t>
  </si>
  <si>
    <t>SI10001326</t>
  </si>
  <si>
    <t>JHEENGOOR KAUSHAL UMMAY</t>
  </si>
  <si>
    <t>SI10001463</t>
  </si>
  <si>
    <t>JOOTUN YODHUN</t>
  </si>
  <si>
    <t>SI10001613</t>
  </si>
  <si>
    <t>RANGAPANAIKEN ANGELO LUCIANNI</t>
  </si>
  <si>
    <t>SI11001838</t>
  </si>
  <si>
    <t>SUKHARI HURRYPRAKASH</t>
  </si>
  <si>
    <t>AI07000160</t>
  </si>
  <si>
    <t xml:space="preserve">PHILIPPE CHEUNG AND CO LTD </t>
  </si>
  <si>
    <t>AI07000259</t>
  </si>
  <si>
    <t xml:space="preserve">SAVIJA LTD </t>
  </si>
  <si>
    <t>AI07000294</t>
  </si>
  <si>
    <t xml:space="preserve">PMA CO. LTD </t>
  </si>
  <si>
    <t>AI07000155</t>
  </si>
  <si>
    <t>SOBHEE VEENOD</t>
  </si>
  <si>
    <t>AI07000293</t>
  </si>
  <si>
    <t xml:space="preserve">AVANTGARDE LTEE </t>
  </si>
  <si>
    <t>AI07000276</t>
  </si>
  <si>
    <t xml:space="preserve">DIRECT COVER LTD </t>
  </si>
  <si>
    <t>AI08000303</t>
  </si>
  <si>
    <t xml:space="preserve">ESSEL AGENCY &amp; CO.LTD </t>
  </si>
  <si>
    <t>AI08000302</t>
  </si>
  <si>
    <t xml:space="preserve">AUTO TRADER COMPANY LTD </t>
  </si>
  <si>
    <t>AI08000311</t>
  </si>
  <si>
    <t xml:space="preserve">ITINERIS LTD </t>
  </si>
  <si>
    <t>AI08000312</t>
  </si>
  <si>
    <t xml:space="preserve">JNL AGENCIES CO LTD </t>
  </si>
  <si>
    <t>AI08000323</t>
  </si>
  <si>
    <t xml:space="preserve">J.KALACHAND &amp; CO.LTD. </t>
  </si>
  <si>
    <t>AI08000321</t>
  </si>
  <si>
    <t xml:space="preserve">SKYWAYS TRAVEL &amp; TOURS LTD </t>
  </si>
  <si>
    <t>AI08000314</t>
  </si>
  <si>
    <t xml:space="preserve">GENTING TRAVEL LTD </t>
  </si>
  <si>
    <t>AI08000329</t>
  </si>
  <si>
    <t xml:space="preserve">MAURITOURS TRAVEL LTD </t>
  </si>
  <si>
    <t>AI08000330</t>
  </si>
  <si>
    <t xml:space="preserve">BUDGET TRAVEL SERVICES LTD </t>
  </si>
  <si>
    <t>AI08000332</t>
  </si>
  <si>
    <t xml:space="preserve">TRAVELMART LTD </t>
  </si>
  <si>
    <t>AI08000333</t>
  </si>
  <si>
    <t xml:space="preserve">JES TRAVEL CONSULTANTS LTD </t>
  </si>
  <si>
    <t>AI08000328</t>
  </si>
  <si>
    <t xml:space="preserve">COSAVI LEISURE TRAVEL &amp; TOURS LIMITED </t>
  </si>
  <si>
    <t>AI08000902</t>
  </si>
  <si>
    <t xml:space="preserve">ATOM TRAVEL SERVICE LTD </t>
  </si>
  <si>
    <t>AI07000108</t>
  </si>
  <si>
    <t xml:space="preserve">S.RUHOMUTALLY &amp; CO. </t>
  </si>
  <si>
    <t>AI07000133</t>
  </si>
  <si>
    <t xml:space="preserve">IMO LTEE </t>
  </si>
  <si>
    <t>AI07000151</t>
  </si>
  <si>
    <t>UTIM BIBI NOORENA</t>
  </si>
  <si>
    <t>AI08000304</t>
  </si>
  <si>
    <t>ROHAN LINDSAY GÉRARD</t>
  </si>
  <si>
    <t>SI08000754</t>
  </si>
  <si>
    <t>RAMBHOJOO SHANJIV</t>
  </si>
  <si>
    <t>SI08000755</t>
  </si>
  <si>
    <t>RUHOMUTALLY ANITA NAZIM</t>
  </si>
  <si>
    <t>SI08000759</t>
  </si>
  <si>
    <t>BEEBEEJAUN BEEBEE MADINA</t>
  </si>
  <si>
    <t>SI08000758</t>
  </si>
  <si>
    <t>RAMSARAN TARADITH</t>
  </si>
  <si>
    <t>SI08000883</t>
  </si>
  <si>
    <t>RUHOMUTALLY AADIL</t>
  </si>
  <si>
    <t>SI08000959</t>
  </si>
  <si>
    <t>SEECKUN SEEWOODOYAL MILI GEENEESHA</t>
  </si>
  <si>
    <t>SI08000956</t>
  </si>
  <si>
    <t>RUHOMUTALLY (BORN MULLOO) LYDMILLA</t>
  </si>
  <si>
    <t>SI08000958</t>
  </si>
  <si>
    <t>DURGADOO VISHNU</t>
  </si>
  <si>
    <t>AI09000349</t>
  </si>
  <si>
    <t>MAHAMOODALLY BIBI SENAZ</t>
  </si>
  <si>
    <t>SI09001117</t>
  </si>
  <si>
    <t>UREELANAH SANJAY RAMA</t>
  </si>
  <si>
    <t>AI10000362</t>
  </si>
  <si>
    <t>MORABY MOHAMMAD NAUSHADALLY LATIFF</t>
  </si>
  <si>
    <t>AI10000369</t>
  </si>
  <si>
    <t>BANDOO BIBI ROOCSANA</t>
  </si>
  <si>
    <t>SI17004401</t>
  </si>
  <si>
    <t>KINOO BIBI NOOSHREEN</t>
  </si>
  <si>
    <t>SI07000636</t>
  </si>
  <si>
    <t>BEEDASSY AMRITA DEVI</t>
  </si>
  <si>
    <t>SI07000509</t>
  </si>
  <si>
    <t>CAULACHAND HARISHCHAND</t>
  </si>
  <si>
    <t>SI07000638</t>
  </si>
  <si>
    <t>MATOOR SOOBAWTEE</t>
  </si>
  <si>
    <t>SI07000517</t>
  </si>
  <si>
    <t>BEESOOA JAYWANTEE</t>
  </si>
  <si>
    <t>SI07000508</t>
  </si>
  <si>
    <t>PERSAND KOMAL</t>
  </si>
  <si>
    <t>SI07000640</t>
  </si>
  <si>
    <t>SEPAUL GITESHRAJ</t>
  </si>
  <si>
    <t>SI07000194</t>
  </si>
  <si>
    <t>DHUNNOO ELORA MISHRA</t>
  </si>
  <si>
    <t>SI07000195</t>
  </si>
  <si>
    <t>RAMSAMY CHANDRADEO</t>
  </si>
  <si>
    <t>SI07000196</t>
  </si>
  <si>
    <t>NANDOO MOHAMED BEN</t>
  </si>
  <si>
    <t>AI07000135</t>
  </si>
  <si>
    <t xml:space="preserve">A. K. Mungur Co. Ltd </t>
  </si>
  <si>
    <t>AI07000140</t>
  </si>
  <si>
    <t xml:space="preserve">DAILY GUARDIAN LTD </t>
  </si>
  <si>
    <t>AI07000141</t>
  </si>
  <si>
    <t xml:space="preserve">SAFEHANDS LTD </t>
  </si>
  <si>
    <t>AI07000142</t>
  </si>
  <si>
    <t xml:space="preserve">BLUE SHIELD LTD </t>
  </si>
  <si>
    <t>AI07000143</t>
  </si>
  <si>
    <t xml:space="preserve">LIMOCK MANAGEMENT SERVICES CO LTD </t>
  </si>
  <si>
    <t>AI07000280</t>
  </si>
  <si>
    <t xml:space="preserve">THE PHOENIX AGENCY LTD </t>
  </si>
  <si>
    <t>AI07000281</t>
  </si>
  <si>
    <t xml:space="preserve">A.M.B. Ltd </t>
  </si>
  <si>
    <t>AI07000297</t>
  </si>
  <si>
    <t xml:space="preserve">AKSHAYE &amp; RAMSURRUN AGENCIES LTD </t>
  </si>
  <si>
    <t>AI07000298</t>
  </si>
  <si>
    <t xml:space="preserve">THOMAS COOK (MAURITIUS) TRAVEL LTD </t>
  </si>
  <si>
    <t>AI07000136</t>
  </si>
  <si>
    <t>HEERASING MR.OODITH</t>
  </si>
  <si>
    <t>AI07000144</t>
  </si>
  <si>
    <t>RAMSAHYE TILOMA</t>
  </si>
  <si>
    <t>AI07000145</t>
  </si>
  <si>
    <t>CHEETOO DEVIKA</t>
  </si>
  <si>
    <t>SI07000247</t>
  </si>
  <si>
    <t>SOOMARAH TARKESHWARLALL</t>
  </si>
  <si>
    <t>SI07000511</t>
  </si>
  <si>
    <t>GOBIN SEETARAM</t>
  </si>
  <si>
    <t>SI07000635</t>
  </si>
  <si>
    <t>GHOORAH MOHUNDUTH</t>
  </si>
  <si>
    <t>SI07000637</t>
  </si>
  <si>
    <t>RAMBACCUSSING RAVISHANKAR</t>
  </si>
  <si>
    <t>SI07000644</t>
  </si>
  <si>
    <t>SERVANSINGH THAMAH</t>
  </si>
  <si>
    <t>AI07000295</t>
  </si>
  <si>
    <t xml:space="preserve">GOLDEN BIRDS LTD </t>
  </si>
  <si>
    <t>AI07000296</t>
  </si>
  <si>
    <t xml:space="preserve">JUST WISE SERVICES LTD </t>
  </si>
  <si>
    <t>SI07000641</t>
  </si>
  <si>
    <t>BUTTOHEE SABITA</t>
  </si>
  <si>
    <t>SI08000752</t>
  </si>
  <si>
    <t>MUNUSAMI NARVADHA</t>
  </si>
  <si>
    <t>SI07000239</t>
  </si>
  <si>
    <t>MEHENDALE SHARAD ATMARAM</t>
  </si>
  <si>
    <t>SI07000711</t>
  </si>
  <si>
    <t>DOMAH SATCHIDANUND</t>
  </si>
  <si>
    <t>SI07000217</t>
  </si>
  <si>
    <t>BHOLAH CHUNDREBHAN</t>
  </si>
  <si>
    <t>SI07000233</t>
  </si>
  <si>
    <t>RAGPOT INDRANI</t>
  </si>
  <si>
    <t>SI07000243</t>
  </si>
  <si>
    <t>RUPEAR ATMAH</t>
  </si>
  <si>
    <t>SI07000256</t>
  </si>
  <si>
    <t>GUJADHUR SAROJ</t>
  </si>
  <si>
    <t>SI07000283</t>
  </si>
  <si>
    <t>NEERBUN DHIRAJ GOOPTA</t>
  </si>
  <si>
    <t>SI07000643</t>
  </si>
  <si>
    <t>RAMLUGUN TECKNARAINSINGH</t>
  </si>
  <si>
    <t>SI08000862</t>
  </si>
  <si>
    <t>MADAN GULZAR</t>
  </si>
  <si>
    <t>SI08000866</t>
  </si>
  <si>
    <t>PANDOO DHARAMRAO</t>
  </si>
  <si>
    <t>SI08000863</t>
  </si>
  <si>
    <t>BOODHUN PRAVIN KUMAR</t>
  </si>
  <si>
    <t>SI08000865</t>
  </si>
  <si>
    <t>BEEHARRY AJOY</t>
  </si>
  <si>
    <t>SI08000867</t>
  </si>
  <si>
    <t>LEECHAND RAMDHARRY</t>
  </si>
  <si>
    <t>SI07000216</t>
  </si>
  <si>
    <t>MEETOOA SOORYADANAND</t>
  </si>
  <si>
    <t>SI07000232</t>
  </si>
  <si>
    <t>APPADOO CHANDRAYA</t>
  </si>
  <si>
    <t>SI08000908</t>
  </si>
  <si>
    <t>ITTEEA LUXOOMEE</t>
  </si>
  <si>
    <t>SI09001004</t>
  </si>
  <si>
    <t>RUGHOONUNDON AMICA</t>
  </si>
  <si>
    <t>SI09001020</t>
  </si>
  <si>
    <t>SOBNATH ASHA</t>
  </si>
  <si>
    <t>SI09001022</t>
  </si>
  <si>
    <t>SEEBALUCK KRISHEN KUMAR</t>
  </si>
  <si>
    <t>SI09001032</t>
  </si>
  <si>
    <t>BABOORAM DEVINA</t>
  </si>
  <si>
    <t>SI09001050</t>
  </si>
  <si>
    <t>KISSOONDYAL KAMAL</t>
  </si>
  <si>
    <t>SI09001054</t>
  </si>
  <si>
    <t>PULLWAN BHURDWAZ</t>
  </si>
  <si>
    <t>SI09001151</t>
  </si>
  <si>
    <t>FOWDUR SARITA</t>
  </si>
  <si>
    <t>SI10001187</t>
  </si>
  <si>
    <t>RAMRICHIA CHASETA NEHA</t>
  </si>
  <si>
    <t>AI10000361</t>
  </si>
  <si>
    <t xml:space="preserve">STEPHEN'S GREEN CO LTD </t>
  </si>
  <si>
    <t>SI10001720</t>
  </si>
  <si>
    <t>NEERSOO ITTIANAND</t>
  </si>
  <si>
    <t>SI07000280</t>
  </si>
  <si>
    <t>POOROOYE PARMANAND</t>
  </si>
  <si>
    <t>SI07000269</t>
  </si>
  <si>
    <t>RAMSURRUN AKSHAYE</t>
  </si>
  <si>
    <t>SI07000245</t>
  </si>
  <si>
    <t>ANNIA ARJOON</t>
  </si>
  <si>
    <t>SI07000246</t>
  </si>
  <si>
    <t>RAMBOCUS BHARADWAJ</t>
  </si>
  <si>
    <t>SI07000248</t>
  </si>
  <si>
    <t>DOSIEAH VISHWANAND</t>
  </si>
  <si>
    <t>SI07000250</t>
  </si>
  <si>
    <t>RAMYEAD GOMATEE</t>
  </si>
  <si>
    <t>SI07000262</t>
  </si>
  <si>
    <t>BALLEA ANEEROOD SEWSUNKAR</t>
  </si>
  <si>
    <t>SI07000255</t>
  </si>
  <si>
    <t>LUCHOOMUN BHAVISHAL KUMAR</t>
  </si>
  <si>
    <t>SI07000259</t>
  </si>
  <si>
    <t>ITTOO MAHADEO</t>
  </si>
  <si>
    <t>SI07000260</t>
  </si>
  <si>
    <t>HOOLASH JODHA</t>
  </si>
  <si>
    <t>SI07000261</t>
  </si>
  <si>
    <t>JANKEE ROOPUNSING</t>
  </si>
  <si>
    <t>SI07000265</t>
  </si>
  <si>
    <t>CHUTTOO TARAMATTEE</t>
  </si>
  <si>
    <t>SI07000282</t>
  </si>
  <si>
    <t>BHOODHOO KIRAN</t>
  </si>
  <si>
    <t>SI07000205</t>
  </si>
  <si>
    <t>SI07000206</t>
  </si>
  <si>
    <t>FURCHEE KRISNADUTH</t>
  </si>
  <si>
    <t>SI07000210</t>
  </si>
  <si>
    <t>POORUN PREMDUTH</t>
  </si>
  <si>
    <t>SI07000218</t>
  </si>
  <si>
    <t>KHUNDOO SACHIN DEV</t>
  </si>
  <si>
    <t>SI07000222</t>
  </si>
  <si>
    <t>RAMPERSAND SURENDRA</t>
  </si>
  <si>
    <t>SI07000225</t>
  </si>
  <si>
    <t>OBHEEMAUN LALLDEOSINGH</t>
  </si>
  <si>
    <t>SI07000227</t>
  </si>
  <si>
    <t>RADHAKEESSOON LALLMAN</t>
  </si>
  <si>
    <t>SI07000235</t>
  </si>
  <si>
    <t>RAMGOBIN HAYMANT</t>
  </si>
  <si>
    <t>SI07000236</t>
  </si>
  <si>
    <t>LUCHOOMUN RAJINDER</t>
  </si>
  <si>
    <t>SI07000240</t>
  </si>
  <si>
    <t>MOHUN POORUN</t>
  </si>
  <si>
    <t>SI07000257</t>
  </si>
  <si>
    <t>GHOORAH HURRYCHUN</t>
  </si>
  <si>
    <t>SI07000273</t>
  </si>
  <si>
    <t>LUCHOOMUN YASHWIN KUMAR</t>
  </si>
  <si>
    <t>SI07000277</t>
  </si>
  <si>
    <t>GOBIN NUNDUN</t>
  </si>
  <si>
    <t>SI07000714</t>
  </si>
  <si>
    <t>OOGARAH PREMDATH</t>
  </si>
  <si>
    <t>SI07000715</t>
  </si>
  <si>
    <t>KHODABUX MOHAMMAD SHAFEE</t>
  </si>
  <si>
    <t>SI07000224</t>
  </si>
  <si>
    <t>RAMSAHA JUGDISH</t>
  </si>
  <si>
    <t>SI07000208</t>
  </si>
  <si>
    <t>CHUMROO TEJNARAIN</t>
  </si>
  <si>
    <t>SI07000214</t>
  </si>
  <si>
    <t>BUSGEET DOGESSWAR SHARMA</t>
  </si>
  <si>
    <t>SI07000219</t>
  </si>
  <si>
    <t>TORUL YOGANAND</t>
  </si>
  <si>
    <t>SI07000221</t>
  </si>
  <si>
    <t>PROAG PARDOOMAN</t>
  </si>
  <si>
    <t>SI07000230</t>
  </si>
  <si>
    <t>OODALLY MOHAMED RIMANE OODALLY</t>
  </si>
  <si>
    <t>SI07000237</t>
  </si>
  <si>
    <t>NUNDAH MANEKHA</t>
  </si>
  <si>
    <t>SI07000251</t>
  </si>
  <si>
    <t>SREEKISSOON HARRY</t>
  </si>
  <si>
    <t>SI07000263</t>
  </si>
  <si>
    <t>SOOGUND MOHAMMED RESHAD</t>
  </si>
  <si>
    <t>SI07000264</t>
  </si>
  <si>
    <t>SOOGUND BIBI SABEENA</t>
  </si>
  <si>
    <t>SI07000266</t>
  </si>
  <si>
    <t>DAWOOLET AMURDIAL</t>
  </si>
  <si>
    <t>SI07000268</t>
  </si>
  <si>
    <t>RAMSURRUN POORUN</t>
  </si>
  <si>
    <t>SI07000270</t>
  </si>
  <si>
    <t>CHUTTOO TARKESWAR</t>
  </si>
  <si>
    <t>SI07000271</t>
  </si>
  <si>
    <t>DASSARATH NARANDUTH</t>
  </si>
  <si>
    <t>SI07000272</t>
  </si>
  <si>
    <t>SANTBAKSHSING SOORENKANTH</t>
  </si>
  <si>
    <t>SI07000274</t>
  </si>
  <si>
    <t>SEEWOOGOOLAM JAYCHAND</t>
  </si>
  <si>
    <t>SI07000276</t>
  </si>
  <si>
    <t>BEEDASY RAJ</t>
  </si>
  <si>
    <t>SI07000278</t>
  </si>
  <si>
    <t>SEERUTHUN ANAND KUMAR</t>
  </si>
  <si>
    <t>SI07000710</t>
  </si>
  <si>
    <t>SEWPAUL NAMRATA</t>
  </si>
  <si>
    <t>SI07000204</t>
  </si>
  <si>
    <t>SI07000258</t>
  </si>
  <si>
    <t>BEEMADOO GOPAL</t>
  </si>
  <si>
    <t>SI08000845</t>
  </si>
  <si>
    <t>DOOBOREE AMARDEOSING</t>
  </si>
  <si>
    <t>SI08000909</t>
  </si>
  <si>
    <t>PENTIAH SABRINA BORN APPADOO</t>
  </si>
  <si>
    <t>SI08000910</t>
  </si>
  <si>
    <t>LIMOCK DRISILLE</t>
  </si>
  <si>
    <t>SI09001052</t>
  </si>
  <si>
    <t>DULTHUMUN SOMDUTH</t>
  </si>
  <si>
    <t>SI09001056</t>
  </si>
  <si>
    <t>DHARMAOTEE RUPEAR</t>
  </si>
  <si>
    <t>SI09001125</t>
  </si>
  <si>
    <t>OODALLY SABHIATA</t>
  </si>
  <si>
    <t>SI10001163</t>
  </si>
  <si>
    <t>GOWREEA ASHOK</t>
  </si>
  <si>
    <t>SI10001411</t>
  </si>
  <si>
    <t>OOGARAH BASHNATH</t>
  </si>
  <si>
    <t>SI10001454</t>
  </si>
  <si>
    <t>JODHA RAJMANEE</t>
  </si>
  <si>
    <t>SI10001611</t>
  </si>
  <si>
    <t>CALLYCHURN MOONESHWAR</t>
  </si>
  <si>
    <t>SI10001756</t>
  </si>
  <si>
    <t>AUKHOJEE SYAMDUTH</t>
  </si>
  <si>
    <t>SI10001758</t>
  </si>
  <si>
    <t>SEVATHEAN MARIE JULIANA WENDY</t>
  </si>
  <si>
    <t>SI10001759</t>
  </si>
  <si>
    <t>VERT JEAN DOMINIQUE NOEL</t>
  </si>
  <si>
    <t>SI10001760</t>
  </si>
  <si>
    <t>DOUSSORUTH ANWAR HOSSEN</t>
  </si>
  <si>
    <t>SI07000022</t>
  </si>
  <si>
    <t>MOONSAMY VALEN</t>
  </si>
  <si>
    <t>SI07000020</t>
  </si>
  <si>
    <t>CASMALLY MUHAMMAD NAWFAL</t>
  </si>
  <si>
    <t>SI07000026</t>
  </si>
  <si>
    <t>AUMEERUDDY HAMED</t>
  </si>
  <si>
    <t>SI07000028</t>
  </si>
  <si>
    <t>POORUN RAMPOOCH</t>
  </si>
  <si>
    <t>SI07000036</t>
  </si>
  <si>
    <t>MOTAY VENURANI</t>
  </si>
  <si>
    <t>SI07000039</t>
  </si>
  <si>
    <t>NUNKOO HAMANDRA KUMARDASS</t>
  </si>
  <si>
    <t>SI07000045</t>
  </si>
  <si>
    <t>FOONDUN MOHAMMAD IRSHAAD ALI AHMEZ</t>
  </si>
  <si>
    <t>SI07000029</t>
  </si>
  <si>
    <t>DOOBUR RAJEN KUMAR</t>
  </si>
  <si>
    <t>SI07000049</t>
  </si>
  <si>
    <t>ASSAME JEAN EUDES</t>
  </si>
  <si>
    <t>SI07000078</t>
  </si>
  <si>
    <t>KETTARY LOUIS ANTONIO YVES</t>
  </si>
  <si>
    <t>SI07000076</t>
  </si>
  <si>
    <t>UMMERSINGH RAJKUMAREE DEVI</t>
  </si>
  <si>
    <t>SI07000077</t>
  </si>
  <si>
    <t>THEETHIAH KAMLA DEVI</t>
  </si>
  <si>
    <t>SI07000079</t>
  </si>
  <si>
    <t>BUCHA SUBITA</t>
  </si>
  <si>
    <t>SI07000080</t>
  </si>
  <si>
    <t>JAHALEEA RASHID</t>
  </si>
  <si>
    <t>SI07000048</t>
  </si>
  <si>
    <t xml:space="preserve">PUDDOO SADDASIVA </t>
  </si>
  <si>
    <t>SI07000051</t>
  </si>
  <si>
    <t>PAYEN POOVA</t>
  </si>
  <si>
    <t>SI07000054</t>
  </si>
  <si>
    <t xml:space="preserve">JEETAH MADOOBALA </t>
  </si>
  <si>
    <t>SI07000056</t>
  </si>
  <si>
    <t>PAGOOAH BHOODEEMATEE</t>
  </si>
  <si>
    <t>SI07000058</t>
  </si>
  <si>
    <t>TOOLSEE HURRYDEV</t>
  </si>
  <si>
    <t>SI07000061</t>
  </si>
  <si>
    <t>BHICAJEE RAJWANTEE</t>
  </si>
  <si>
    <t>SI07000062</t>
  </si>
  <si>
    <t>BRELU BRELU R. E. AMEDEO</t>
  </si>
  <si>
    <t>SI07000063</t>
  </si>
  <si>
    <t xml:space="preserve">PEEAY ANABYE </t>
  </si>
  <si>
    <t>SI07000072</t>
  </si>
  <si>
    <t>TRIGARD LOUIS SLYVAIN CLIFFORD</t>
  </si>
  <si>
    <t>SI07000073</t>
  </si>
  <si>
    <t>BROSSE JEAN GAETAN</t>
  </si>
  <si>
    <t>SI07000047</t>
  </si>
  <si>
    <t>VEERASAMY PARMESIVEN</t>
  </si>
  <si>
    <t>AI07000132</t>
  </si>
  <si>
    <t xml:space="preserve">ABDOOL HABIB UNJORE </t>
  </si>
  <si>
    <t>SI07000242</t>
  </si>
  <si>
    <t>KANIAH INDHRANEE TEEROOMALA DEVI</t>
  </si>
  <si>
    <t>SI07000267</t>
  </si>
  <si>
    <t>BUSGEET TEJASWINI</t>
  </si>
  <si>
    <t>SI07000148</t>
  </si>
  <si>
    <t>DHUNOOKDHAREE ANUSKHA</t>
  </si>
  <si>
    <t>SI07000168</t>
  </si>
  <si>
    <t>HEERAH TEJ KUMAR</t>
  </si>
  <si>
    <t>SI07000184</t>
  </si>
  <si>
    <t>RASSOO LOUIS MARIO GAETAN</t>
  </si>
  <si>
    <t>SI07000554</t>
  </si>
  <si>
    <t>APPA ARJOON</t>
  </si>
  <si>
    <t>SI07000566</t>
  </si>
  <si>
    <t>LIU MAN HIN MARIE ANDRE MARCEL</t>
  </si>
  <si>
    <t>SI07000110</t>
  </si>
  <si>
    <t>JOYMUNGUL ARTEE</t>
  </si>
  <si>
    <t>SI07000154</t>
  </si>
  <si>
    <t>DABY DEWAKEE SHLEDENI</t>
  </si>
  <si>
    <t>SI07000162</t>
  </si>
  <si>
    <t>CHUTTOO MARIE CHRISTEL</t>
  </si>
  <si>
    <t>SI07000539</t>
  </si>
  <si>
    <t>CALLICHURN NARVADA</t>
  </si>
  <si>
    <t>SI07000541</t>
  </si>
  <si>
    <t>BUNDHUN NAIMA DEVI</t>
  </si>
  <si>
    <t>SI07000068</t>
  </si>
  <si>
    <t>RAMSWAMY ERCAYAH</t>
  </si>
  <si>
    <t>SI07000558</t>
  </si>
  <si>
    <t>NATHIRE MOHAMMAD RECHAD</t>
  </si>
  <si>
    <t>SI07000559</t>
  </si>
  <si>
    <t>KADAYER MAHMAD RAFEEK</t>
  </si>
  <si>
    <t>SI07000561</t>
  </si>
  <si>
    <t>BONAVALEE VEENATEE</t>
  </si>
  <si>
    <t>SI07000575</t>
  </si>
  <si>
    <t>LATCHIGADU HARL SYLVIO</t>
  </si>
  <si>
    <t>SI07000576</t>
  </si>
  <si>
    <t>SEERUNGHEN ERIC ARMAND JOSE</t>
  </si>
  <si>
    <t>SI07000578</t>
  </si>
  <si>
    <t>PADARUTH RAMESHWAR</t>
  </si>
  <si>
    <t>SI07000579</t>
  </si>
  <si>
    <t>MOHESH VISHAL</t>
  </si>
  <si>
    <t>SI07000015</t>
  </si>
  <si>
    <t>VENCANAH BAVINTA DEVI</t>
  </si>
  <si>
    <t>SI07000030</t>
  </si>
  <si>
    <t>MOOTHOOSAMY GEORGES BENOIT</t>
  </si>
  <si>
    <t>SI07000128</t>
  </si>
  <si>
    <t>BALLOO SHOOBAS ISWARNATH</t>
  </si>
  <si>
    <t>SI07000142</t>
  </si>
  <si>
    <t>TATAREE RANA PARTAP SINGH</t>
  </si>
  <si>
    <t>SI07000145</t>
  </si>
  <si>
    <t>GOUR NANDLALL</t>
  </si>
  <si>
    <t>SI07000150</t>
  </si>
  <si>
    <t>BEEHARRY GOVINDUTH</t>
  </si>
  <si>
    <t>SI07000161</t>
  </si>
  <si>
    <t>KEETARUTH SEWLALL</t>
  </si>
  <si>
    <t>SI07000179</t>
  </si>
  <si>
    <t>DOOBAREEA RAVI</t>
  </si>
  <si>
    <t>SI07000180</t>
  </si>
  <si>
    <t>SUNDHOO SHANKAT HOUSSEIN</t>
  </si>
  <si>
    <t>SI07000182</t>
  </si>
  <si>
    <t>KISTEN SUTTIANUN</t>
  </si>
  <si>
    <t>SI07000289</t>
  </si>
  <si>
    <t>BAURHOO PRADIP KUMAR</t>
  </si>
  <si>
    <t>SI07000422</t>
  </si>
  <si>
    <t>BHIM SOORYADEO</t>
  </si>
  <si>
    <t>SI07000521</t>
  </si>
  <si>
    <t>SARDHARAM INDIRA</t>
  </si>
  <si>
    <t>SI07000530</t>
  </si>
  <si>
    <t>DUPONT JACQUES ANDRE DIDIER</t>
  </si>
  <si>
    <t>SI07000533</t>
  </si>
  <si>
    <t>HEMRAZSING OUMA DEVI</t>
  </si>
  <si>
    <t>SI07000536</t>
  </si>
  <si>
    <t>SEESAFT SARA EVENA</t>
  </si>
  <si>
    <t>SI07000562</t>
  </si>
  <si>
    <t>RAMSAMY KERNA KAMMIAH</t>
  </si>
  <si>
    <t>SI07000570</t>
  </si>
  <si>
    <t>MOOTHOO NARVARAJ</t>
  </si>
  <si>
    <t>SI07000572</t>
  </si>
  <si>
    <t>MADOO MARIE LOUISE</t>
  </si>
  <si>
    <t>SI07000587</t>
  </si>
  <si>
    <t>PAVADAY NADEN</t>
  </si>
  <si>
    <t>SI07000014</t>
  </si>
  <si>
    <t>MUNI REDDI VIVEKA</t>
  </si>
  <si>
    <t>SI07000131</t>
  </si>
  <si>
    <t>MOOTIEN VIJAYEN</t>
  </si>
  <si>
    <t>SI07000524</t>
  </si>
  <si>
    <t>MOHEEPUTH SATYAPREEYA</t>
  </si>
  <si>
    <t>SI07000172</t>
  </si>
  <si>
    <t>GUJADHUR ASHLEY NIKY</t>
  </si>
  <si>
    <t>SI07000534</t>
  </si>
  <si>
    <t>GOPALA KAMILA</t>
  </si>
  <si>
    <t>SI07000535</t>
  </si>
  <si>
    <t>GONDOWRYLALL SANDHYA DEVI</t>
  </si>
  <si>
    <t>SI07000548</t>
  </si>
  <si>
    <t>SEEGOLAM LECKRAJ</t>
  </si>
  <si>
    <t>SI07000549</t>
  </si>
  <si>
    <t>RAMCHURN RAJSHREE</t>
  </si>
  <si>
    <t>SI07000550</t>
  </si>
  <si>
    <t>KAWOL DEVANAND</t>
  </si>
  <si>
    <t>SI07000011</t>
  </si>
  <si>
    <t>MOOTHOOSAMY RUBEN</t>
  </si>
  <si>
    <t>SI07000053</t>
  </si>
  <si>
    <t>AUGUSTE MARC ANTOINE</t>
  </si>
  <si>
    <t>SI07000064</t>
  </si>
  <si>
    <t>CHETTY MARIE MASCHA</t>
  </si>
  <si>
    <t>SI07000075</t>
  </si>
  <si>
    <t>MUNGAROO RAMESH</t>
  </si>
  <si>
    <t>SI07000115</t>
  </si>
  <si>
    <t>RAMGOOLAM BHOOSHAN</t>
  </si>
  <si>
    <t>SI07000118</t>
  </si>
  <si>
    <t>ISSELJEE MAHAMAD EHSHAN</t>
  </si>
  <si>
    <t>SI07000146</t>
  </si>
  <si>
    <t>BUSGEETH AMAR SHARMA</t>
  </si>
  <si>
    <t>SI07000147</t>
  </si>
  <si>
    <t>JOYMUNGUL RABINDRANATH</t>
  </si>
  <si>
    <t>SI07000178</t>
  </si>
  <si>
    <t>BUCKUS DANESHWAR</t>
  </si>
  <si>
    <t>SI07000531</t>
  </si>
  <si>
    <t>KOSSELIAH RADHA</t>
  </si>
  <si>
    <t>SI07000555</t>
  </si>
  <si>
    <t>SOOPAUL MAHESWARNATH</t>
  </si>
  <si>
    <t>SI07000171</t>
  </si>
  <si>
    <t>DESVAUX DE MARIGNY MARIE GERARD PAUL</t>
  </si>
  <si>
    <t>SI07000537</t>
  </si>
  <si>
    <t>DAMREE RAJSHRI</t>
  </si>
  <si>
    <t>SI07000538</t>
  </si>
  <si>
    <t>COONJOOBEEHARRY MUKESS</t>
  </si>
  <si>
    <t>SI07000569</t>
  </si>
  <si>
    <t>ISSOP ABDOOL ISMAEL</t>
  </si>
  <si>
    <t>SI07000571</t>
  </si>
  <si>
    <t>PERMALLOO RAJESHWARAO</t>
  </si>
  <si>
    <t>SI07000574</t>
  </si>
  <si>
    <t>AUCHAYBUR OOMAR</t>
  </si>
  <si>
    <t>SI07000177</t>
  </si>
  <si>
    <t>DOWAGEE ABDOOL AHMAD SHAH</t>
  </si>
  <si>
    <t>SI07000158</t>
  </si>
  <si>
    <t>NAIDOO VISAGUM</t>
  </si>
  <si>
    <t>SI07000567</t>
  </si>
  <si>
    <t>PILLAY MEGANADEN PAVADAY</t>
  </si>
  <si>
    <t>SI07000586</t>
  </si>
  <si>
    <t>MOOTOOSAMY CHRISTNA</t>
  </si>
  <si>
    <t>SI07000560</t>
  </si>
  <si>
    <t>CHUTTOOAR RAVINDRANATH</t>
  </si>
  <si>
    <t>SI08000849</t>
  </si>
  <si>
    <t>HURKOO REKHACHAND</t>
  </si>
  <si>
    <t>SI08000848</t>
  </si>
  <si>
    <t>PAZAL PRIYADARSHANEE</t>
  </si>
  <si>
    <t>SI08000860</t>
  </si>
  <si>
    <t>NARRAINEN VIJAYA</t>
  </si>
  <si>
    <t>SI08000938</t>
  </si>
  <si>
    <t>DAMREE PRADEEP</t>
  </si>
  <si>
    <t>SI08000963</t>
  </si>
  <si>
    <t>MAREEAYE SURJOO</t>
  </si>
  <si>
    <t>SI08000976</t>
  </si>
  <si>
    <t>MAURYMOOTHOO MARC JOSE BENJAMIN</t>
  </si>
  <si>
    <t>SI08000981</t>
  </si>
  <si>
    <t>GOPAL ANJOO</t>
  </si>
  <si>
    <t>SI08000979</t>
  </si>
  <si>
    <t>AUBDOOL MARIE RAYMONDE</t>
  </si>
  <si>
    <t>SI08000983</t>
  </si>
  <si>
    <t>JOOKOO MADVI</t>
  </si>
  <si>
    <t>SI08000985</t>
  </si>
  <si>
    <t>RAMDHANEE GEETA</t>
  </si>
  <si>
    <t>SI08000988</t>
  </si>
  <si>
    <t>SOOKRAZ DEVIANEE</t>
  </si>
  <si>
    <t>SI09001013</t>
  </si>
  <si>
    <t>TEELUCK KHEMRAJ</t>
  </si>
  <si>
    <t>SI09001009</t>
  </si>
  <si>
    <t>DOWLUTTA SAROJINI DEVI</t>
  </si>
  <si>
    <t>SI09001026</t>
  </si>
  <si>
    <t>GRONDIN MARY-JOYCE CARINE</t>
  </si>
  <si>
    <t>SI09001024</t>
  </si>
  <si>
    <t>DJAPERMAL SANGEETA</t>
  </si>
  <si>
    <t>SI09001025</t>
  </si>
  <si>
    <t>JAYNARAIN ASHA DEVI</t>
  </si>
  <si>
    <t>SI09001039</t>
  </si>
  <si>
    <t>JAHN MOHAMMAD ARSHAAD</t>
  </si>
  <si>
    <t>SI09001034</t>
  </si>
  <si>
    <t>SHEIK DAWOOD MOHAMMAD DILSHAD</t>
  </si>
  <si>
    <t>SI09001043</t>
  </si>
  <si>
    <t>BATHILDE JUDEX ANTONIO</t>
  </si>
  <si>
    <t>SI09001046</t>
  </si>
  <si>
    <t>BADULLA MOHAMMAD PARVEZ</t>
  </si>
  <si>
    <t>SI09001047</t>
  </si>
  <si>
    <t>PAZAL OODAYE COOMAR</t>
  </si>
  <si>
    <t>SI09001069</t>
  </si>
  <si>
    <t>DEMKAH VIDYAJOSHEE</t>
  </si>
  <si>
    <t>SI09001089</t>
  </si>
  <si>
    <t>HORIL AMEETA</t>
  </si>
  <si>
    <t>SI09001085</t>
  </si>
  <si>
    <t>DOMUN HEMANT KUMAR</t>
  </si>
  <si>
    <t>SI09001083</t>
  </si>
  <si>
    <t>RAMCHURIT POOJA DEVI</t>
  </si>
  <si>
    <t>SI09001082</t>
  </si>
  <si>
    <t>KHADAH KARUNA DEVI</t>
  </si>
  <si>
    <t>SI09001109</t>
  </si>
  <si>
    <t>BEEDASSY PURMAOOTEE</t>
  </si>
  <si>
    <t>SI09001106</t>
  </si>
  <si>
    <t>DOORGA HEMANTEE</t>
  </si>
  <si>
    <t>SI09001102</t>
  </si>
  <si>
    <t>HURKOO SARITA DEVI</t>
  </si>
  <si>
    <t>SI09001111</t>
  </si>
  <si>
    <t>CUNNIAH VIKASH</t>
  </si>
  <si>
    <t>SI09001115</t>
  </si>
  <si>
    <t>JEAN-NOEL BENITO BONNE</t>
  </si>
  <si>
    <t>SI09001100</t>
  </si>
  <si>
    <t>JEETUN YASHSWEEN</t>
  </si>
  <si>
    <t>SI10001195</t>
  </si>
  <si>
    <t>PARIEMA DINESH</t>
  </si>
  <si>
    <t>SI10001205</t>
  </si>
  <si>
    <t>BHURUTH PRETEE</t>
  </si>
  <si>
    <t>SI10001221</t>
  </si>
  <si>
    <t>MIHDIDIN-PURAN PRISCILLA</t>
  </si>
  <si>
    <t>SI10001227</t>
  </si>
  <si>
    <t>GHOORAH SURRITA</t>
  </si>
  <si>
    <t>SI10001200</t>
  </si>
  <si>
    <t>LALLOO MOHAMMAD THEMOOR SALEEM</t>
  </si>
  <si>
    <t>SI10001204</t>
  </si>
  <si>
    <t>SOBRUN VIJAYWANTEE</t>
  </si>
  <si>
    <t>SI10001222</t>
  </si>
  <si>
    <t>RANDHAY SHRADHA DEVI</t>
  </si>
  <si>
    <t>SI10001224</t>
  </si>
  <si>
    <t>GOVIND CHOORAMANEE</t>
  </si>
  <si>
    <t>SI10001237</t>
  </si>
  <si>
    <t>PADARUTH GOUNAVADEE</t>
  </si>
  <si>
    <t>SI10001238</t>
  </si>
  <si>
    <t>BHUNJUN HENRECHIA</t>
  </si>
  <si>
    <t>SI10001246</t>
  </si>
  <si>
    <t>BHEWA NAWSHEEN</t>
  </si>
  <si>
    <t>SI10001249</t>
  </si>
  <si>
    <t>SEEDHEEYAN ANISHA</t>
  </si>
  <si>
    <t>SI10001250</t>
  </si>
  <si>
    <t>HANUMAN MADROWTEE</t>
  </si>
  <si>
    <t>SI10001252</t>
  </si>
  <si>
    <t>AUKHEZ KAVI</t>
  </si>
  <si>
    <t>SI10001261</t>
  </si>
  <si>
    <t>DEEDARAN AMEERAH BIBI</t>
  </si>
  <si>
    <t>SI10001263</t>
  </si>
  <si>
    <t>MUNGUR SWARASATEE</t>
  </si>
  <si>
    <t>SI10001193</t>
  </si>
  <si>
    <t>RUNGLOLL KRISHNA</t>
  </si>
  <si>
    <t>SI10001203</t>
  </si>
  <si>
    <t>MOWJSING BINTISH</t>
  </si>
  <si>
    <t>SI10001215</t>
  </si>
  <si>
    <t>BOODHUN SABRINA DEVI ASHA</t>
  </si>
  <si>
    <t>SI10001282</t>
  </si>
  <si>
    <t>RAMASAWMY CHINAMEE</t>
  </si>
  <si>
    <t>SI10001283</t>
  </si>
  <si>
    <t>JOOMABOCUS MOHAMMAD JAMSEED</t>
  </si>
  <si>
    <t>SI10001284</t>
  </si>
  <si>
    <t>CURIMBACCUS AMEENAH BIBI</t>
  </si>
  <si>
    <t>SI10001293</t>
  </si>
  <si>
    <t>THAGALEE KUMARI ASHA PAREKH</t>
  </si>
  <si>
    <t>SI10001297</t>
  </si>
  <si>
    <t>NIRSIMLOO SITA DEVI</t>
  </si>
  <si>
    <t>SI10001302</t>
  </si>
  <si>
    <t>SEEDHARI PRAVINA</t>
  </si>
  <si>
    <t>SI10001304</t>
  </si>
  <si>
    <t>WOODHOO LOCHUN</t>
  </si>
  <si>
    <t>SI10001333</t>
  </si>
  <si>
    <t>BHANDA RAJKUMAREE</t>
  </si>
  <si>
    <t>SI10001338</t>
  </si>
  <si>
    <t>BHUTTOO CHANDRALEKHA</t>
  </si>
  <si>
    <t>SI10001344</t>
  </si>
  <si>
    <t>JOYPUL SHAMEERAH</t>
  </si>
  <si>
    <t>SI10001352</t>
  </si>
  <si>
    <t>SURJOO RAJENDRA</t>
  </si>
  <si>
    <t>SI10001334</t>
  </si>
  <si>
    <t>AUCHARAZ USTIMA</t>
  </si>
  <si>
    <t>SI10001257</t>
  </si>
  <si>
    <t>MOUTIA NORMAN JACQUES PATRICK</t>
  </si>
  <si>
    <t>SI10001372</t>
  </si>
  <si>
    <t>SAHAI INDRAWTEE</t>
  </si>
  <si>
    <t>SI10001376</t>
  </si>
  <si>
    <t>CAUSSY SINDOO SHARMA</t>
  </si>
  <si>
    <t>SI10001395</t>
  </si>
  <si>
    <t>DOSIEAH ASHRA DEVI</t>
  </si>
  <si>
    <t>SI10001397</t>
  </si>
  <si>
    <t>RAMDHOONEEA ANUKSHA</t>
  </si>
  <si>
    <t>SI10001398</t>
  </si>
  <si>
    <t>RUTNOO MISTEEBYE</t>
  </si>
  <si>
    <t>SI10001399</t>
  </si>
  <si>
    <t>SALICK RANDHIR</t>
  </si>
  <si>
    <t>SI10001401</t>
  </si>
  <si>
    <t>MICHEL LOUIS JACQUES MARIO</t>
  </si>
  <si>
    <t>SI10001405</t>
  </si>
  <si>
    <t>ROSUN CHAMUNKUMAR</t>
  </si>
  <si>
    <t>SI10001471</t>
  </si>
  <si>
    <t>BAULUM BIBI AAISHAH</t>
  </si>
  <si>
    <t>SI10001484</t>
  </si>
  <si>
    <t>DAVID ROLAND BENJAMIN</t>
  </si>
  <si>
    <t>SI10001488</t>
  </si>
  <si>
    <t>GUNGA LECKHA</t>
  </si>
  <si>
    <t>SI10001496</t>
  </si>
  <si>
    <t>JEEWON BIBI MEHNAAZ ZAREEN</t>
  </si>
  <si>
    <t>SI10001516</t>
  </si>
  <si>
    <t>JAPSY YASDEV</t>
  </si>
  <si>
    <t>SI10001530</t>
  </si>
  <si>
    <t>JUGLALL CHANDRAWTEE</t>
  </si>
  <si>
    <t>SI10001642</t>
  </si>
  <si>
    <t>RAWAJEE SEWRAJ</t>
  </si>
  <si>
    <t>SI10001647</t>
  </si>
  <si>
    <t>MOHAMUD ALLY MOHAMAD YASSER MUSTAPHA</t>
  </si>
  <si>
    <t>SI11002100</t>
  </si>
  <si>
    <t>IDUN AZHAR MUHAMMAD YAASIIN</t>
  </si>
  <si>
    <t>SI11002108</t>
  </si>
  <si>
    <t>CHOWRY MAMAD YASINE</t>
  </si>
  <si>
    <t>SI11002131</t>
  </si>
  <si>
    <t>GOPAUL NARVESH</t>
  </si>
  <si>
    <t>SI11002110</t>
  </si>
  <si>
    <t>MEETUN SHAVINA DEVI</t>
  </si>
  <si>
    <t>SI12002541</t>
  </si>
  <si>
    <t>CONSENS BARRY JAYCE YANNICK</t>
  </si>
  <si>
    <t>AI11000383</t>
  </si>
  <si>
    <t xml:space="preserve">XPERIENCE LTD </t>
  </si>
  <si>
    <t>AI11000411</t>
  </si>
  <si>
    <t xml:space="preserve">GOLDEN ONE AGENCY LTD </t>
  </si>
  <si>
    <t>AI10000377</t>
  </si>
  <si>
    <t xml:space="preserve">SBM BANK (MAURITIUS) LTD </t>
  </si>
  <si>
    <t>AI12000435</t>
  </si>
  <si>
    <t>AUGUSTIN JEAN LUDOVIC</t>
  </si>
  <si>
    <t>SI13003155</t>
  </si>
  <si>
    <t>LATCHEMAN TEJWANTEE</t>
  </si>
  <si>
    <t>AI12000445</t>
  </si>
  <si>
    <t xml:space="preserve">Travelmymy.com Ltd </t>
  </si>
  <si>
    <t>SI13003463</t>
  </si>
  <si>
    <t>APPADOO NISHALA</t>
  </si>
  <si>
    <t>SI13003464</t>
  </si>
  <si>
    <t>GULAM HUSEN ZAHEER ABBASS</t>
  </si>
  <si>
    <t>SI14003501</t>
  </si>
  <si>
    <t>PURGAS RANDHIRSINGH</t>
  </si>
  <si>
    <t>SI14003572</t>
  </si>
  <si>
    <t>JUGDEB BISSOONSING</t>
  </si>
  <si>
    <t>AI12000448</t>
  </si>
  <si>
    <t xml:space="preserve">LINKHAM AGENCY LTD </t>
  </si>
  <si>
    <t>AI15000524</t>
  </si>
  <si>
    <t xml:space="preserve">IRIS BLUE AGENCY LTD </t>
  </si>
  <si>
    <t>SI16004152</t>
  </si>
  <si>
    <t>SEEBURRUN LECKRANEE</t>
  </si>
  <si>
    <t>SI16004170</t>
  </si>
  <si>
    <t>GHOORAH LALEETA</t>
  </si>
  <si>
    <t>SI16004198</t>
  </si>
  <si>
    <t>MUNGUR ASHIV</t>
  </si>
  <si>
    <t>SI16004199</t>
  </si>
  <si>
    <t>SOONUCKSING JAIRANEE</t>
  </si>
  <si>
    <t>SI16004200</t>
  </si>
  <si>
    <t>CHOKOOR MEGHBURUN TIWAREE</t>
  </si>
  <si>
    <t>SI16004201</t>
  </si>
  <si>
    <t>AWNEE NISHA</t>
  </si>
  <si>
    <t>AI17000565</t>
  </si>
  <si>
    <t xml:space="preserve">SBM (NBFC) HOLDINGS LTD </t>
  </si>
  <si>
    <t>SI17004380</t>
  </si>
  <si>
    <t>HURRYPAUL VIRESH</t>
  </si>
  <si>
    <t>SI17004381</t>
  </si>
  <si>
    <t>BUHORAH KURVISH</t>
  </si>
  <si>
    <t>SI17004521</t>
  </si>
  <si>
    <t>GADARSING PARMESSUR</t>
  </si>
  <si>
    <t>AI17000577</t>
  </si>
  <si>
    <t xml:space="preserve">SBM Insurance Agency Ltd </t>
  </si>
  <si>
    <t>SI10001490</t>
  </si>
  <si>
    <t>NARAIN AKSHAY KUMAR</t>
  </si>
  <si>
    <t>SI10001580</t>
  </si>
  <si>
    <t>JULES MARIE CARINA VIRGINIE</t>
  </si>
  <si>
    <t>SI10001583</t>
  </si>
  <si>
    <t>JADHAKHAN SABINA</t>
  </si>
  <si>
    <t>SI10001584</t>
  </si>
  <si>
    <t>KOODUN DOORGESH</t>
  </si>
  <si>
    <t>SI10001593</t>
  </si>
  <si>
    <t>AHSEEK MOHAMMAD ASRAFI</t>
  </si>
  <si>
    <t>SI10001599</t>
  </si>
  <si>
    <t>NARAIN ANJANEE</t>
  </si>
  <si>
    <t>SI10001623</t>
  </si>
  <si>
    <t>BAHADOOR SHAYAT</t>
  </si>
  <si>
    <t>SI10001622</t>
  </si>
  <si>
    <t>CHEDUNBRUM KALAYVANI</t>
  </si>
  <si>
    <t>SI10001634</t>
  </si>
  <si>
    <t>MEEROA SHIRINE BIBI</t>
  </si>
  <si>
    <t>SI10001678</t>
  </si>
  <si>
    <t>KHEDNAH PRADHA</t>
  </si>
  <si>
    <t>SI10001692</t>
  </si>
  <si>
    <t>PUDDOO DEWANAND</t>
  </si>
  <si>
    <t>SI10001712</t>
  </si>
  <si>
    <t>JODHUN MOHAMMAD ZUBEIR</t>
  </si>
  <si>
    <t>SI10001700</t>
  </si>
  <si>
    <t>BEEHARRY MOHAMAD ZEID-UL-HAK</t>
  </si>
  <si>
    <t>SI10001751</t>
  </si>
  <si>
    <t>KISHUN MADHUMATEE DEVI</t>
  </si>
  <si>
    <t>SI10001770</t>
  </si>
  <si>
    <t>NUZOOA TAJOBAHEN</t>
  </si>
  <si>
    <t>SI10001773</t>
  </si>
  <si>
    <t>KHUNTOO SEEWOORAM</t>
  </si>
  <si>
    <t>SI10001777</t>
  </si>
  <si>
    <t>MIGALE MARIE JOSEE</t>
  </si>
  <si>
    <t>SI11001812</t>
  </si>
  <si>
    <t>DOMAH KUMARI MARAZ</t>
  </si>
  <si>
    <t>SI11001818</t>
  </si>
  <si>
    <t>RAMPERSAND PRAMITA</t>
  </si>
  <si>
    <t>SI11001824</t>
  </si>
  <si>
    <t>SEEBARUTH ANWAR</t>
  </si>
  <si>
    <t>SI11001932</t>
  </si>
  <si>
    <t>MOOSAHEB MOHAMMAD ARSHAAD</t>
  </si>
  <si>
    <t>SI11001989</t>
  </si>
  <si>
    <t>RAMTOHUL PRIYA DARSHINEE</t>
  </si>
  <si>
    <t>SI11001954</t>
  </si>
  <si>
    <t>HYDA MOHAMMAD ZAHIR ARSHAAD</t>
  </si>
  <si>
    <t>SI11001965</t>
  </si>
  <si>
    <t>GOVINDEN BALAKRISHNA</t>
  </si>
  <si>
    <t>SI11001969</t>
  </si>
  <si>
    <t>KURREEMBUKUS MOHAMMAD JAMEEL</t>
  </si>
  <si>
    <t>SI11001982</t>
  </si>
  <si>
    <t>MURDEN SIROUVEN</t>
  </si>
  <si>
    <t>SI11001985</t>
  </si>
  <si>
    <t>PYAG HOLIKA</t>
  </si>
  <si>
    <t>SI11002001</t>
  </si>
  <si>
    <t>NOSIMOHOMED MUHAMMAD YASEEN</t>
  </si>
  <si>
    <t>SI11002012</t>
  </si>
  <si>
    <t>BUTAN NANDANI</t>
  </si>
  <si>
    <t>SI11002021</t>
  </si>
  <si>
    <t>LUTCHMIAH PREETY</t>
  </si>
  <si>
    <t>SI11001984</t>
  </si>
  <si>
    <t>POONYTH MAHALUXMI</t>
  </si>
  <si>
    <t>SI10001620</t>
  </si>
  <si>
    <t>HANOOMANSING VARUNI KUMARI</t>
  </si>
  <si>
    <t>SI11002062</t>
  </si>
  <si>
    <t>COLLEEMALLAY SALEENEE</t>
  </si>
  <si>
    <t>SI11002073</t>
  </si>
  <si>
    <t>KURRIMBOKUS SABILLAH</t>
  </si>
  <si>
    <t>SI11001970</t>
  </si>
  <si>
    <t>SEEGOOLAM PREETI</t>
  </si>
  <si>
    <t>SI11002191</t>
  </si>
  <si>
    <t>UBHEE RANJEETA</t>
  </si>
  <si>
    <t>SI11002251</t>
  </si>
  <si>
    <t>AUKALA SUSHMAH</t>
  </si>
  <si>
    <t>SI11002257</t>
  </si>
  <si>
    <t>RAMGOLAM DOKANT</t>
  </si>
  <si>
    <t>SI11002264</t>
  </si>
  <si>
    <t>HAURDHAN SACHA DEVI</t>
  </si>
  <si>
    <t>SI11002267</t>
  </si>
  <si>
    <t>DUYMUN KAMRANULLAH</t>
  </si>
  <si>
    <t>SI11002254</t>
  </si>
  <si>
    <t>DOWLUT ABDALLA IBN IQBAL</t>
  </si>
  <si>
    <t>SI11002297</t>
  </si>
  <si>
    <t>KWAN PENG LINA CHING</t>
  </si>
  <si>
    <t>SI11002319</t>
  </si>
  <si>
    <t>CHICOREE VIMLA</t>
  </si>
  <si>
    <t>SI11001952</t>
  </si>
  <si>
    <t>DAWOKHEE KAJUL</t>
  </si>
  <si>
    <t>SI11002396</t>
  </si>
  <si>
    <t>SOUKHEE GHANSHYAM</t>
  </si>
  <si>
    <t>SI11002401</t>
  </si>
  <si>
    <t>EMRITH BAHIM</t>
  </si>
  <si>
    <t>SI11002408</t>
  </si>
  <si>
    <t>RUNGASAMY AROUMOUGUM</t>
  </si>
  <si>
    <t>SI11002410</t>
  </si>
  <si>
    <t>HOSSEN BIBI ZAAHIRAH</t>
  </si>
  <si>
    <t>SI11002418</t>
  </si>
  <si>
    <t>GONESS POORAJ</t>
  </si>
  <si>
    <t>SI11002424</t>
  </si>
  <si>
    <t>Ramsahye Seetara</t>
  </si>
  <si>
    <t>SI11002449</t>
  </si>
  <si>
    <t>HURRILL HEEMA</t>
  </si>
  <si>
    <t>SI11002461</t>
  </si>
  <si>
    <t>IBRAHIM MOOSA</t>
  </si>
  <si>
    <t>SI11002425</t>
  </si>
  <si>
    <t>BELIM ADILAH BIBI SHEIK MOHAMMAD</t>
  </si>
  <si>
    <t>SI11002448</t>
  </si>
  <si>
    <t>CHULWA SHERESH</t>
  </si>
  <si>
    <t>SI11002458</t>
  </si>
  <si>
    <t>RAMGOLAM MANMOHUNPRASAD</t>
  </si>
  <si>
    <t>SI11002466</t>
  </si>
  <si>
    <t>KISSOONDOYAL KRIDISH</t>
  </si>
  <si>
    <t>SI11002439</t>
  </si>
  <si>
    <t>BUDHOO SIMLA</t>
  </si>
  <si>
    <t>SI11002173</t>
  </si>
  <si>
    <t>BALGOBIN JUSWANTEE</t>
  </si>
  <si>
    <t>SI11002428</t>
  </si>
  <si>
    <t>TSE VEKOON TSE CHUNG KING</t>
  </si>
  <si>
    <t>SI11002529</t>
  </si>
  <si>
    <t>SAKAULOO NAZIRUDEEN INOOS</t>
  </si>
  <si>
    <t>SI11002537</t>
  </si>
  <si>
    <t>KISHNAH SUMITA</t>
  </si>
  <si>
    <t>SI11002518</t>
  </si>
  <si>
    <t>PORAN ANGINEE</t>
  </si>
  <si>
    <t>SI11002521</t>
  </si>
  <si>
    <t>ARMON KRISHNA</t>
  </si>
  <si>
    <t>SI11002531</t>
  </si>
  <si>
    <t>NUNDRAMDOSS DAVISEN</t>
  </si>
  <si>
    <t>SI12002555</t>
  </si>
  <si>
    <t>POORUN SOWBHAGYAWATEE</t>
  </si>
  <si>
    <t>SI12002553</t>
  </si>
  <si>
    <t>CASSY THIERY PASCAL</t>
  </si>
  <si>
    <t>SI12002576</t>
  </si>
  <si>
    <t>GOWIN DHANESWAREE</t>
  </si>
  <si>
    <t>SI12002565</t>
  </si>
  <si>
    <t>YEUNG YEE WING YANNICK</t>
  </si>
  <si>
    <t>SI12002572</t>
  </si>
  <si>
    <t>RAMLOLL NARMESH DEV</t>
  </si>
  <si>
    <t>SI12002590</t>
  </si>
  <si>
    <t>BALLUCK VICKYSING</t>
  </si>
  <si>
    <t>SI12002592</t>
  </si>
  <si>
    <t>BEEPUTH HURRYDEO</t>
  </si>
  <si>
    <t>SI12002618</t>
  </si>
  <si>
    <t>CALLYCHURN ARUN</t>
  </si>
  <si>
    <t>SI12002620</t>
  </si>
  <si>
    <t>Mambatha Dharmar</t>
  </si>
  <si>
    <t>SI12002622</t>
  </si>
  <si>
    <t>PURSONOWA BIBI NAZIANAH</t>
  </si>
  <si>
    <t>SI12002623</t>
  </si>
  <si>
    <t>BHUGOWANDEEN DHANMANEE</t>
  </si>
  <si>
    <t>SI12002632</t>
  </si>
  <si>
    <t>TAUPUS MUHAMMAD ZEHR JAMEEL</t>
  </si>
  <si>
    <t>SI12002643</t>
  </si>
  <si>
    <t>DOOKHY KUMAREE</t>
  </si>
  <si>
    <t>SI12002649</t>
  </si>
  <si>
    <t>GOORBIN GAETREE</t>
  </si>
  <si>
    <t>SI12002654</t>
  </si>
  <si>
    <t>CASSAVALOO NARAINSAMY NAIDOO</t>
  </si>
  <si>
    <t>SI12002619</t>
  </si>
  <si>
    <t>MAHADU PEERITIBHA</t>
  </si>
  <si>
    <t>SI12002726</t>
  </si>
  <si>
    <t>TOOLSEE BHAMINI</t>
  </si>
  <si>
    <t>SI12002739</t>
  </si>
  <si>
    <t>PYANDI KANEGEE</t>
  </si>
  <si>
    <t>SI12002727</t>
  </si>
  <si>
    <t>CHENGAYANEE NEVDEETA</t>
  </si>
  <si>
    <t>SI12002749</t>
  </si>
  <si>
    <t>BOTTE YVAN BERNARD CHRISTOPHE</t>
  </si>
  <si>
    <t>SI12002775</t>
  </si>
  <si>
    <t>CHAMROO GEETA</t>
  </si>
  <si>
    <t>SI12002784</t>
  </si>
  <si>
    <t>SHAM MADHVI</t>
  </si>
  <si>
    <t>SI12002839</t>
  </si>
  <si>
    <t>MUKKOO LUCHMEE</t>
  </si>
  <si>
    <t>SI12002848</t>
  </si>
  <si>
    <t>APPADOO KIRAN</t>
  </si>
  <si>
    <t>SI12002841</t>
  </si>
  <si>
    <t>APPADOO KARISHMA</t>
  </si>
  <si>
    <t>SI12002830</t>
  </si>
  <si>
    <t>HEMANT JHUGROO</t>
  </si>
  <si>
    <t>SI12002834</t>
  </si>
  <si>
    <t>RUNGASAMY RICK SAMUEL</t>
  </si>
  <si>
    <t>SI13002871</t>
  </si>
  <si>
    <t>BHUNJUN SWATEE</t>
  </si>
  <si>
    <t>SI13002874</t>
  </si>
  <si>
    <t>SEEPARSAD KAMLESHWARI</t>
  </si>
  <si>
    <t>SI13002885</t>
  </si>
  <si>
    <t>LAMPORT MARIE LIZZIE DORINNE</t>
  </si>
  <si>
    <t>SI13002888</t>
  </si>
  <si>
    <t>CHUNIKIAH GOPALAMAH</t>
  </si>
  <si>
    <t>SI13002891</t>
  </si>
  <si>
    <t>HURRILL MANGAL</t>
  </si>
  <si>
    <t>SI13002875</t>
  </si>
  <si>
    <t>MANDHUB MANISTAH</t>
  </si>
  <si>
    <t>SI13002882</t>
  </si>
  <si>
    <t>DALLIAH VIJAYA LUTCHMEE</t>
  </si>
  <si>
    <t>SI13002879</t>
  </si>
  <si>
    <t>BOODHOOA GITA</t>
  </si>
  <si>
    <t>SI13002927</t>
  </si>
  <si>
    <t>Jugessur Benita Devi</t>
  </si>
  <si>
    <t>SI13002924</t>
  </si>
  <si>
    <t>DAUREEAWO TASLIM</t>
  </si>
  <si>
    <t>SI13002950</t>
  </si>
  <si>
    <t>LUBRUN RAGINI</t>
  </si>
  <si>
    <t>SI13002945</t>
  </si>
  <si>
    <t>MAHADU GIRISH</t>
  </si>
  <si>
    <t>SI13002991</t>
  </si>
  <si>
    <t>SAHY SHARMA SINGH</t>
  </si>
  <si>
    <t>SI13002999</t>
  </si>
  <si>
    <t>CLAITE MARIE SANDRA ISABELLE</t>
  </si>
  <si>
    <t>SI13003002</t>
  </si>
  <si>
    <t>MOOROTEEA PURNIMA</t>
  </si>
  <si>
    <t>SI13003044</t>
  </si>
  <si>
    <t>ETOWAR AURELIE MARIE</t>
  </si>
  <si>
    <t>SI13003046</t>
  </si>
  <si>
    <t>MOHABUL NIKETSINGH</t>
  </si>
  <si>
    <t>SI13003050</t>
  </si>
  <si>
    <t>DURSUN RAJESHREE</t>
  </si>
  <si>
    <t>SI13003056</t>
  </si>
  <si>
    <t>MUNGLOO MOHAMUD FAZIL</t>
  </si>
  <si>
    <t>SI13003058</t>
  </si>
  <si>
    <t>HURKOO NARESH</t>
  </si>
  <si>
    <t>SI13003047</t>
  </si>
  <si>
    <t>MOHITRAM ASHCHAYE</t>
  </si>
  <si>
    <t>SI13003049</t>
  </si>
  <si>
    <t>COOSHNA KARISHMA</t>
  </si>
  <si>
    <t>SI13003053</t>
  </si>
  <si>
    <t>DESCHAMPS JOHN DEREK KIMBERLEY DONOVAN</t>
  </si>
  <si>
    <t>SI13003057</t>
  </si>
  <si>
    <t>MADDHOO PADMANEE</t>
  </si>
  <si>
    <t>SI13003060</t>
  </si>
  <si>
    <t>PAZAL NATASHA</t>
  </si>
  <si>
    <t>SI13003065</t>
  </si>
  <si>
    <t>FAKIRAH ARCHANA</t>
  </si>
  <si>
    <t>SI13003061</t>
  </si>
  <si>
    <t>RAMBURN PARHIKSHIT KUMAR</t>
  </si>
  <si>
    <t>SI13003068</t>
  </si>
  <si>
    <t>GOKHOOL CHEDDY</t>
  </si>
  <si>
    <t>SI13003071</t>
  </si>
  <si>
    <t>ALLUCK DEEGESH</t>
  </si>
  <si>
    <t>SI13003075</t>
  </si>
  <si>
    <t>PEERUMAL ABIUD PILLEYE</t>
  </si>
  <si>
    <t>SI13003082</t>
  </si>
  <si>
    <t>REDDI DEVEGI</t>
  </si>
  <si>
    <t>AI12000440</t>
  </si>
  <si>
    <t xml:space="preserve">BARCLAYS BANK MAURITIUS LIMITED </t>
  </si>
  <si>
    <t>SI13003108</t>
  </si>
  <si>
    <t>DAVASGAIUM MARCELIN</t>
  </si>
  <si>
    <t>SI13003113</t>
  </si>
  <si>
    <t>APPADU KAMIAH DARMAH VANAPILLY</t>
  </si>
  <si>
    <t>SI13003106</t>
  </si>
  <si>
    <t>CONHYE SHUSHMA</t>
  </si>
  <si>
    <t>SI13003115</t>
  </si>
  <si>
    <t>LUCHMIAH VALERIA ESHMA</t>
  </si>
  <si>
    <t>SI13003119</t>
  </si>
  <si>
    <t>TEELOCK DHARMENDRASINGH</t>
  </si>
  <si>
    <t>SI13003175</t>
  </si>
  <si>
    <t>MALHOTRA ANOURADHA</t>
  </si>
  <si>
    <t>SI13003174</t>
  </si>
  <si>
    <t>MAKOONLALL VANDANA</t>
  </si>
  <si>
    <t>SI13003182</t>
  </si>
  <si>
    <t>SEETUL JAYENDRANATH</t>
  </si>
  <si>
    <t>SI13003183</t>
  </si>
  <si>
    <t>PREVOST MARIE ASHNA ORNELLA</t>
  </si>
  <si>
    <t>SI13003221</t>
  </si>
  <si>
    <t>BALGOBIN USHINA</t>
  </si>
  <si>
    <t>SI13003163</t>
  </si>
  <si>
    <t>GENGAN SHASTREE ESTHER STEPHANIE</t>
  </si>
  <si>
    <t>SI13003165</t>
  </si>
  <si>
    <t>TOORUBALLY BIBI RASHEEDA</t>
  </si>
  <si>
    <t>SI13003172</t>
  </si>
  <si>
    <t>JUGESSUR SOBHA DEVI</t>
  </si>
  <si>
    <t>SI13003161</t>
  </si>
  <si>
    <t>NYAPOOREE NANDANEE</t>
  </si>
  <si>
    <t>SI13003169</t>
  </si>
  <si>
    <t>AUROOMOOGUM JEEVASSEN</t>
  </si>
  <si>
    <t>SI13003210</t>
  </si>
  <si>
    <t>DOMINIQUE JEAN SEBASTIEN</t>
  </si>
  <si>
    <t>SI13003212</t>
  </si>
  <si>
    <t>JOOTOO DHANESH</t>
  </si>
  <si>
    <t>SI13003215</t>
  </si>
  <si>
    <t>LUTTOO RAKHEE</t>
  </si>
  <si>
    <t>SI13003216</t>
  </si>
  <si>
    <t>MOHES INDU LUXMEE</t>
  </si>
  <si>
    <t>SI13003228</t>
  </si>
  <si>
    <t>CASERNE MARIE KELIE KAREN AURELIE</t>
  </si>
  <si>
    <t>SI13003243</t>
  </si>
  <si>
    <t>KISTOO DHAVINA</t>
  </si>
  <si>
    <t>SI13003244</t>
  </si>
  <si>
    <t>RAMASAWMY PARAMESHWAREE NAIDOO</t>
  </si>
  <si>
    <t>SI13003252</t>
  </si>
  <si>
    <t>SEEKUN INDRANATHSINGH</t>
  </si>
  <si>
    <t>SI13003256</t>
  </si>
  <si>
    <t>RAMCHURN MANOJ</t>
  </si>
  <si>
    <t>SI13003196</t>
  </si>
  <si>
    <t>THOMASOO RAJENDRI</t>
  </si>
  <si>
    <t>SI13003186</t>
  </si>
  <si>
    <t>DABY POOJA</t>
  </si>
  <si>
    <t>SI13003198</t>
  </si>
  <si>
    <t>PANIKEN YOGESWAREE DEVI</t>
  </si>
  <si>
    <t>SI13003230</t>
  </si>
  <si>
    <t>LOLLDHARRY YASHVINSINGH</t>
  </si>
  <si>
    <t>SI13003227</t>
  </si>
  <si>
    <t>MAHABOOB MUHAMMAD YANEEZ</t>
  </si>
  <si>
    <t>SI13003270</t>
  </si>
  <si>
    <t>YAGAMBRUM IKESH VINESSEN</t>
  </si>
  <si>
    <t>SI13003167</t>
  </si>
  <si>
    <t>JEENALLY ARIELLE WENDY JOVANA</t>
  </si>
  <si>
    <t>SI13003278</t>
  </si>
  <si>
    <t>JOLICOEUR AMUNDSEN</t>
  </si>
  <si>
    <t>SI13003288</t>
  </si>
  <si>
    <t>NUJJOO ZEINIE</t>
  </si>
  <si>
    <t>SI13003284</t>
  </si>
  <si>
    <t>BHEECARRY RAJKUMAR</t>
  </si>
  <si>
    <t>SI13003301</t>
  </si>
  <si>
    <t>PURMESSUR ASHA</t>
  </si>
  <si>
    <t>SI13003229</t>
  </si>
  <si>
    <t>CHENGEBROYEN KESSIA</t>
  </si>
  <si>
    <t>SI13003302</t>
  </si>
  <si>
    <t>MUDDHOO MOHAMMUD RIAD</t>
  </si>
  <si>
    <t>SI13003305</t>
  </si>
  <si>
    <t>DOYAL GEERISHA</t>
  </si>
  <si>
    <t>SI13003307</t>
  </si>
  <si>
    <t>RAGAVALOO AROOSHEN</t>
  </si>
  <si>
    <t>SI13003308</t>
  </si>
  <si>
    <t>RAMJUTTUN ANISHA</t>
  </si>
  <si>
    <t>SI13003310</t>
  </si>
  <si>
    <t>SAMIGOUNDAN DAVINA</t>
  </si>
  <si>
    <t>SI13003311</t>
  </si>
  <si>
    <t>CHUMMUN BIBI SALMAH</t>
  </si>
  <si>
    <t>SI13003242</t>
  </si>
  <si>
    <t>VIEILLESSE PATRICK JOEL</t>
  </si>
  <si>
    <t>SI13003325</t>
  </si>
  <si>
    <t>MURUGASA PILLAI NADARAJAN</t>
  </si>
  <si>
    <t>SI13003271</t>
  </si>
  <si>
    <t>DABEEAH TARA</t>
  </si>
  <si>
    <t>SI13003201</t>
  </si>
  <si>
    <t>CALLICHARAN NAWSHEEN</t>
  </si>
  <si>
    <t>SI13003282</t>
  </si>
  <si>
    <t>BHOYRO SHASTREE</t>
  </si>
  <si>
    <t>SI13003350</t>
  </si>
  <si>
    <t>JEETUN DHARMENDRA</t>
  </si>
  <si>
    <t>SI13003355</t>
  </si>
  <si>
    <t>RAMCHURN RAYNOOKA DEVI</t>
  </si>
  <si>
    <t>SI13003334</t>
  </si>
  <si>
    <t>SARAH AURELIE MICHAELA</t>
  </si>
  <si>
    <t>SI13003336</t>
  </si>
  <si>
    <t>BUSGEETH DIVYA LUTCHMEE</t>
  </si>
  <si>
    <t>SI13003356</t>
  </si>
  <si>
    <t>PILLAY MOGANADEN</t>
  </si>
  <si>
    <t>SI13003211</t>
  </si>
  <si>
    <t>GEORGIN FREDERIC FRANCO</t>
  </si>
  <si>
    <t>SI13003254</t>
  </si>
  <si>
    <t>DWARIKA VIBHUTI SHEILADEVY</t>
  </si>
  <si>
    <t>SI13003347</t>
  </si>
  <si>
    <t>DRACK FARANIAINA</t>
  </si>
  <si>
    <t>SI13003342</t>
  </si>
  <si>
    <t>SOOJHAWON VISHNI</t>
  </si>
  <si>
    <t>SI13003343</t>
  </si>
  <si>
    <t>SHAMLOLL TEERUTRAJ</t>
  </si>
  <si>
    <t>SI13003345</t>
  </si>
  <si>
    <t>SOOCHIT SHAILESH</t>
  </si>
  <si>
    <t>SI13003383</t>
  </si>
  <si>
    <t>BASANT RAI RAMANANDLAL</t>
  </si>
  <si>
    <t>SI13003387</t>
  </si>
  <si>
    <t>MAHADOWA MRINAL</t>
  </si>
  <si>
    <t>SI13003380</t>
  </si>
  <si>
    <t>GROODOYAL DIVYA BHUSHAN</t>
  </si>
  <si>
    <t>SI13003385</t>
  </si>
  <si>
    <t>RAMKISSOON JAYANTEE</t>
  </si>
  <si>
    <t>SI13003386</t>
  </si>
  <si>
    <t>GARIBDASS JAI KISHAN KUMAR</t>
  </si>
  <si>
    <t>SI13003389</t>
  </si>
  <si>
    <t>KISTNAH AVINASH</t>
  </si>
  <si>
    <t>SI13003373</t>
  </si>
  <si>
    <t>MUNGTAH-DHUNNOO PREETEE KUMARI</t>
  </si>
  <si>
    <t>SI13003376</t>
  </si>
  <si>
    <t>JAUNBOCUS MAMADE JOONED</t>
  </si>
  <si>
    <t>SI13003378</t>
  </si>
  <si>
    <t>RUJUBULLY FARHAZ</t>
  </si>
  <si>
    <t>SI13003173</t>
  </si>
  <si>
    <t>DAMREE ABHISHEK RAJDEEP</t>
  </si>
  <si>
    <t>SI13003404</t>
  </si>
  <si>
    <t>PURDASY (AZEER) BIBI ZAYNAH</t>
  </si>
  <si>
    <t>SI13003406</t>
  </si>
  <si>
    <t>NUNKOO WARDA YESHA</t>
  </si>
  <si>
    <t>SI13003407</t>
  </si>
  <si>
    <t>MOODHOO ABHISHEK</t>
  </si>
  <si>
    <t>SI13003411</t>
  </si>
  <si>
    <t>KOONJBEHARRY ROOPANAND SINGH</t>
  </si>
  <si>
    <t>SI13003427</t>
  </si>
  <si>
    <t>BHUJUN DEVINA</t>
  </si>
  <si>
    <t>SI13003438</t>
  </si>
  <si>
    <t>ROOPCHAND GIANEE</t>
  </si>
  <si>
    <t>SI13003429</t>
  </si>
  <si>
    <t>PENELOPE RICHENO ANTHONICO</t>
  </si>
  <si>
    <t>SI13003430</t>
  </si>
  <si>
    <t>RADHA ARJUN</t>
  </si>
  <si>
    <t>SI13003432</t>
  </si>
  <si>
    <t>JAUNMOHAMUD SAYED ASHRAF</t>
  </si>
  <si>
    <t>SI13003435</t>
  </si>
  <si>
    <t>CHOOLUN LAVEESHSINGH</t>
  </si>
  <si>
    <t>SI13003437</t>
  </si>
  <si>
    <t>PEERBAYE ISHFAAQ ALI</t>
  </si>
  <si>
    <t>SI13003434</t>
  </si>
  <si>
    <t>MOOROOGEN IBRAHIM HOUDHAYFAH</t>
  </si>
  <si>
    <t>SI13003458</t>
  </si>
  <si>
    <t>Pothen Narainsamy</t>
  </si>
  <si>
    <t>SI13003441</t>
  </si>
  <si>
    <t>AZA CHRISTELLE KELLY LAULITTA</t>
  </si>
  <si>
    <t>SI13003328</t>
  </si>
  <si>
    <t>KOSHY VINOI</t>
  </si>
  <si>
    <t>SI13003456</t>
  </si>
  <si>
    <t>KHOOSY NIRVESH</t>
  </si>
  <si>
    <t>SI14003507</t>
  </si>
  <si>
    <t>SEEBORUTH PRADIPSING</t>
  </si>
  <si>
    <t>SI14003533</t>
  </si>
  <si>
    <t>RAMLOLL PRISHTEE</t>
  </si>
  <si>
    <t>SI14003537</t>
  </si>
  <si>
    <t>NAUTHOO BIBI DJMILLA</t>
  </si>
  <si>
    <t>SI14003530</t>
  </si>
  <si>
    <t>RODYE POONAM</t>
  </si>
  <si>
    <t>SI14003529</t>
  </si>
  <si>
    <t>PUSRAM SHEELPAH</t>
  </si>
  <si>
    <t>SI14003556</t>
  </si>
  <si>
    <t>MANGROO BHARATI</t>
  </si>
  <si>
    <t>SI14003565</t>
  </si>
  <si>
    <t>ELAHEEBOCUS OUZMAH ADDILLAH</t>
  </si>
  <si>
    <t>SI14003566</t>
  </si>
  <si>
    <t>MUNGALSING MAMTA</t>
  </si>
  <si>
    <t>SI14003542</t>
  </si>
  <si>
    <t>OOZEER MOHAMMAD NAWAZ</t>
  </si>
  <si>
    <t>SI14003544</t>
  </si>
  <si>
    <t>MAMODE MOHAMMAD HUSSAIN ABDOOL GAFFOOR</t>
  </si>
  <si>
    <t>SI14003567</t>
  </si>
  <si>
    <t>TAURAH BARKHA</t>
  </si>
  <si>
    <t>SI14003558</t>
  </si>
  <si>
    <t>MOHUN SUNEELA DEVI</t>
  </si>
  <si>
    <t>SI14003561</t>
  </si>
  <si>
    <t>PURAHOO AMAR</t>
  </si>
  <si>
    <t>SI14003562</t>
  </si>
  <si>
    <t>SADUL KHALIL</t>
  </si>
  <si>
    <t>SI14003540</t>
  </si>
  <si>
    <t>GHINGUT NOUSRINAH BIBI SAFEROUN</t>
  </si>
  <si>
    <t>SI14003543</t>
  </si>
  <si>
    <t>CHADY YUSRA KHAN</t>
  </si>
  <si>
    <t>SI14003597</t>
  </si>
  <si>
    <t>DIOUMAN ZEENAT SHEIK</t>
  </si>
  <si>
    <t>SI14003599</t>
  </si>
  <si>
    <t>GUNESEE BINDOOMATEE</t>
  </si>
  <si>
    <t>SI14003602</t>
  </si>
  <si>
    <t>SEETUL NEERU</t>
  </si>
  <si>
    <t>SI14003571</t>
  </si>
  <si>
    <t>DAYA SHUAIB ABDOOL SATTAR</t>
  </si>
  <si>
    <t>SI14003590</t>
  </si>
  <si>
    <t>REEDHA HURRYPRIYA</t>
  </si>
  <si>
    <t>SI14003596</t>
  </si>
  <si>
    <t>DULLOO HIMSHA</t>
  </si>
  <si>
    <t>SI14003628</t>
  </si>
  <si>
    <t>PARAHOO OUMA DEVI</t>
  </si>
  <si>
    <t>SI14003631</t>
  </si>
  <si>
    <t>CHATTOO KIMI</t>
  </si>
  <si>
    <t>SI14003620</t>
  </si>
  <si>
    <t>DEWDANEE MANISHA</t>
  </si>
  <si>
    <t>SI14003621</t>
  </si>
  <si>
    <t>GUNNOO VIMLA</t>
  </si>
  <si>
    <t>SI14003624</t>
  </si>
  <si>
    <t>CHUTARDARY SEEWOO</t>
  </si>
  <si>
    <t>SI14003625</t>
  </si>
  <si>
    <t>GOORDYAL YOGIRAJ</t>
  </si>
  <si>
    <t>SI14003634</t>
  </si>
  <si>
    <t>SOOKEERA REENA</t>
  </si>
  <si>
    <t>SI14003630</t>
  </si>
  <si>
    <t>DODIN CEDRIC CHRISTOPHE</t>
  </si>
  <si>
    <t>SI14003636</t>
  </si>
  <si>
    <t>GEERUTSING DISHMA DEVI</t>
  </si>
  <si>
    <t>SI14003679</t>
  </si>
  <si>
    <t>COOSHNA AMLESHRAO</t>
  </si>
  <si>
    <t>SI14003687</t>
  </si>
  <si>
    <t>RAJCOOMAR VAROUNAH DEVI</t>
  </si>
  <si>
    <t>SI14003688</t>
  </si>
  <si>
    <t>BUNDHOO ASHA</t>
  </si>
  <si>
    <t>SI14003744</t>
  </si>
  <si>
    <t>JOGANAH MADAYAH</t>
  </si>
  <si>
    <t>SI14003742</t>
  </si>
  <si>
    <t>EMAMBACUS BIBI SOUHAILA</t>
  </si>
  <si>
    <t>SI14003730</t>
  </si>
  <si>
    <t>RAHATOLEE BIBI SAZIAH</t>
  </si>
  <si>
    <t>SI14003739</t>
  </si>
  <si>
    <t>SEENAUTH DINENDRA</t>
  </si>
  <si>
    <t>SI14003810</t>
  </si>
  <si>
    <t>CHUNNOO PREMILA</t>
  </si>
  <si>
    <t>SI14003821</t>
  </si>
  <si>
    <t>BOODHUN HEMA</t>
  </si>
  <si>
    <t>SI14003751</t>
  </si>
  <si>
    <t>CHUNDOO RAJKUMAR VARMA</t>
  </si>
  <si>
    <t>SI14003782</t>
  </si>
  <si>
    <t>DENIDAL EMMANUEL YVAN</t>
  </si>
  <si>
    <t>SI14003747</t>
  </si>
  <si>
    <t>RAMGOLAM MEENAKSHI</t>
  </si>
  <si>
    <t>SI14003881</t>
  </si>
  <si>
    <t>JANABADI TOMAJ-MOHIT</t>
  </si>
  <si>
    <t>SI14003901</t>
  </si>
  <si>
    <t>BHIKOO RISHI KUMAR</t>
  </si>
  <si>
    <t>SI14003932</t>
  </si>
  <si>
    <t>DUSOYE ARUNA DEVI</t>
  </si>
  <si>
    <t>SI14003933</t>
  </si>
  <si>
    <t>BEKARMA RAJESSWAREE</t>
  </si>
  <si>
    <t>SI14003934</t>
  </si>
  <si>
    <t>TEELHAWOD MUNAWWAR</t>
  </si>
  <si>
    <t>SI14003935</t>
  </si>
  <si>
    <t>KAMADU MICHEL MADONA</t>
  </si>
  <si>
    <t>SI14003941</t>
  </si>
  <si>
    <t>DOORGA NIKHILESHSINGH</t>
  </si>
  <si>
    <t>SI14003937</t>
  </si>
  <si>
    <t>KAMADU HEMA REENA</t>
  </si>
  <si>
    <t>SI15003991</t>
  </si>
  <si>
    <t>ALLUSAIB Ahmad Dilshard</t>
  </si>
  <si>
    <t>SI15003996</t>
  </si>
  <si>
    <t>GAJADHUR RESHMI</t>
  </si>
  <si>
    <t>AI11000393</t>
  </si>
  <si>
    <t>RAMPALL THINA DEVI</t>
  </si>
  <si>
    <t>AI11000391</t>
  </si>
  <si>
    <t>PARBOTEEAH MANRAJ</t>
  </si>
  <si>
    <t>AI11000390</t>
  </si>
  <si>
    <t xml:space="preserve">LAMISA COMPANY LTD </t>
  </si>
  <si>
    <t>SI11002374</t>
  </si>
  <si>
    <t>BUSSUN MOHAMMAD FAYYAZ</t>
  </si>
  <si>
    <t>AI12000418</t>
  </si>
  <si>
    <t xml:space="preserve">M.COOLEN M.J CO LTD </t>
  </si>
  <si>
    <t>AI12000419</t>
  </si>
  <si>
    <t>ISSIMDAR BIBI SAHMEERAH</t>
  </si>
  <si>
    <t>AI12000420</t>
  </si>
  <si>
    <t>CHUMMAH RAJANDRANATH</t>
  </si>
  <si>
    <t>SI12002606</t>
  </si>
  <si>
    <t>NUNDOO NAVIN KUMAR</t>
  </si>
  <si>
    <t>AI12000434</t>
  </si>
  <si>
    <t xml:space="preserve">RAPID AGENCY LTD </t>
  </si>
  <si>
    <t>AI12000432</t>
  </si>
  <si>
    <t>MOOTHOOR BHAWNA</t>
  </si>
  <si>
    <t>SI12002829</t>
  </si>
  <si>
    <t>SEEGOBIN PURUSHOTHUM</t>
  </si>
  <si>
    <t>SI13002915</t>
  </si>
  <si>
    <t>RAMLUGUN KAJAL</t>
  </si>
  <si>
    <t>SI13002989</t>
  </si>
  <si>
    <t>GIRDHAR RAVINDER KUMAR</t>
  </si>
  <si>
    <t>AI13000457</t>
  </si>
  <si>
    <t xml:space="preserve">BLACK PARROT CO LTD </t>
  </si>
  <si>
    <t>SI13003323</t>
  </si>
  <si>
    <t>ELAHEE ZEENAT</t>
  </si>
  <si>
    <t>SI13003372</t>
  </si>
  <si>
    <t>CUNTHEN YAGADEESEN</t>
  </si>
  <si>
    <t>SI13003332</t>
  </si>
  <si>
    <t>SHUNKER SOOMAN</t>
  </si>
  <si>
    <t>AI13000460</t>
  </si>
  <si>
    <t>HURHUNGEE RAVEERAJ</t>
  </si>
  <si>
    <t>AI13000475</t>
  </si>
  <si>
    <t xml:space="preserve">X-PRESS COVER LTD </t>
  </si>
  <si>
    <t>AI13000489</t>
  </si>
  <si>
    <t xml:space="preserve">HAAN AGENCY CO LTD </t>
  </si>
  <si>
    <t>AI14000511</t>
  </si>
  <si>
    <t xml:space="preserve">KINGBIRD AGENCY LTD </t>
  </si>
  <si>
    <t>SI14003960</t>
  </si>
  <si>
    <t>SOOBHANY MOHAMMAD ZAYED PARWEZ</t>
  </si>
  <si>
    <t>SI16004102</t>
  </si>
  <si>
    <t>GOOLAMUN BIBI ROOMANBI</t>
  </si>
  <si>
    <t>AI15000529</t>
  </si>
  <si>
    <t xml:space="preserve">DOMLUCK CO LTD </t>
  </si>
  <si>
    <t>AI15000532</t>
  </si>
  <si>
    <t xml:space="preserve">A1 PROTECTION LTD </t>
  </si>
  <si>
    <t>AI16000551</t>
  </si>
  <si>
    <t xml:space="preserve">ACE ONE LTD </t>
  </si>
  <si>
    <t>AI16000556</t>
  </si>
  <si>
    <t>HEERAH MOHAMMAD SHAHAD</t>
  </si>
  <si>
    <t>SI16004151</t>
  </si>
  <si>
    <t>IBRAHIM HOSSEN MOORZEENAH BIBI</t>
  </si>
  <si>
    <t>AI16000558</t>
  </si>
  <si>
    <t xml:space="preserve">Max Cover Ltd </t>
  </si>
  <si>
    <t>AI16000561</t>
  </si>
  <si>
    <t xml:space="preserve">W.B.F AGENCY LTD </t>
  </si>
  <si>
    <t>SI17004268</t>
  </si>
  <si>
    <t>UTIM FARHEEN BEGUM</t>
  </si>
  <si>
    <t>SI16004240</t>
  </si>
  <si>
    <t>SUNNASSEE VINESH</t>
  </si>
  <si>
    <t>SI18004553</t>
  </si>
  <si>
    <t>DYAL SHYAM</t>
  </si>
  <si>
    <t>AI11000408</t>
  </si>
  <si>
    <t xml:space="preserve">MERCURY AGENCY LTD </t>
  </si>
  <si>
    <t>AI11000410</t>
  </si>
  <si>
    <t xml:space="preserve">BOULEVARD WEST AGENCY LTD </t>
  </si>
  <si>
    <t>AI12000425</t>
  </si>
  <si>
    <t xml:space="preserve">ADIA AGENCIES LTD </t>
  </si>
  <si>
    <t>SI13002911</t>
  </si>
  <si>
    <t>MOLLYE DEV KUMAR</t>
  </si>
  <si>
    <t>AI13000462</t>
  </si>
  <si>
    <t>BISNAUTHSING LALIT COOMAR</t>
  </si>
  <si>
    <t>SI13003293</t>
  </si>
  <si>
    <t>RUHOMUTALLY FARIDA YACOOB</t>
  </si>
  <si>
    <t>SI13003460</t>
  </si>
  <si>
    <t>Veerasoo Ramsamy</t>
  </si>
  <si>
    <t>AI12000446</t>
  </si>
  <si>
    <t xml:space="preserve">D &amp; V ROHAN ASSOCIATES LTD </t>
  </si>
  <si>
    <t>AI13000465</t>
  </si>
  <si>
    <t xml:space="preserve">DOLBERG ASSET FINANCE LIMITED </t>
  </si>
  <si>
    <t>AI14000507</t>
  </si>
  <si>
    <t>CHEDEE BAHIM</t>
  </si>
  <si>
    <t>AI16000553</t>
  </si>
  <si>
    <t>Bissessur Anil Kumar</t>
  </si>
  <si>
    <t>SI11002146</t>
  </si>
  <si>
    <t>Dhar Gautam</t>
  </si>
  <si>
    <t>AI11000388</t>
  </si>
  <si>
    <t xml:space="preserve">SWIFTCOVER LTD </t>
  </si>
  <si>
    <t>AI11000394</t>
  </si>
  <si>
    <t xml:space="preserve">AVIVA AGENCY </t>
  </si>
  <si>
    <t>AI11000392</t>
  </si>
  <si>
    <t xml:space="preserve">GOLDEN JUBILEE AGENCY CO LTD </t>
  </si>
  <si>
    <t>AI11000387</t>
  </si>
  <si>
    <t xml:space="preserve">BI-RE AGENCY LTD </t>
  </si>
  <si>
    <t>AI11000397</t>
  </si>
  <si>
    <t xml:space="preserve">JETLITE AGENCY LTD </t>
  </si>
  <si>
    <t>AI11000398</t>
  </si>
  <si>
    <t xml:space="preserve">SECUREWAY LTD </t>
  </si>
  <si>
    <t>AI11000414</t>
  </si>
  <si>
    <t xml:space="preserve">COVERWISE LTD </t>
  </si>
  <si>
    <t>AI11000413</t>
  </si>
  <si>
    <t xml:space="preserve">PROTECT-IN LTD </t>
  </si>
  <si>
    <t>AI11000409</t>
  </si>
  <si>
    <t xml:space="preserve">RIAZ PATEL LTD </t>
  </si>
  <si>
    <t>AI11000417</t>
  </si>
  <si>
    <t xml:space="preserve">D &amp; S Lines Ltd. </t>
  </si>
  <si>
    <t>AI12000430</t>
  </si>
  <si>
    <t xml:space="preserve">SETRA LTD </t>
  </si>
  <si>
    <t>AI12000443</t>
  </si>
  <si>
    <t xml:space="preserve">PRIVILEDGE COVER AGENCY LTD </t>
  </si>
  <si>
    <t>AI13000458</t>
  </si>
  <si>
    <t xml:space="preserve">SHAZ COVER LTD </t>
  </si>
  <si>
    <t>AI13000463</t>
  </si>
  <si>
    <t xml:space="preserve">TSUSHO CAPITAL (MAURITIUS) LIMITED </t>
  </si>
  <si>
    <t>AI13000471</t>
  </si>
  <si>
    <t xml:space="preserve">SUNSHINE &amp; RAINBOW LIMITED </t>
  </si>
  <si>
    <t>AI13000470</t>
  </si>
  <si>
    <t xml:space="preserve">Capacity Coverage Services Ltd </t>
  </si>
  <si>
    <t>AI13000456</t>
  </si>
  <si>
    <t xml:space="preserve">STANDARDWAY CO. LTD </t>
  </si>
  <si>
    <t>AI13000482</t>
  </si>
  <si>
    <t>ALLAS JEAN PAUL FRANCOIS</t>
  </si>
  <si>
    <t>AI13000466</t>
  </si>
  <si>
    <t xml:space="preserve">DAILY COVER LTD </t>
  </si>
  <si>
    <t>AI14000495</t>
  </si>
  <si>
    <t xml:space="preserve">ANYTIME COVER LTD </t>
  </si>
  <si>
    <t>SI13003396</t>
  </si>
  <si>
    <t>MAHADOO RAJIV</t>
  </si>
  <si>
    <t>AI14000503</t>
  </si>
  <si>
    <t xml:space="preserve">Huma Bird Ltd </t>
  </si>
  <si>
    <t>AI14000514</t>
  </si>
  <si>
    <t xml:space="preserve">OSMOS MANAGEMENT LTD </t>
  </si>
  <si>
    <t>AI15000522</t>
  </si>
  <si>
    <t xml:space="preserve">AKDH AGENCY LTD </t>
  </si>
  <si>
    <t>AI16000555</t>
  </si>
  <si>
    <t>REETAM AVINASH</t>
  </si>
  <si>
    <t>SI17004263</t>
  </si>
  <si>
    <t>CHINTARAM MONISHA</t>
  </si>
  <si>
    <t>SI17004273</t>
  </si>
  <si>
    <t>GOKOOL VIVEKANAND</t>
  </si>
  <si>
    <t>SI17004275</t>
  </si>
  <si>
    <t>HELENE JACQUES DESIRE LAVAL</t>
  </si>
  <si>
    <t>SI17004272</t>
  </si>
  <si>
    <t>GUNGADIN JAYESH</t>
  </si>
  <si>
    <t>SI17004274</t>
  </si>
  <si>
    <t>MATTABADAL VIKASH</t>
  </si>
  <si>
    <t>SI17004291</t>
  </si>
  <si>
    <t>HURKOO ARVIND KUMAR</t>
  </si>
  <si>
    <t>SI17004292</t>
  </si>
  <si>
    <t>SONAHRA JOANNE CAROL</t>
  </si>
  <si>
    <t>AI14000508</t>
  </si>
  <si>
    <t xml:space="preserve">OTWO FINANCIAL PLANNING LTD </t>
  </si>
  <si>
    <t>AI17000568</t>
  </si>
  <si>
    <t>SI17004363</t>
  </si>
  <si>
    <t>SEEWOOGALAM KESHWAREE</t>
  </si>
  <si>
    <t>SI17004403</t>
  </si>
  <si>
    <t>ABDOOL BIBI AMINAH</t>
  </si>
  <si>
    <t>SI17004524</t>
  </si>
  <si>
    <t>JANKEE-SOBURRUN POOJA</t>
  </si>
  <si>
    <t>SI17004525</t>
  </si>
  <si>
    <t>SIMRICK PATTOO GINA</t>
  </si>
  <si>
    <t>SI17004544</t>
  </si>
  <si>
    <t>MOHIT-RAMEN DOONEEIVEE</t>
  </si>
  <si>
    <t>SI17004523</t>
  </si>
  <si>
    <t>MEERUN FAROOK</t>
  </si>
  <si>
    <t>SI18004595</t>
  </si>
  <si>
    <t>THOM BERTHY</t>
  </si>
  <si>
    <t>SI11002205</t>
  </si>
  <si>
    <t>CESAR JUSTIN GRACIANO</t>
  </si>
  <si>
    <t>AI11000401</t>
  </si>
  <si>
    <t>PARBOTEEAH NUVISH</t>
  </si>
  <si>
    <t>SI14003725</t>
  </si>
  <si>
    <t>DOOKHY RAZIA SOULTWANA</t>
  </si>
  <si>
    <t>SI17004494</t>
  </si>
  <si>
    <t>RAGHOONAUTH SHEKAR</t>
  </si>
  <si>
    <t>SI17004495</t>
  </si>
  <si>
    <t>TEELUCK NARVADA KOOMARI</t>
  </si>
  <si>
    <t>SI11002033</t>
  </si>
  <si>
    <t>PUTTOO NITISH COOMAR</t>
  </si>
  <si>
    <t>SI11002152</t>
  </si>
  <si>
    <t>BAYA DOMINIQUE GILLES DENIS</t>
  </si>
  <si>
    <t>SI11002153</t>
  </si>
  <si>
    <t>SOBRUN NORMAND JEAN-BRUNO MICHAEL</t>
  </si>
  <si>
    <t>SI11002378</t>
  </si>
  <si>
    <t>FELIX LOUIS JEAN CLAUDE</t>
  </si>
  <si>
    <t>SI12002663</t>
  </si>
  <si>
    <t>JEEBUN RAJCOOMAR</t>
  </si>
  <si>
    <t>SI12002667</t>
  </si>
  <si>
    <t>CADER SAIB SHEIK AHMAD ZEEYAD</t>
  </si>
  <si>
    <t>SI12002670</t>
  </si>
  <si>
    <t>BAYA MARINA JOSETTE</t>
  </si>
  <si>
    <t>SI12002706</t>
  </si>
  <si>
    <t>ASGARALLY MOHAMMAD SALEEM</t>
  </si>
  <si>
    <t>SI12002704</t>
  </si>
  <si>
    <t>LAN YAN ON CHAN SHIN</t>
  </si>
  <si>
    <t>SI12002756</t>
  </si>
  <si>
    <t>WONG HUNG KEY WONG FA YOUNG</t>
  </si>
  <si>
    <t>SI13003159</t>
  </si>
  <si>
    <t>Dassarath Lalmun</t>
  </si>
  <si>
    <t>SI14003497</t>
  </si>
  <si>
    <t>SREENEEBUS BASSOODEO</t>
  </si>
  <si>
    <t>SI14003508</t>
  </si>
  <si>
    <t>MONVOISIN JEAN - FRANCOIS</t>
  </si>
  <si>
    <t>SI13003322</t>
  </si>
  <si>
    <t>GRACE JEAN PHILIPPE GRAIG</t>
  </si>
  <si>
    <t>SI14003496</t>
  </si>
  <si>
    <t>KUPPUSAMI-ZEPHIR KLAWSIA</t>
  </si>
  <si>
    <t>SI14003575</t>
  </si>
  <si>
    <t>BOUDENA KESHREE</t>
  </si>
  <si>
    <t>SI14003609</t>
  </si>
  <si>
    <t>BHUJUN GEETANJALEE</t>
  </si>
  <si>
    <t>SI14003610</t>
  </si>
  <si>
    <t>ROGER MARIE ROSEMAY</t>
  </si>
  <si>
    <t>SI14003612</t>
  </si>
  <si>
    <t>HOSSAIN SAIB BIBI ANIZLAH</t>
  </si>
  <si>
    <t>SI14003642</t>
  </si>
  <si>
    <t>MUNISAMY DOUSHYANT KUMARA</t>
  </si>
  <si>
    <t>SI14003611</t>
  </si>
  <si>
    <t>ALLABUX RUKSAAR BIBI</t>
  </si>
  <si>
    <t>SI14003613</t>
  </si>
  <si>
    <t>JOREE - DOOBUL NALINEE</t>
  </si>
  <si>
    <t>SI14003644</t>
  </si>
  <si>
    <t>CESAR HANS O'BRIAN DORLEON</t>
  </si>
  <si>
    <t>SI14003645</t>
  </si>
  <si>
    <t>ROUSSETY MARY ANN SOPHIA</t>
  </si>
  <si>
    <t>SI14003646</t>
  </si>
  <si>
    <t>BULEERAM DEV</t>
  </si>
  <si>
    <t>SI14003648</t>
  </si>
  <si>
    <t>BUDIA NISHEE</t>
  </si>
  <si>
    <t>SI14003716</t>
  </si>
  <si>
    <t>FRONTIN FABIEN AXEL</t>
  </si>
  <si>
    <t>SI14003720</t>
  </si>
  <si>
    <t>DAX-TUYAU MARIE KELLY CAROLIE ANIELLE</t>
  </si>
  <si>
    <t>SI14003721</t>
  </si>
  <si>
    <t>RAMSURRUN NIRAJ</t>
  </si>
  <si>
    <t>SI14003763</t>
  </si>
  <si>
    <t>L'ESPERANCE MARIE ROSELIA</t>
  </si>
  <si>
    <t>SI14003766</t>
  </si>
  <si>
    <t>HURRY DEVIANEE</t>
  </si>
  <si>
    <t>SI14003767</t>
  </si>
  <si>
    <t>JUGMOHUN DOORMEELA</t>
  </si>
  <si>
    <t>SI14003759</t>
  </si>
  <si>
    <t>DYAL SHIRLEY ANUSHA</t>
  </si>
  <si>
    <t>SI14003762</t>
  </si>
  <si>
    <t>JOOTY SACHITA</t>
  </si>
  <si>
    <t>SI14003856</t>
  </si>
  <si>
    <t>LAMY MARIE EVE SHARON</t>
  </si>
  <si>
    <t>SI14003861</t>
  </si>
  <si>
    <t>OKANNA CLAUDE DENIS CHRISTIAN</t>
  </si>
  <si>
    <t>SI14003851</t>
  </si>
  <si>
    <t>SOOPAUL KAREN AMANDA</t>
  </si>
  <si>
    <t>SI14003976</t>
  </si>
  <si>
    <t>MOHUN MARIE ESMA</t>
  </si>
  <si>
    <t>SI15003982</t>
  </si>
  <si>
    <t>LOTOAH LISA</t>
  </si>
  <si>
    <t>AI15000530</t>
  </si>
  <si>
    <t xml:space="preserve">OLIPRIM AGENCY LTD. </t>
  </si>
  <si>
    <t>SI16004203</t>
  </si>
  <si>
    <t>RUGHOONAUTH KAVEER</t>
  </si>
  <si>
    <t>SI16004207</t>
  </si>
  <si>
    <t>PIRBHAY TAHIR HUSSEN</t>
  </si>
  <si>
    <t>SI11001873</t>
  </si>
  <si>
    <t>FERRET DELMAY SANDRINE</t>
  </si>
  <si>
    <t>SI11002373</t>
  </si>
  <si>
    <t>IP SOO CHING JEFFREY DESMOND IP JIN SHENG</t>
  </si>
  <si>
    <t>SI11002032</t>
  </si>
  <si>
    <t>WAN PEE KWONG SHERLEY</t>
  </si>
  <si>
    <t>SI13002898</t>
  </si>
  <si>
    <t>SOORIAH HANSLEY</t>
  </si>
  <si>
    <t>SI13002899</t>
  </si>
  <si>
    <t>LEONG SON MARIO TONY RYAN</t>
  </si>
  <si>
    <t>SI13003133</t>
  </si>
  <si>
    <t>ETIENNE JEAN KERMEN NOEL</t>
  </si>
  <si>
    <t>SI13003130</t>
  </si>
  <si>
    <t>MORIN JEAN-CLAUDE</t>
  </si>
  <si>
    <t>SI13003135</t>
  </si>
  <si>
    <t>ADAMJEE MARIE CATHERINE RAMONA WENDY</t>
  </si>
  <si>
    <t>SI13003426</t>
  </si>
  <si>
    <t>MELIDOR GIOVANNA</t>
  </si>
  <si>
    <t>AI13000480</t>
  </si>
  <si>
    <t xml:space="preserve">ALL COVER CONSULTANTS LTD </t>
  </si>
  <si>
    <t>SI13003483</t>
  </si>
  <si>
    <t>DASSARATH KAROUNA DEVI</t>
  </si>
  <si>
    <t>AI14000504</t>
  </si>
  <si>
    <t xml:space="preserve">SAPPHIRE COVER LTD </t>
  </si>
  <si>
    <t>SI15004007</t>
  </si>
  <si>
    <t>SI15004061</t>
  </si>
  <si>
    <t>MAROT ALEXANDRE</t>
  </si>
  <si>
    <t>SI16004137</t>
  </si>
  <si>
    <t>LUTCHIA NURVISH DEV</t>
  </si>
  <si>
    <t>SI11001882</t>
  </si>
  <si>
    <t>GOWRY KRISHEN</t>
  </si>
  <si>
    <t>SI11002203</t>
  </si>
  <si>
    <t>TYACK JOHANN JOSEPH BERNARD</t>
  </si>
  <si>
    <t>SI11002246</t>
  </si>
  <si>
    <t>SEEVATHEAN ANTOINE ERHARD KEVIN</t>
  </si>
  <si>
    <t>SI11002368</t>
  </si>
  <si>
    <t>PIAT JEAN MARC</t>
  </si>
  <si>
    <t>AI12000422</t>
  </si>
  <si>
    <t xml:space="preserve">WINAM LTD </t>
  </si>
  <si>
    <t>AI12000421</t>
  </si>
  <si>
    <t xml:space="preserve">A.R.T AGENCY LIMITED </t>
  </si>
  <si>
    <t>SI11002194</t>
  </si>
  <si>
    <t>SOURDAUX MARIE LOUISE NATACHA CENDRINE</t>
  </si>
  <si>
    <t>SI12002689</t>
  </si>
  <si>
    <t>DROUIN SYBILLE ELISABETH DOMINIQUE</t>
  </si>
  <si>
    <t>SI12002690</t>
  </si>
  <si>
    <t>DROUIN JOSEPH JACQUES ANDRE</t>
  </si>
  <si>
    <t>SI12002688</t>
  </si>
  <si>
    <t>TOULET MARIE HELENE MARILYNE</t>
  </si>
  <si>
    <t>SI13003137</t>
  </si>
  <si>
    <t>Bechard Henri Gael</t>
  </si>
  <si>
    <t>SI12002711</t>
  </si>
  <si>
    <t>NEMORIN ERIC JAMES RICHARD</t>
  </si>
  <si>
    <t>SI14003525</t>
  </si>
  <si>
    <t>GOLAM NOBEE AJOUMAL</t>
  </si>
  <si>
    <t>SI14003551</t>
  </si>
  <si>
    <t>GIRAUD ALAIN</t>
  </si>
  <si>
    <t>SI14003552</t>
  </si>
  <si>
    <t>MAIGRE STEPHEN JEAN-MARIE</t>
  </si>
  <si>
    <t>SI14003692</t>
  </si>
  <si>
    <t>PANCHAMEAH MOHAMED NASSER SHEIK</t>
  </si>
  <si>
    <t>SI14003724</t>
  </si>
  <si>
    <t>AH KIOW ALICE YEUNG SHUI LEEN</t>
  </si>
  <si>
    <t>SI14003722</t>
  </si>
  <si>
    <t>LABONTÉ CHRISTA CAROLE</t>
  </si>
  <si>
    <t>SI14003723</t>
  </si>
  <si>
    <t>CHUNG SU YUEN DIANA CRISTEL</t>
  </si>
  <si>
    <t>SI14003846</t>
  </si>
  <si>
    <t>MARDAYMOOTOO RAMASAWMY</t>
  </si>
  <si>
    <t>SI14003847</t>
  </si>
  <si>
    <t>PEERKHAN BIBI FARIZA</t>
  </si>
  <si>
    <t>SI14003793</t>
  </si>
  <si>
    <t>LI KOY CHEONG WAN CHOW</t>
  </si>
  <si>
    <t>SI14003796</t>
  </si>
  <si>
    <t>NUNDRAN RAJIV</t>
  </si>
  <si>
    <t>SI14003857</t>
  </si>
  <si>
    <t>JHUGROO NALINI</t>
  </si>
  <si>
    <t>SI14003794</t>
  </si>
  <si>
    <t>NAGAPA CHETTY LORGINEE</t>
  </si>
  <si>
    <t>SI15003985</t>
  </si>
  <si>
    <t>VENPIN VINCENT PHILIP FAT HEONG</t>
  </si>
  <si>
    <t>AI13000451</t>
  </si>
  <si>
    <t xml:space="preserve">AXESS LTD </t>
  </si>
  <si>
    <t>SI15004048</t>
  </si>
  <si>
    <t>MAREEACHALEE BHUMUTTEE</t>
  </si>
  <si>
    <t>SI15004092</t>
  </si>
  <si>
    <t>SEWCHURN MARIE JOCELYNE</t>
  </si>
  <si>
    <t>SI15004093</t>
  </si>
  <si>
    <t>RUBEE HEMRAJ</t>
  </si>
  <si>
    <t>SI14003709</t>
  </si>
  <si>
    <t>CHIKHURI BHOGUNSINGH</t>
  </si>
  <si>
    <t>SI15004094</t>
  </si>
  <si>
    <t>NAIKER ANDRE CLIFFORD DOORASAMY</t>
  </si>
  <si>
    <t>SI13002977</t>
  </si>
  <si>
    <t>WONG FOOK WA Lee Lee Fong</t>
  </si>
  <si>
    <t>AI16000562</t>
  </si>
  <si>
    <t xml:space="preserve">MAMMOUTH TRADING CO.LTD </t>
  </si>
  <si>
    <t>SI15004025</t>
  </si>
  <si>
    <t>SUNNASSY SERAJA</t>
  </si>
  <si>
    <t>AI17000573</t>
  </si>
  <si>
    <t xml:space="preserve">LEAL AGENCY LTD </t>
  </si>
  <si>
    <t>SI17004417</t>
  </si>
  <si>
    <t>DHUNOO BINEESHA</t>
  </si>
  <si>
    <t>AI17000569</t>
  </si>
  <si>
    <t xml:space="preserve">URBAN AGENCIES LTD </t>
  </si>
  <si>
    <t>SI17004455</t>
  </si>
  <si>
    <t>RAMDIN TORABALLY BIBI ARSHI</t>
  </si>
  <si>
    <t>AI17000576</t>
  </si>
  <si>
    <t xml:space="preserve">ROGERS CAPITAL FINANCE LTD </t>
  </si>
  <si>
    <t>SI17004497</t>
  </si>
  <si>
    <t>MOHUN TANUJA</t>
  </si>
  <si>
    <t>SI18004552</t>
  </si>
  <si>
    <t>SELVON STEVE JEAN GILBERT</t>
  </si>
  <si>
    <t>AI10000367</t>
  </si>
  <si>
    <t xml:space="preserve">HARISS AGENCY LTD </t>
  </si>
  <si>
    <t>SI11002156</t>
  </si>
  <si>
    <t>MARIAMOOTOO MAHESHWAREE UMA DEVI</t>
  </si>
  <si>
    <t>AI11000389</t>
  </si>
  <si>
    <t xml:space="preserve">PERMAL-CABON LTD </t>
  </si>
  <si>
    <t>SI11002387</t>
  </si>
  <si>
    <t>MUSBALLY BILKISS ISSOOP</t>
  </si>
  <si>
    <t>SI12002551</t>
  </si>
  <si>
    <t>GOOLZAR SUJATA DEVI</t>
  </si>
  <si>
    <t>SI12002674</t>
  </si>
  <si>
    <t>SHAM YOGESHSING</t>
  </si>
  <si>
    <t>SI12002694</t>
  </si>
  <si>
    <t>KUPPAN AVINASH</t>
  </si>
  <si>
    <t>SI12002707</t>
  </si>
  <si>
    <t>SAWOCK SATISH</t>
  </si>
  <si>
    <t>SI12002710</t>
  </si>
  <si>
    <t>SIMATHREE SATIS KUMAR</t>
  </si>
  <si>
    <t>SI12002712</t>
  </si>
  <si>
    <t>HANOOMAN ASHWINEE</t>
  </si>
  <si>
    <t>SI12002713</t>
  </si>
  <si>
    <t>DOOLUB NALINEE</t>
  </si>
  <si>
    <t>SI12002716</t>
  </si>
  <si>
    <t>DABY SHARDANAND</t>
  </si>
  <si>
    <t>SI12002804</t>
  </si>
  <si>
    <t>DOWLUTTEEA VANITA</t>
  </si>
  <si>
    <t>SI13002918</t>
  </si>
  <si>
    <t>CARPOURON CHRISTINA JOANNE</t>
  </si>
  <si>
    <t>SI13002931</t>
  </si>
  <si>
    <t>LECORDIER RUBY ANABELLE MARIE THERESE</t>
  </si>
  <si>
    <t>SI13002937</t>
  </si>
  <si>
    <t>NAGADOO RAJ</t>
  </si>
  <si>
    <t>SI13002968</t>
  </si>
  <si>
    <t>ALLY YANNICK DIDIER</t>
  </si>
  <si>
    <t>SI13003041</t>
  </si>
  <si>
    <t>MOSER ANDREA SYLVIA JACINTHA</t>
  </si>
  <si>
    <t>SI13003042</t>
  </si>
  <si>
    <t>NIRSIMLOO JIVI</t>
  </si>
  <si>
    <t>SI13003005</t>
  </si>
  <si>
    <t>BAUDH KAJAL</t>
  </si>
  <si>
    <t>SI13003007</t>
  </si>
  <si>
    <t>BALLOO SHEEVANEE</t>
  </si>
  <si>
    <t>SI13003009</t>
  </si>
  <si>
    <t>SEVATHIAN NICITA</t>
  </si>
  <si>
    <t>SI13003011</t>
  </si>
  <si>
    <t>JEAN PIERRE PHEBE MARIE LAURETTE LISA</t>
  </si>
  <si>
    <t>SI13003012</t>
  </si>
  <si>
    <t>KAIDAREE KAVI</t>
  </si>
  <si>
    <t>SI13003013</t>
  </si>
  <si>
    <t>KEE-MEW JEAN-FRANCOIS KWET-THOUNG</t>
  </si>
  <si>
    <t>SI13003090</t>
  </si>
  <si>
    <t>PREM NEEVEDITA</t>
  </si>
  <si>
    <t>SI13003094</t>
  </si>
  <si>
    <t>MONTAGNE LONGUE JEAN THIERRY</t>
  </si>
  <si>
    <t>SI13003095</t>
  </si>
  <si>
    <t>COLAS JEAN LUC</t>
  </si>
  <si>
    <t>SI13003097</t>
  </si>
  <si>
    <t>GOPAL HEMAN</t>
  </si>
  <si>
    <t>SI13003125</t>
  </si>
  <si>
    <t>NAMASEWAYEN MAIKY KEVIN ISMET</t>
  </si>
  <si>
    <t>SI13003126</t>
  </si>
  <si>
    <t>DOOMEN ANOUCHKA CHARLENE</t>
  </si>
  <si>
    <t>SI13003143</t>
  </si>
  <si>
    <t>GANGARAM JESHNA</t>
  </si>
  <si>
    <t>SI13003144</t>
  </si>
  <si>
    <t>DIONIS PASCALINE GIOVANNITA SAMANTHA</t>
  </si>
  <si>
    <t>SI13003150</t>
  </si>
  <si>
    <t>NIRSIMLOO NISHTA</t>
  </si>
  <si>
    <t>SI13003151</t>
  </si>
  <si>
    <t>NOEL MARIE NOELLE THERESE JOANA</t>
  </si>
  <si>
    <t>SI13003148</t>
  </si>
  <si>
    <t>DUVAL LORENZO BARNARD</t>
  </si>
  <si>
    <t>SI13003145</t>
  </si>
  <si>
    <t>GANGARAM ANOUKA</t>
  </si>
  <si>
    <t>SI13003154</t>
  </si>
  <si>
    <t>DHONDEE HANSHINI</t>
  </si>
  <si>
    <t>SI13003152</t>
  </si>
  <si>
    <t>MOORUTH NIRMALA DEVI</t>
  </si>
  <si>
    <t>SI13003262</t>
  </si>
  <si>
    <t>NEWAJ VIMAL</t>
  </si>
  <si>
    <t>SI13003263</t>
  </si>
  <si>
    <t>MAMODE MARIE PATRICIA SANDRA</t>
  </si>
  <si>
    <t>SI13003264</t>
  </si>
  <si>
    <t>LOUIS MARIE CARINE</t>
  </si>
  <si>
    <t>SI13003265</t>
  </si>
  <si>
    <t>CARRE MARIE STEPHANIE JULIETTE</t>
  </si>
  <si>
    <t>SI13003266</t>
  </si>
  <si>
    <t>MANICK MARIE GINA</t>
  </si>
  <si>
    <t>SI13003267</t>
  </si>
  <si>
    <t>JOSEPH MARIE CARMELA VIRGINIA</t>
  </si>
  <si>
    <t>SI13003295</t>
  </si>
  <si>
    <t>JATOONAH DEVRAJ</t>
  </si>
  <si>
    <t>SI13003327</t>
  </si>
  <si>
    <t>ROSE JOHN-ROSS GREGORY GERARD</t>
  </si>
  <si>
    <t>SI13003363</t>
  </si>
  <si>
    <t>KALOU NICK</t>
  </si>
  <si>
    <t>SI13003367</t>
  </si>
  <si>
    <t>CHOMROO NISHI</t>
  </si>
  <si>
    <t>SI13003357</t>
  </si>
  <si>
    <t>SOURDAUX LAURENT FRANCIS</t>
  </si>
  <si>
    <t>SI13003297</t>
  </si>
  <si>
    <t>PHILIPPE REBECCA NANECY</t>
  </si>
  <si>
    <t>SI13003298</t>
  </si>
  <si>
    <t>GUNGEEA CHAYAH</t>
  </si>
  <si>
    <t>SI13003360</t>
  </si>
  <si>
    <t>AUGUSTIN MARIA GAEL</t>
  </si>
  <si>
    <t>SI13003392</t>
  </si>
  <si>
    <t>VENCATASAMY VIRAJ</t>
  </si>
  <si>
    <t>SI13003423</t>
  </si>
  <si>
    <t>CANTAL MARIE JULIA</t>
  </si>
  <si>
    <t>SI13003425</t>
  </si>
  <si>
    <t>OOMAJEE ARVESH</t>
  </si>
  <si>
    <t>SI13003358</t>
  </si>
  <si>
    <t>MADHUB SANDVI</t>
  </si>
  <si>
    <t>SI13003371</t>
  </si>
  <si>
    <t>BHEKHAREE DEOKUMAR</t>
  </si>
  <si>
    <t>SI13003480</t>
  </si>
  <si>
    <t>CUNDEN KHUGHEN MODELLY</t>
  </si>
  <si>
    <t>SI13003481</t>
  </si>
  <si>
    <t>BHOLLA KHUSHRAZ</t>
  </si>
  <si>
    <t>SI14003491</t>
  </si>
  <si>
    <t>GOPAUL NISHITA BYE</t>
  </si>
  <si>
    <t>SI14003581</t>
  </si>
  <si>
    <t>BOIVIN ANGELLE</t>
  </si>
  <si>
    <t>SI14003582</t>
  </si>
  <si>
    <t>BOODHOO GAITREE DEVI</t>
  </si>
  <si>
    <t>SI14003583</t>
  </si>
  <si>
    <t>SANDANAM LUTCHMEE PANDI</t>
  </si>
  <si>
    <t>SI14003614</t>
  </si>
  <si>
    <t>AMBOULE MARIE VIRGINIE MARTINE</t>
  </si>
  <si>
    <t>SI14003638</t>
  </si>
  <si>
    <t>DUVAL LATREILLE AURELIA KATIA ANGELIQUE</t>
  </si>
  <si>
    <t>SI14003639</t>
  </si>
  <si>
    <t>DEEPUN MALINEE</t>
  </si>
  <si>
    <t>SI14003641</t>
  </si>
  <si>
    <t>Gopall Kedanand</t>
  </si>
  <si>
    <t>SI14003643</t>
  </si>
  <si>
    <t>BOODOOA MEGNA</t>
  </si>
  <si>
    <t>SI14003697</t>
  </si>
  <si>
    <t>BENOIT MARIE KELLY</t>
  </si>
  <si>
    <t>SI14003698</t>
  </si>
  <si>
    <t>BHANDA YUDHISH KUMAR</t>
  </si>
  <si>
    <t>SI14003700</t>
  </si>
  <si>
    <t>BHAUGEERUTHEE YESHNA</t>
  </si>
  <si>
    <t>SI14003726</t>
  </si>
  <si>
    <t>THOMPSON-VELLEN DARIO</t>
  </si>
  <si>
    <t>SI14003797</t>
  </si>
  <si>
    <t>THEVENET MARIE AUDREY KARINE</t>
  </si>
  <si>
    <t>SI14003798</t>
  </si>
  <si>
    <t>BALLGOBIND ANOUPAMA</t>
  </si>
  <si>
    <t>SI14003799</t>
  </si>
  <si>
    <t>MANOOVALOO GREGORY AMAURY</t>
  </si>
  <si>
    <t>SI14003800</t>
  </si>
  <si>
    <t>CARVER ALAIN TONY</t>
  </si>
  <si>
    <t>SI14003967</t>
  </si>
  <si>
    <t>KHENMAH MARIE AUDREY DEBORAH</t>
  </si>
  <si>
    <t>SI14003968</t>
  </si>
  <si>
    <t>ANTONIO MARIE ANNE-SOPHIE</t>
  </si>
  <si>
    <t>SI14003966</t>
  </si>
  <si>
    <t>PERMAL MARIE JULIE ELLECIA</t>
  </si>
  <si>
    <t>SI15004010</t>
  </si>
  <si>
    <t>CYBELE Louis HERVE LINDSAY</t>
  </si>
  <si>
    <t>SI15004011</t>
  </si>
  <si>
    <t>Seblin Louis Pascal Josian</t>
  </si>
  <si>
    <t>SI15004018</t>
  </si>
  <si>
    <t>BALAHO MARIE MARIELLA NICOLE</t>
  </si>
  <si>
    <t>SI15004045</t>
  </si>
  <si>
    <t>LUXIMON SMITA</t>
  </si>
  <si>
    <t>SI15004046</t>
  </si>
  <si>
    <t>FRANCOIS MARIE JOANNA</t>
  </si>
  <si>
    <t>SI15004068</t>
  </si>
  <si>
    <t>ALBERT-RAMANJOOLOO GLORIA STEPHANIE</t>
  </si>
  <si>
    <t>SI15004069</t>
  </si>
  <si>
    <t>ANGELINE JONATHAN XAVIER LOIC</t>
  </si>
  <si>
    <t>SI15004070</t>
  </si>
  <si>
    <t>BHOOJEDHUR KOTOWAROO KOVIDA</t>
  </si>
  <si>
    <t>SI15004047</t>
  </si>
  <si>
    <t>PHILIPPE MARIE STEPHANIE GRETA</t>
  </si>
  <si>
    <t>SI15004072</t>
  </si>
  <si>
    <t>RAMKISSOON SANDHYA</t>
  </si>
  <si>
    <t>SI16004100</t>
  </si>
  <si>
    <t>VITHILINGEM TEGARAJEN</t>
  </si>
  <si>
    <t>AI16000536</t>
  </si>
  <si>
    <t xml:space="preserve">COVER AND ABOVE LIMITED </t>
  </si>
  <si>
    <t>SI16004122</t>
  </si>
  <si>
    <t>RASE CEDRIC</t>
  </si>
  <si>
    <t>SI16004121</t>
  </si>
  <si>
    <t>JEETUN MARIE BEATRICE LAURA</t>
  </si>
  <si>
    <t>SI16004123</t>
  </si>
  <si>
    <t>RUNGASAWMY MERVIN DHARMALINGUM</t>
  </si>
  <si>
    <t>SI16004129</t>
  </si>
  <si>
    <t>LACHOUMANAN DENIS BILLY HANSLEY</t>
  </si>
  <si>
    <t>SI16004149</t>
  </si>
  <si>
    <t>ASSIRIAH MARIE SOPHIA</t>
  </si>
  <si>
    <t>SI16004148</t>
  </si>
  <si>
    <t>LAMALETIE JEAN-JACQUES GERARD</t>
  </si>
  <si>
    <t>SI16004160</t>
  </si>
  <si>
    <t>MOONESAMY OOLAGEN O'BRIAN</t>
  </si>
  <si>
    <t>SI16004166</t>
  </si>
  <si>
    <t>BUNDHOO KRISHNANAND</t>
  </si>
  <si>
    <t>SI16004167</t>
  </si>
  <si>
    <t>COURONNE GUILLAUME ALEXANDRE</t>
  </si>
  <si>
    <t>SI17004244</t>
  </si>
  <si>
    <t>BIJLAL ATISH</t>
  </si>
  <si>
    <t>SI17004243</t>
  </si>
  <si>
    <t>LAVAL MARIE EMMELINE ANGEL LAVAL</t>
  </si>
  <si>
    <t>SI17004269</t>
  </si>
  <si>
    <t>GUNDOWRY RATNA</t>
  </si>
  <si>
    <t>SI17004289</t>
  </si>
  <si>
    <t>BAUNGALLY CHANDANEE</t>
  </si>
  <si>
    <t>SI17004290</t>
  </si>
  <si>
    <t>CARVER MARIE ANIELLE BEATRICE</t>
  </si>
  <si>
    <t>SI17004359</t>
  </si>
  <si>
    <t>BISSESSUR KARESHMA</t>
  </si>
  <si>
    <t>SI17004376</t>
  </si>
  <si>
    <t>DEONARAIN  MANJULA KALINDEE</t>
  </si>
  <si>
    <t>SI17004377</t>
  </si>
  <si>
    <t>BUNDHUN JOREE NARAINEE</t>
  </si>
  <si>
    <t>SI17004386</t>
  </si>
  <si>
    <t>SUNASSEE SEENDRAHDASS</t>
  </si>
  <si>
    <t>SI17004503</t>
  </si>
  <si>
    <t>DONALD BILLY CHRISTOPHER</t>
  </si>
  <si>
    <t>SI17004522</t>
  </si>
  <si>
    <t>SANGARAILLE ALEX ALBERTICO</t>
  </si>
  <si>
    <t>SI17004549</t>
  </si>
  <si>
    <t>AUROKIUM MARIE AUDREY LAETITIA</t>
  </si>
  <si>
    <t>SI18004550</t>
  </si>
  <si>
    <t>BALLGOBIN VIDHADEVI</t>
  </si>
  <si>
    <t>SI18004594</t>
  </si>
  <si>
    <t>BULATOO ARTEE</t>
  </si>
  <si>
    <t>SI13002986</t>
  </si>
  <si>
    <t>Mohesh Parmanand</t>
  </si>
  <si>
    <t>AI11000402</t>
  </si>
  <si>
    <t>ANTOAROO FARAHNAZ</t>
  </si>
  <si>
    <t>SI13003292</t>
  </si>
  <si>
    <t>RUGHOOBUR MADHUREE</t>
  </si>
  <si>
    <t>AI13000485</t>
  </si>
  <si>
    <t>SURJOO - DOOBOREEA POONAM</t>
  </si>
  <si>
    <t>AI14000492</t>
  </si>
  <si>
    <t>MAREEMOOTOO DEEVALEN</t>
  </si>
  <si>
    <t>AI14000501</t>
  </si>
  <si>
    <t>JOWATA NAJINI</t>
  </si>
  <si>
    <t>AI15000523</t>
  </si>
  <si>
    <t>SOUCI EVIE DEBORAH</t>
  </si>
  <si>
    <t>AI15000533</t>
  </si>
  <si>
    <t xml:space="preserve">GOODLUCK AGENCY LTD </t>
  </si>
  <si>
    <t>SI17004296</t>
  </si>
  <si>
    <t>RAMJAUN MUHAMAD FAHEEM</t>
  </si>
  <si>
    <t>AI17000563</t>
  </si>
  <si>
    <t>SI17004323</t>
  </si>
  <si>
    <t>Premchand Hamlall</t>
  </si>
  <si>
    <t>SI17004474</t>
  </si>
  <si>
    <t>AIKAGJEE SHARMEEN BIBI SUMUYYAH</t>
  </si>
  <si>
    <t>SI17004496</t>
  </si>
  <si>
    <t>SURJOO RAJANDRA RAJCOOMAR</t>
  </si>
  <si>
    <t>SI10001761</t>
  </si>
  <si>
    <t>MAGON JEAN ANTOINE</t>
  </si>
  <si>
    <t>SI13002935</t>
  </si>
  <si>
    <t>MOSAFEER ZAHRAH</t>
  </si>
  <si>
    <t>SI13003134</t>
  </si>
  <si>
    <t>BEEDASSY RAJENDRA KUMAR</t>
  </si>
  <si>
    <t>AI13000455</t>
  </si>
  <si>
    <t>UTIM (SOBHA) SURYA BUGUM</t>
  </si>
  <si>
    <t>AI13000476</t>
  </si>
  <si>
    <t xml:space="preserve">GOODVISION AGENCY LTD </t>
  </si>
  <si>
    <t>SI14003827</t>
  </si>
  <si>
    <t>MAWOOA ISWARLALL</t>
  </si>
  <si>
    <t>AI14000509</t>
  </si>
  <si>
    <t>CHANDRASEN BABAJEE</t>
  </si>
  <si>
    <t>AI14000517</t>
  </si>
  <si>
    <t xml:space="preserve">STEPSAFE CO. LTD. </t>
  </si>
  <si>
    <t>SI16004124</t>
  </si>
  <si>
    <t>RAMSURN AMBIKA KUMARI</t>
  </si>
  <si>
    <t>SI11001839</t>
  </si>
  <si>
    <t>PANDOO SHAILESH</t>
  </si>
  <si>
    <t>SI11001852</t>
  </si>
  <si>
    <t>CHUMROO NINESH</t>
  </si>
  <si>
    <t>SI11001853</t>
  </si>
  <si>
    <t>SUNNASSEE SOGANADEN</t>
  </si>
  <si>
    <t>SI11002029</t>
  </si>
  <si>
    <t>SOOKUN KHOOSHAL</t>
  </si>
  <si>
    <t>SI11002035</t>
  </si>
  <si>
    <t>CHAVRY JEAN MARIE LINDSAY</t>
  </si>
  <si>
    <t>SI11002040</t>
  </si>
  <si>
    <t>PANT NARENDER KUMAR</t>
  </si>
  <si>
    <t>SI11002149</t>
  </si>
  <si>
    <t>BHEEKHOO ARWYN DHAVESHWARSING</t>
  </si>
  <si>
    <t>SI11002199</t>
  </si>
  <si>
    <t>GOKULSING HEMANT</t>
  </si>
  <si>
    <t>SI11002477</t>
  </si>
  <si>
    <t>RAMKHELAWON OOMITA DEVI</t>
  </si>
  <si>
    <t>SI11002482</t>
  </si>
  <si>
    <t>RADHAKEESOON SHIVSAGAR</t>
  </si>
  <si>
    <t>AI11000407</t>
  </si>
  <si>
    <t xml:space="preserve">SBI (MAURITIUS) LTD </t>
  </si>
  <si>
    <t>SI12002607</t>
  </si>
  <si>
    <t>LOBOGUN MONISH</t>
  </si>
  <si>
    <t>SI12002672</t>
  </si>
  <si>
    <t>Chattun Salim</t>
  </si>
  <si>
    <t>SI12002682</t>
  </si>
  <si>
    <t>LUCHMEE VANDANA</t>
  </si>
  <si>
    <t>SI12002683</t>
  </si>
  <si>
    <t>L'INTELLIGENT KELLY WENLY</t>
  </si>
  <si>
    <t>SI12002684</t>
  </si>
  <si>
    <t>ALEEAR SOOBHANUND</t>
  </si>
  <si>
    <t>SI12002685</t>
  </si>
  <si>
    <t>DEVASON DASSRANI</t>
  </si>
  <si>
    <t>SI12002698</t>
  </si>
  <si>
    <t>SUJEEWAN DEZIRANI</t>
  </si>
  <si>
    <t>SI12002701</t>
  </si>
  <si>
    <t>SOOGUMBUR MEENAKSHI</t>
  </si>
  <si>
    <t>SI12002819</t>
  </si>
  <si>
    <t>BALLOO PREMANAND</t>
  </si>
  <si>
    <t>SI12002820</t>
  </si>
  <si>
    <t>TAKUN IQBALLUNESSA</t>
  </si>
  <si>
    <t>SI12002825</t>
  </si>
  <si>
    <t>GOPAUL LILAWTI</t>
  </si>
  <si>
    <t>SI12002826</t>
  </si>
  <si>
    <t>ELAHEEBOCUS SHEIKHA FATIMAH</t>
  </si>
  <si>
    <t>SI12002827</t>
  </si>
  <si>
    <t>AUNACHA GANGA DEVI</t>
  </si>
  <si>
    <t>SI12002854</t>
  </si>
  <si>
    <t>CHENDRAH SHITAL</t>
  </si>
  <si>
    <t>SI12002855</t>
  </si>
  <si>
    <t>LUTCHMUN DOORGASHWARY DEVI</t>
  </si>
  <si>
    <t>SI12002856</t>
  </si>
  <si>
    <t>RAMADHIN SOUYETA</t>
  </si>
  <si>
    <t>SI12002762</t>
  </si>
  <si>
    <t>FOOLCHAND ROMILA</t>
  </si>
  <si>
    <t>SI12002868</t>
  </si>
  <si>
    <t>DHAYAN RESHMA</t>
  </si>
  <si>
    <t>SI13002903</t>
  </si>
  <si>
    <t>SOOKUN KAMNA</t>
  </si>
  <si>
    <t>SI13002904</t>
  </si>
  <si>
    <t>ROOPUN KAMAL SAGAR KHEMRAJ</t>
  </si>
  <si>
    <t>SI13002905</t>
  </si>
  <si>
    <t>GONDOWRYLALL MAHESWAREE</t>
  </si>
  <si>
    <t>SI13002907</t>
  </si>
  <si>
    <t>DANAYAH DEVINA DEVI</t>
  </si>
  <si>
    <t>SI13002932</t>
  </si>
  <si>
    <t>CHINEGADOO DEVI LATA</t>
  </si>
  <si>
    <t>SI13002930</t>
  </si>
  <si>
    <t>NUTOO POONAM</t>
  </si>
  <si>
    <t>SI13002962</t>
  </si>
  <si>
    <t>DABY MEELISHA</t>
  </si>
  <si>
    <t>SI13002965</t>
  </si>
  <si>
    <t>JOGOO DEEPA</t>
  </si>
  <si>
    <t>SI13002973</t>
  </si>
  <si>
    <t>ECKBURALLY TASLEEMAH BIBI</t>
  </si>
  <si>
    <t>SI13002974</t>
  </si>
  <si>
    <t>NELIAH SEEREE DAVY</t>
  </si>
  <si>
    <t>SI13002975</t>
  </si>
  <si>
    <t>MANUEL MARIE ANABELLE DEBORAH</t>
  </si>
  <si>
    <t>SI13003003</t>
  </si>
  <si>
    <t>KOOSSOOL GAWOOTUM</t>
  </si>
  <si>
    <t>SI13003018</t>
  </si>
  <si>
    <t>GOOLAMALLY BOODHOO SHAHEENAH BIBI</t>
  </si>
  <si>
    <t>SI13003020</t>
  </si>
  <si>
    <t>DHUNRANG ARTEE</t>
  </si>
  <si>
    <t>SI13003022</t>
  </si>
  <si>
    <t>BHUNDOO MARIE ANNA LETCHEEMEE PRISCILLA</t>
  </si>
  <si>
    <t>SI13003023</t>
  </si>
  <si>
    <t>NARAYANEN VIMARLEN</t>
  </si>
  <si>
    <t>SI13003024</t>
  </si>
  <si>
    <t>FOWDRAM TULSIDAS</t>
  </si>
  <si>
    <t>SI13003027</t>
  </si>
  <si>
    <t>FELIX ERWIN GUILLAUME</t>
  </si>
  <si>
    <t>SI13003028</t>
  </si>
  <si>
    <t>NAYNA MARIE AURELY PRISSILA JESSICA</t>
  </si>
  <si>
    <t>SI13003031</t>
  </si>
  <si>
    <t>SANCHI SOORIADEV</t>
  </si>
  <si>
    <t>SI13003040</t>
  </si>
  <si>
    <t>KOONJEE KREETEE</t>
  </si>
  <si>
    <t>SI12002853</t>
  </si>
  <si>
    <t>MOOCARME KEVIN EMMANUEL</t>
  </si>
  <si>
    <t>SI12002697</t>
  </si>
  <si>
    <t>BEECHOOK ANUSHKA</t>
  </si>
  <si>
    <t>SI13003089</t>
  </si>
  <si>
    <t>SOOKUN SUNITA</t>
  </si>
  <si>
    <t>SI13003128</t>
  </si>
  <si>
    <t>SOONUNNUN SHASSITA</t>
  </si>
  <si>
    <t>SI13002963</t>
  </si>
  <si>
    <t>DOMUN SULTANA</t>
  </si>
  <si>
    <t>SI13003131</t>
  </si>
  <si>
    <t>CHANGEEA VISALAKSHI</t>
  </si>
  <si>
    <t>SI13003299</t>
  </si>
  <si>
    <t>PIERRE LOUIS MICHEL</t>
  </si>
  <si>
    <t>SI13003324</t>
  </si>
  <si>
    <t>SUKHARI ROSHNI</t>
  </si>
  <si>
    <t>SI13003393</t>
  </si>
  <si>
    <t>RAMHOTAR SHAKUNTALA DEVI</t>
  </si>
  <si>
    <t>SI13003395</t>
  </si>
  <si>
    <t>GOBIN MARIE CARINE JENNIFER VALERIE</t>
  </si>
  <si>
    <t>SI13003400</t>
  </si>
  <si>
    <t>GANJEE INDURDEV</t>
  </si>
  <si>
    <t>SI13003403</t>
  </si>
  <si>
    <t>ANGATEEAH NITEE</t>
  </si>
  <si>
    <t>SI13003440</t>
  </si>
  <si>
    <t>BHOWANIAH BHARRTY</t>
  </si>
  <si>
    <t>SI13003466</t>
  </si>
  <si>
    <t>AUJAYEB JUSWANT KUMAR</t>
  </si>
  <si>
    <t>SI13003473</t>
  </si>
  <si>
    <t>MAHADAWO ASHOK</t>
  </si>
  <si>
    <t>SI13003475</t>
  </si>
  <si>
    <t>GOOPEE SUREKA</t>
  </si>
  <si>
    <t>SI13003477</t>
  </si>
  <si>
    <t>JUGGAPAH MANISHA</t>
  </si>
  <si>
    <t>SI13003485</t>
  </si>
  <si>
    <t>RAMSING NEERMUTTEE</t>
  </si>
  <si>
    <t>SI14003514</t>
  </si>
  <si>
    <t>BHOOLEE ANGHANEE</t>
  </si>
  <si>
    <t>SI14003606</t>
  </si>
  <si>
    <t>JHEENGOOR ABDOOL AHMAD FARZAD</t>
  </si>
  <si>
    <t>SI14003615</t>
  </si>
  <si>
    <t>DHOOKHY KAMLESH</t>
  </si>
  <si>
    <t>SI14003617</t>
  </si>
  <si>
    <t>GOORBIN SUTTEEAWATEE</t>
  </si>
  <si>
    <t>SI14003649</t>
  </si>
  <si>
    <t>HISSAUND BIBI SAYEEDA</t>
  </si>
  <si>
    <t>SI14003652</t>
  </si>
  <si>
    <t>SOBRATEE BIBI AMINA</t>
  </si>
  <si>
    <t>SI14003708</t>
  </si>
  <si>
    <t>NAREYDOO MADHVI</t>
  </si>
  <si>
    <t>SI14003834</t>
  </si>
  <si>
    <t>LIM SAM STEPHANIE MARIE</t>
  </si>
  <si>
    <t>SI14003838</t>
  </si>
  <si>
    <t>SOHAWON BIBI NOOREZIA</t>
  </si>
  <si>
    <t>SI14003927</t>
  </si>
  <si>
    <t>CHUTOREE ANAND</t>
  </si>
  <si>
    <t>SI14003925</t>
  </si>
  <si>
    <t>GOBIN AVINDRANATH</t>
  </si>
  <si>
    <t>SI15004051</t>
  </si>
  <si>
    <t>PANDAY HOUMAN</t>
  </si>
  <si>
    <t>SI15004050</t>
  </si>
  <si>
    <t>TEEROOVENGADUM SHARASSPEDY</t>
  </si>
  <si>
    <t>SI15004019</t>
  </si>
  <si>
    <t>RAMSURRUN SANJIVSINGH</t>
  </si>
  <si>
    <t>SI15004066</t>
  </si>
  <si>
    <t>Heramun Malini</t>
  </si>
  <si>
    <t>SI15004023</t>
  </si>
  <si>
    <t>MONEEA SULEKA</t>
  </si>
  <si>
    <t>SI15004065</t>
  </si>
  <si>
    <t>YAGAMBRUN COMRASAMY</t>
  </si>
  <si>
    <t>SI15004076</t>
  </si>
  <si>
    <t>KALEECHURN ANUPMA</t>
  </si>
  <si>
    <t>SI15004079</t>
  </si>
  <si>
    <t>DOORGA CHOORAMUN</t>
  </si>
  <si>
    <t>SI15004042</t>
  </si>
  <si>
    <t>MATTAPULLUT YASHTI</t>
  </si>
  <si>
    <t>SI15004096</t>
  </si>
  <si>
    <t>VEERAMAH VEERASAMY</t>
  </si>
  <si>
    <t>SI15004073</t>
  </si>
  <si>
    <t>KHATRI SAMIR</t>
  </si>
  <si>
    <t>SI15004078</t>
  </si>
  <si>
    <t>BHAGALOO BIBI ASSIAH</t>
  </si>
  <si>
    <t>SI16004106</t>
  </si>
  <si>
    <t>LUCKAH AKSHAY</t>
  </si>
  <si>
    <t>SI16004108</t>
  </si>
  <si>
    <t>KAMULSING OUTASHNA</t>
  </si>
  <si>
    <t>SI16004107</t>
  </si>
  <si>
    <t>GODER MARIE ANNE JESSICA</t>
  </si>
  <si>
    <t>SI16004115</t>
  </si>
  <si>
    <t>KAMULSING NITISH</t>
  </si>
  <si>
    <t>SI16004120</t>
  </si>
  <si>
    <t>SINGAR LECKRAMSINGH</t>
  </si>
  <si>
    <t>SI16004153</t>
  </si>
  <si>
    <t>RAMNAGGESSUR HEMADEVI</t>
  </si>
  <si>
    <t>SI16004155</t>
  </si>
  <si>
    <t>RUMMUN MOHAMMAD IRFAN</t>
  </si>
  <si>
    <t>SI16004161</t>
  </si>
  <si>
    <t>SOONATHAN MOHAMMAD AFTAAB</t>
  </si>
  <si>
    <t>SI16004162</t>
  </si>
  <si>
    <t>BUNDHOO MUHAMMAD BURHANN</t>
  </si>
  <si>
    <t>SI16004164</t>
  </si>
  <si>
    <t>NOHAR SEERAJ</t>
  </si>
  <si>
    <t>SI16004204</t>
  </si>
  <si>
    <t>FAJURALLY MOHAMAD ALLY</t>
  </si>
  <si>
    <t>SI16004205</t>
  </si>
  <si>
    <t>Rummun Mohammad Ridwan</t>
  </si>
  <si>
    <t>SI16004206</t>
  </si>
  <si>
    <t>THUNGE PANNA</t>
  </si>
  <si>
    <t>SI17004418</t>
  </si>
  <si>
    <t>OOGARAH SANDIP</t>
  </si>
  <si>
    <t>SI17004419</t>
  </si>
  <si>
    <t>GUNES VANDANA</t>
  </si>
  <si>
    <t>SI17004434</t>
  </si>
  <si>
    <t>UJOODHA ASSRANEE</t>
  </si>
  <si>
    <t>SI17004436</t>
  </si>
  <si>
    <t>APPALSAWMY RANRAMA</t>
  </si>
  <si>
    <t>SI17004451</t>
  </si>
  <si>
    <t>PANDEA ANAND</t>
  </si>
  <si>
    <t>SI17004435</t>
  </si>
  <si>
    <t>CHADY OMPRAKASH</t>
  </si>
  <si>
    <t>SI17004502</t>
  </si>
  <si>
    <t>MAURICK RAJSHREE</t>
  </si>
  <si>
    <t>SI17004498</t>
  </si>
  <si>
    <t>SI17004501</t>
  </si>
  <si>
    <t>BISSESSUR NAIMDUTH</t>
  </si>
  <si>
    <t>SI11001912</t>
  </si>
  <si>
    <t>MUKHURJEE SHUNIL</t>
  </si>
  <si>
    <t>SI11002041</t>
  </si>
  <si>
    <t>VYAS HARESH KUMAR PRITAMLAL</t>
  </si>
  <si>
    <t>SI11002158</t>
  </si>
  <si>
    <t>BISSESSUR PRASHAN</t>
  </si>
  <si>
    <t>SI11002231</t>
  </si>
  <si>
    <t>SAHYE SWARNLATA VATSLA</t>
  </si>
  <si>
    <t>SI11002232</t>
  </si>
  <si>
    <t>CEFFIE NORMAN</t>
  </si>
  <si>
    <t>SI13003448</t>
  </si>
  <si>
    <t>OOGARAH KEVIN MANJEET</t>
  </si>
  <si>
    <t>SI13003484</t>
  </si>
  <si>
    <t>PARBOO CHITANAND SINGH</t>
  </si>
  <si>
    <t>SI14003519</t>
  </si>
  <si>
    <t>BAJPAI ANURAG</t>
  </si>
  <si>
    <t>SI14003549</t>
  </si>
  <si>
    <t>MEETOO DAYANAND</t>
  </si>
  <si>
    <t>SI14003801</t>
  </si>
  <si>
    <t>OBHEEMAUN BABOO SHIRISHISINGH</t>
  </si>
  <si>
    <t>SI14003916</t>
  </si>
  <si>
    <t>MALOO HANSRAJ</t>
  </si>
  <si>
    <t>SI15004015</t>
  </si>
  <si>
    <t>SEEBALUCK VIDOUSHI</t>
  </si>
  <si>
    <t>SI15004016</t>
  </si>
  <si>
    <t>MAHABIR DHARMA DEV</t>
  </si>
  <si>
    <t>SI15004017</t>
  </si>
  <si>
    <t>SEWSURN JAIRAJ</t>
  </si>
  <si>
    <t>SI15004013</t>
  </si>
  <si>
    <t>RUGHOOBUR PALLAVI</t>
  </si>
  <si>
    <t>SI15004024</t>
  </si>
  <si>
    <t>ANNIA VISNOO</t>
  </si>
  <si>
    <t>SI16004113</t>
  </si>
  <si>
    <t>JOSHI KETAN KUMAR MAHENDRABHAI</t>
  </si>
  <si>
    <t>SI16004140</t>
  </si>
  <si>
    <t>DHAWOTAL DEV ANAND</t>
  </si>
  <si>
    <t>SI16004141</t>
  </si>
  <si>
    <t>PANDEA HAVISH</t>
  </si>
  <si>
    <t>SI16004146</t>
  </si>
  <si>
    <t>MOHADEB MINI</t>
  </si>
  <si>
    <t>SI16004202</t>
  </si>
  <si>
    <t>OOGARAH MAGALUTCHMEE</t>
  </si>
  <si>
    <t>SI16004196</t>
  </si>
  <si>
    <t>CHUTTOO VEJESHWAR SHARMA</t>
  </si>
  <si>
    <t>SI17004279</t>
  </si>
  <si>
    <t>MEETARBHAN KESHWARNATH</t>
  </si>
  <si>
    <t>SI17004341</t>
  </si>
  <si>
    <t>BAICHOO AFRINA</t>
  </si>
  <si>
    <t>SI17004388</t>
  </si>
  <si>
    <t>RAMFUL GHANSIAM</t>
  </si>
  <si>
    <t>SI17004387</t>
  </si>
  <si>
    <t>GROODOYAL MANISHA</t>
  </si>
  <si>
    <t>SI17004433</t>
  </si>
  <si>
    <t>LALLMAHOMED WASSIM ALLY</t>
  </si>
  <si>
    <t>SI17004473</t>
  </si>
  <si>
    <t>MOHESH OUMABYE</t>
  </si>
  <si>
    <t>AI17000570</t>
  </si>
  <si>
    <t xml:space="preserve">APINS BROKER LTD </t>
  </si>
  <si>
    <t>SI18004551</t>
  </si>
  <si>
    <t>SAMBOO TEJASVATI SAIVANI</t>
  </si>
  <si>
    <t>AI09000360</t>
  </si>
  <si>
    <t xml:space="preserve">SWESH CO. LTD. </t>
  </si>
  <si>
    <t>SI11001879</t>
  </si>
  <si>
    <t>RAMJOTTAN AMARSINGH</t>
  </si>
  <si>
    <t>SI12002722</t>
  </si>
  <si>
    <t>CARVER MARIE CLAUDETTE PAULE</t>
  </si>
  <si>
    <t>SI12002662</t>
  </si>
  <si>
    <t>VALAYTEN DAYANANDEN</t>
  </si>
  <si>
    <t>SI12002806</t>
  </si>
  <si>
    <t>CHENGEBROYEN VANESHA</t>
  </si>
  <si>
    <t>AI13000450</t>
  </si>
  <si>
    <t xml:space="preserve">S.A.R.E.G Cover Limited </t>
  </si>
  <si>
    <t>SI13003147</t>
  </si>
  <si>
    <t>NAIKO BHUNTY</t>
  </si>
  <si>
    <t>SI13003390</t>
  </si>
  <si>
    <t>AH NIEN MARIE EMMA</t>
  </si>
  <si>
    <t>SI13003397</t>
  </si>
  <si>
    <t>GOBALAKISNIN SEEVEN</t>
  </si>
  <si>
    <t>SI13003449</t>
  </si>
  <si>
    <t>WONG YOOK MIN WONG SUI POW</t>
  </si>
  <si>
    <t>SI13003450</t>
  </si>
  <si>
    <t>WIEHE JOSEPH RENE GAETAN</t>
  </si>
  <si>
    <t>AI13000490</t>
  </si>
  <si>
    <t xml:space="preserve">SAVIJA CO LTD </t>
  </si>
  <si>
    <t>SI13002895</t>
  </si>
  <si>
    <t>FRANCOIS CLAUDE HENRY</t>
  </si>
  <si>
    <t>AI14000510</t>
  </si>
  <si>
    <t xml:space="preserve">CIM AGENCIES LTD </t>
  </si>
  <si>
    <t>AI14000506</t>
  </si>
  <si>
    <t xml:space="preserve">MY LEADS LTD </t>
  </si>
  <si>
    <t>SI14003959</t>
  </si>
  <si>
    <t>MOWLAH MOHUMMUD NAUSHAD</t>
  </si>
  <si>
    <t>AI14000494</t>
  </si>
  <si>
    <t xml:space="preserve">BSP AGENCIES CO LTD </t>
  </si>
  <si>
    <t>AI15000527</t>
  </si>
  <si>
    <t xml:space="preserve">FIRST IV COVER LIMITED </t>
  </si>
  <si>
    <t>SI15004043</t>
  </si>
  <si>
    <t>PURAHOO ROSHANLAL</t>
  </si>
  <si>
    <t>SI15004032</t>
  </si>
  <si>
    <t>DESMARAIS PATRICK JOHN</t>
  </si>
  <si>
    <t>SI15004039</t>
  </si>
  <si>
    <t>BHUNJUN JOSHIMA</t>
  </si>
  <si>
    <t>SI15004041</t>
  </si>
  <si>
    <t>CONTAVADOO HOOMESH RUSHVIN</t>
  </si>
  <si>
    <t>SI15004082</t>
  </si>
  <si>
    <t>CHAN KAM LAN JORDY PAK-SHIN</t>
  </si>
  <si>
    <t>SI15004083</t>
  </si>
  <si>
    <t>YAN LAM HEUNG CLODE GERARD</t>
  </si>
  <si>
    <t>SI15004086</t>
  </si>
  <si>
    <t>RAMNAUTH DHARSHINEE</t>
  </si>
  <si>
    <t>SI15004088</t>
  </si>
  <si>
    <t>NATHOO RAMIL HEMKESH</t>
  </si>
  <si>
    <t>SI15004090</t>
  </si>
  <si>
    <t>ANTOINE LOUIS SERGE</t>
  </si>
  <si>
    <t>AI15000534</t>
  </si>
  <si>
    <t xml:space="preserve">UNITED COVER LTD </t>
  </si>
  <si>
    <t>SI16004131</t>
  </si>
  <si>
    <t>LI-PAK-MAN LI-YOU-FONG</t>
  </si>
  <si>
    <t>SI16004173</t>
  </si>
  <si>
    <t>MOHIT JINESWAREE</t>
  </si>
  <si>
    <t>SI17004261</t>
  </si>
  <si>
    <t>SOOPARAYACHETTY VISHAL</t>
  </si>
  <si>
    <t>SI17004266</t>
  </si>
  <si>
    <t>CHAUVIN  JOEL GERVAIS DOMINIQUE</t>
  </si>
  <si>
    <t>SI17004267</t>
  </si>
  <si>
    <t>HOOLASH VEDH</t>
  </si>
  <si>
    <t>SI17004293</t>
  </si>
  <si>
    <t>DANIEL JOHN PURLEY ELODIE</t>
  </si>
  <si>
    <t>SI17004295</t>
  </si>
  <si>
    <t>SI17004327</t>
  </si>
  <si>
    <t>BHURTUN PHOOLWANTEE</t>
  </si>
  <si>
    <t>SI17004358</t>
  </si>
  <si>
    <t>SAMINADEN SIVANEE</t>
  </si>
  <si>
    <t>SI17004357</t>
  </si>
  <si>
    <t>TEELANAH BHAMEENEE DEVI</t>
  </si>
  <si>
    <t>SI17004360</t>
  </si>
  <si>
    <t>BOURQUIN ANTHONY AARON</t>
  </si>
  <si>
    <t>SI17004361</t>
  </si>
  <si>
    <t>Déesse Louis Bruno Fabrice</t>
  </si>
  <si>
    <t>SI17004385</t>
  </si>
  <si>
    <t>YUE-CHI-MING ANDRE JACQUES</t>
  </si>
  <si>
    <t>SI17004452</t>
  </si>
  <si>
    <t>MOHABEER SHEHZADE</t>
  </si>
  <si>
    <t>SI17004454</t>
  </si>
  <si>
    <t>HACK MARIE AUDREY</t>
  </si>
  <si>
    <t>SI17004453</t>
  </si>
  <si>
    <t>SABINE MARIE AXELLE</t>
  </si>
  <si>
    <t>SI11001875</t>
  </si>
  <si>
    <t>MOOROOVEN KOVILEN</t>
  </si>
  <si>
    <t>SI11001921</t>
  </si>
  <si>
    <t>BOOJHAWON JANMAYJAY</t>
  </si>
  <si>
    <t>SI11001924</t>
  </si>
  <si>
    <t>BONNE MARIE NATHALIE</t>
  </si>
  <si>
    <t>SI11001881</t>
  </si>
  <si>
    <t>DE LA FAYE MAURICE JACQUES PAUL</t>
  </si>
  <si>
    <t>SI11002047</t>
  </si>
  <si>
    <t>KUNTHASAMI VINAYAK</t>
  </si>
  <si>
    <t>SI11002380</t>
  </si>
  <si>
    <t>RAMKHALAWON ANIL</t>
  </si>
  <si>
    <t>SI11002382</t>
  </si>
  <si>
    <t>JULLIENNE LOUIS MARIE MATHIEU</t>
  </si>
  <si>
    <t>SI11002383</t>
  </si>
  <si>
    <t>Luchmun Shashita</t>
  </si>
  <si>
    <t>SI11002386</t>
  </si>
  <si>
    <t>PUTTEERAJ JAMOONAPARSAD</t>
  </si>
  <si>
    <t>SI11002470</t>
  </si>
  <si>
    <t>MOOTOOSAMY MEVIN</t>
  </si>
  <si>
    <t>SI11002473</t>
  </si>
  <si>
    <t>LIM KIN VERONIQUE</t>
  </si>
  <si>
    <t>SI12002550</t>
  </si>
  <si>
    <t>LI PAK MAN JOELLE NICOLE</t>
  </si>
  <si>
    <t>SI12002554</t>
  </si>
  <si>
    <t>LAXIMAN MADEO</t>
  </si>
  <si>
    <t>SI12002561</t>
  </si>
  <si>
    <t>LAGESSE MARIE JACQUELINE MICHELE ROSELINE</t>
  </si>
  <si>
    <t>SI12002596</t>
  </si>
  <si>
    <t>TERNEL FRANCIS</t>
  </si>
  <si>
    <t>SI10001186</t>
  </si>
  <si>
    <t>APPADOO LUXMI NARAIN</t>
  </si>
  <si>
    <t>SI12002754</t>
  </si>
  <si>
    <t>HEMUTALLY AKTHAR AZAD KHAN</t>
  </si>
  <si>
    <t>SI12002765</t>
  </si>
  <si>
    <t>FROGET MARY LUCY MARJORY EDWIDGE</t>
  </si>
  <si>
    <t>SI13002984</t>
  </si>
  <si>
    <t>VEERASAMY VIVIER</t>
  </si>
  <si>
    <t>SI13002980</t>
  </si>
  <si>
    <t>HAWABHAY ANIL</t>
  </si>
  <si>
    <t>SI13003122</t>
  </si>
  <si>
    <t>MICHEL PERRYCLES RYAN O'NEAL JOPHINE</t>
  </si>
  <si>
    <t>SI13003123</t>
  </si>
  <si>
    <t>RIDGEWAY DAVID JOHN VENCESLAS</t>
  </si>
  <si>
    <t>SI13003260</t>
  </si>
  <si>
    <t>PEERBUX WENDY MARY JENNIFER</t>
  </si>
  <si>
    <t>SI13003261</t>
  </si>
  <si>
    <t>ALLADEEN MAHMAD RAYHAN</t>
  </si>
  <si>
    <t>SI13003318</t>
  </si>
  <si>
    <t>LIOONG PHEOW LEUNG YUNG KEITH JOHN DANIEL</t>
  </si>
  <si>
    <t>SI13003320</t>
  </si>
  <si>
    <t>CORLETT MELISSA TRACY</t>
  </si>
  <si>
    <t>SI13003329</t>
  </si>
  <si>
    <t>COONJAH YOUSOUF ALLY</t>
  </si>
  <si>
    <t>SI13003420</t>
  </si>
  <si>
    <t>PURAHOO ROBIN</t>
  </si>
  <si>
    <t>SI13003419</t>
  </si>
  <si>
    <t>KAMADU GAUMEETA</t>
  </si>
  <si>
    <t>SI14003498</t>
  </si>
  <si>
    <t>ARTHEMIDOR PEARL</t>
  </si>
  <si>
    <t>SI14003506</t>
  </si>
  <si>
    <t>BOISSEZON MARIE CONNIE</t>
  </si>
  <si>
    <t>AI13000477</t>
  </si>
  <si>
    <t>KHEDARUN NASEEM BANU</t>
  </si>
  <si>
    <t>SI14003521</t>
  </si>
  <si>
    <t>MAHADEA - LAXIMAN SIMIBYE</t>
  </si>
  <si>
    <t>SI14003550</t>
  </si>
  <si>
    <t>JOYSURY SATISH</t>
  </si>
  <si>
    <t>SI14003505</t>
  </si>
  <si>
    <t>SI14003840</t>
  </si>
  <si>
    <t>GANGA KESHAW SHARMA</t>
  </si>
  <si>
    <t>SI14003829</t>
  </si>
  <si>
    <t>ALGOO AUJHSVEE</t>
  </si>
  <si>
    <t>SI14003907</t>
  </si>
  <si>
    <t>TINCOWREE SAHAYZADALLY</t>
  </si>
  <si>
    <t>SI14003908</t>
  </si>
  <si>
    <t>KHUSHAL SING BEEKOO</t>
  </si>
  <si>
    <t>SI14003909</t>
  </si>
  <si>
    <t>JUGESSUR VIMAL</t>
  </si>
  <si>
    <t>SI14003954</t>
  </si>
  <si>
    <t>KASUR DEVINA</t>
  </si>
  <si>
    <t>SI14003956</t>
  </si>
  <si>
    <t>RAMPUTH KOREISHA</t>
  </si>
  <si>
    <t>SI15003986</t>
  </si>
  <si>
    <t>LAGESSE BRICE ETIENNE FRANCE</t>
  </si>
  <si>
    <t>SI15004029</t>
  </si>
  <si>
    <t>MAURICK HEETESH</t>
  </si>
  <si>
    <t>SI15004074</t>
  </si>
  <si>
    <t>REEBYE MADVINI</t>
  </si>
  <si>
    <t>SI16004112</t>
  </si>
  <si>
    <t>AULLYBUX SHABIR AHMAD</t>
  </si>
  <si>
    <t>SI16004127</t>
  </si>
  <si>
    <t>SEERNAM ARYA KUMARI</t>
  </si>
  <si>
    <t>SI16004142</t>
  </si>
  <si>
    <t>PARBHU KAVIRAJ KENNY</t>
  </si>
  <si>
    <t>SI16004144</t>
  </si>
  <si>
    <t>ROBERT STEPHANE</t>
  </si>
  <si>
    <t>SI16004169</t>
  </si>
  <si>
    <t>MASSE-GEERAERTS MARIE JESSICA</t>
  </si>
  <si>
    <t>SI16004168</t>
  </si>
  <si>
    <t>DOWARKASING SACHIN BHAVINDRANATH</t>
  </si>
  <si>
    <t>AI16000559</t>
  </si>
  <si>
    <t xml:space="preserve">METRO MANAGEMENT SERVICES LTD </t>
  </si>
  <si>
    <t>SI16004126</t>
  </si>
  <si>
    <t>CLELIE JEAN DANNY</t>
  </si>
  <si>
    <t>SI16004239</t>
  </si>
  <si>
    <t>CADAPEN VOGAN</t>
  </si>
  <si>
    <t>SI17004260</t>
  </si>
  <si>
    <t>BUSSUN JUNAID MUHAMMAD FAIZ</t>
  </si>
  <si>
    <t>SI17004264</t>
  </si>
  <si>
    <t>HECTOR LOUIS HERVE L'ELLIO</t>
  </si>
  <si>
    <t>SI17004265</t>
  </si>
  <si>
    <t>NATH VARMA HEMWANTEE</t>
  </si>
  <si>
    <t>SI17004270</t>
  </si>
  <si>
    <t>GOOROOCHURN VISHOLA</t>
  </si>
  <si>
    <t>SI17004271</t>
  </si>
  <si>
    <t>LAM-TUNG MARIE JACQUELINE DANIELLA</t>
  </si>
  <si>
    <t>SI17004294</t>
  </si>
  <si>
    <t>BIENVENU CHARLES ANTOINE RAYMOND</t>
  </si>
  <si>
    <t>SI17004324</t>
  </si>
  <si>
    <t>BELL PIERRE BRUNO</t>
  </si>
  <si>
    <t>SI17004493</t>
  </si>
  <si>
    <t>SOHAWON HAWAH BIBI</t>
  </si>
  <si>
    <t>SI17004492</t>
  </si>
  <si>
    <t>V. APPADU SOOSHILA</t>
  </si>
  <si>
    <t>SI17004520</t>
  </si>
  <si>
    <t>RAMDIN KEERTY</t>
  </si>
  <si>
    <t>SI14003656</t>
  </si>
  <si>
    <t>NARSIMULU KESHAV</t>
  </si>
  <si>
    <t>SI17004382</t>
  </si>
  <si>
    <t>EMRAJ LAJWUNTEE</t>
  </si>
  <si>
    <t>SI17004384</t>
  </si>
  <si>
    <t>NUNKOO  DANIKSHA LEENA</t>
  </si>
  <si>
    <t>SI18004593</t>
  </si>
  <si>
    <t>DOOBAH VIDESH</t>
  </si>
  <si>
    <t>AI10000378</t>
  </si>
  <si>
    <t xml:space="preserve">PARBEAUX AGENCY CO LTD </t>
  </si>
  <si>
    <t>SI11001925</t>
  </si>
  <si>
    <t>JUGESSUR AJEETA</t>
  </si>
  <si>
    <t>SI11002147</t>
  </si>
  <si>
    <t>JOHN RANJEETA</t>
  </si>
  <si>
    <t>AI11000403</t>
  </si>
  <si>
    <t xml:space="preserve">KALIS AGENCY LTD </t>
  </si>
  <si>
    <t>AI11000382</t>
  </si>
  <si>
    <t xml:space="preserve">AUTO SURE AGENCIES LTD </t>
  </si>
  <si>
    <t>AI12000427</t>
  </si>
  <si>
    <t>RAMBHOJOO POOSMAWTEE</t>
  </si>
  <si>
    <t>AI12000429</t>
  </si>
  <si>
    <t>LOLOCHOU MARIE NOELLE DORIS SYBILLE</t>
  </si>
  <si>
    <t>AI12000428</t>
  </si>
  <si>
    <t xml:space="preserve">KAVAID CO LTD </t>
  </si>
  <si>
    <t>AI12000424</t>
  </si>
  <si>
    <t>PRO-COVERAGE LTD FORMERLY KNOWN CAPITAL POLICY LIMITED</t>
  </si>
  <si>
    <t>AI12000439</t>
  </si>
  <si>
    <t>JAHAJEEAH NEEVESH KUMAR</t>
  </si>
  <si>
    <t>SI13003442</t>
  </si>
  <si>
    <t>CHADY MOHAMMAD SAOUD KHAN</t>
  </si>
  <si>
    <t>SI13003479</t>
  </si>
  <si>
    <t>MEERUN MEENAKSHI</t>
  </si>
  <si>
    <t>AI14000496</t>
  </si>
  <si>
    <t>NURSIMLOO. MAHENDRA</t>
  </si>
  <si>
    <t>AI13000486</t>
  </si>
  <si>
    <t>KHEMRAZ SNEHA</t>
  </si>
  <si>
    <t>AI13000487</t>
  </si>
  <si>
    <t>RAMSING YOSHEETA</t>
  </si>
  <si>
    <t>SI14003691</t>
  </si>
  <si>
    <t>NAGARAJAN DHANRAJ KUMAR</t>
  </si>
  <si>
    <t>SI14003711</t>
  </si>
  <si>
    <t>METTURJEET ASHVIN</t>
  </si>
  <si>
    <t>AI14000512</t>
  </si>
  <si>
    <t>ALLAS MARIE NELLA ALIX</t>
  </si>
  <si>
    <t>AI14000513</t>
  </si>
  <si>
    <t>ARNACHELLUM VINOD</t>
  </si>
  <si>
    <t>AI14000505</t>
  </si>
  <si>
    <t xml:space="preserve">THOMAS COOK (MAURITIUS) HOLIDAYS LTD </t>
  </si>
  <si>
    <t>AI15000520</t>
  </si>
  <si>
    <t>POORUNSING ITASHA</t>
  </si>
  <si>
    <t>SI15004060</t>
  </si>
  <si>
    <t>BANSOODEB PRACASH</t>
  </si>
  <si>
    <t>SI15004071</t>
  </si>
  <si>
    <t>MAIHARAUB NOORUDDIN</t>
  </si>
  <si>
    <t>AI16000538</t>
  </si>
  <si>
    <t xml:space="preserve">WISE &amp; SURE CO LTD </t>
  </si>
  <si>
    <t>SI16004125</t>
  </si>
  <si>
    <t>RAMLUGUM ARVINA</t>
  </si>
  <si>
    <t>AI16000557</t>
  </si>
  <si>
    <t>DAN AGENCY FORMERLY LICENSED AS MS. BHAKTI DEVI TEELUCK</t>
  </si>
  <si>
    <t>SI16004195</t>
  </si>
  <si>
    <t>Seeyave Marie Stéphanie</t>
  </si>
  <si>
    <t>AI17000566</t>
  </si>
  <si>
    <t>SHEIKH MOHD IQBAL</t>
  </si>
  <si>
    <t>SI17004404</t>
  </si>
  <si>
    <t>RAMPALL SURAJ KUMAR</t>
  </si>
  <si>
    <t>SI17004405</t>
  </si>
  <si>
    <t>BEEMADOO DANEN DARAJEN</t>
  </si>
  <si>
    <t>AI17000572</t>
  </si>
  <si>
    <t xml:space="preserve">THE EXPERT COVER COMPANY LIMITED </t>
  </si>
  <si>
    <t>SI17004470</t>
  </si>
  <si>
    <t>NG YEE SHING JEROME KWET-SIONG</t>
  </si>
  <si>
    <t>SI17004471</t>
  </si>
  <si>
    <t>MOOTHOO CURPEN UMADEVI</t>
  </si>
  <si>
    <t>SI16004183</t>
  </si>
  <si>
    <t>RAMASAMY NAGESHWAR RAO</t>
  </si>
  <si>
    <t>SI16004184</t>
  </si>
  <si>
    <t>JOOHAROO KRISHNAKUMARI</t>
  </si>
  <si>
    <t>SI16004187</t>
  </si>
  <si>
    <t>JUNDOO MOHAMMAD JUNAID DASTAGIR</t>
  </si>
  <si>
    <t>SI16004209</t>
  </si>
  <si>
    <t>APPIGADOO BABITA NIRMALLAH VIJANTEE</t>
  </si>
  <si>
    <t>SI16004215</t>
  </si>
  <si>
    <t>DHONDOO ANKUSH</t>
  </si>
  <si>
    <t>SI16004216</t>
  </si>
  <si>
    <t>GADARSING NIKHIL</t>
  </si>
  <si>
    <t>SI16004217</t>
  </si>
  <si>
    <t>GOBURDHUN BIBI NAASIHA</t>
  </si>
  <si>
    <t>SI16004229</t>
  </si>
  <si>
    <t>RAJA BIBI AMREEN</t>
  </si>
  <si>
    <t>SI16004233</t>
  </si>
  <si>
    <t>SEECHURN KHIRUN</t>
  </si>
  <si>
    <t>SI16004234</t>
  </si>
  <si>
    <t>SOOBEN KALEIVALLEE</t>
  </si>
  <si>
    <t>SI16004237</t>
  </si>
  <si>
    <t>SI16004219</t>
  </si>
  <si>
    <t>HOSSAMDEE  BIBI UMME AYMAAN</t>
  </si>
  <si>
    <t>SI16004222</t>
  </si>
  <si>
    <t>LEELEEA SNEHA</t>
  </si>
  <si>
    <t>SI17004245</t>
  </si>
  <si>
    <t>BEEHARRY KHOOSHAL</t>
  </si>
  <si>
    <t>SI17004258</t>
  </si>
  <si>
    <t>SEENEEVASSEN NARAINSAMY</t>
  </si>
  <si>
    <t>SI17004284</t>
  </si>
  <si>
    <t>SIDAYA-SADAFUL NANDITA</t>
  </si>
  <si>
    <t>SI17004286</t>
  </si>
  <si>
    <t>GHOORAH KRITISHA</t>
  </si>
  <si>
    <t>SI17004287</t>
  </si>
  <si>
    <t>CAMATCHEE VEERAPEN</t>
  </si>
  <si>
    <t>SI17004288</t>
  </si>
  <si>
    <t>TOSSE CLENCY MARIO</t>
  </si>
  <si>
    <t>SI17004298</t>
  </si>
  <si>
    <t>BHUNDOOA ANJALEE</t>
  </si>
  <si>
    <t>SI17004306</t>
  </si>
  <si>
    <t>GUNHEA DANISH</t>
  </si>
  <si>
    <t>SI17004307</t>
  </si>
  <si>
    <t>CALLYCHAM ROOPAWTEEDEVI</t>
  </si>
  <si>
    <t>SI17004337</t>
  </si>
  <si>
    <t>SHIBCHURN PRIYANKA</t>
  </si>
  <si>
    <t>SI17004331</t>
  </si>
  <si>
    <t>JULIETTE MARIE VERONIQUE ISABELLE INGRID</t>
  </si>
  <si>
    <t>SI17004328</t>
  </si>
  <si>
    <t>BHAWOO VIKASH</t>
  </si>
  <si>
    <t>SI17004332</t>
  </si>
  <si>
    <t>GREEDARRY SHANJANEE</t>
  </si>
  <si>
    <t>SI17004355</t>
  </si>
  <si>
    <t>INDERJEET RANDIANAH</t>
  </si>
  <si>
    <t>SI17004356</t>
  </si>
  <si>
    <t>BUNDHOO MOHAMMAD ASSAR AHAD OOSMAN</t>
  </si>
  <si>
    <t>SI17004342</t>
  </si>
  <si>
    <t>TANNY CHAVEENA DEVI</t>
  </si>
  <si>
    <t>SI17004343</t>
  </si>
  <si>
    <t>BHEECARRY UNOOP KUMAR</t>
  </si>
  <si>
    <t>SI17004344</t>
  </si>
  <si>
    <t>BEERAHEE ZAFREEN BIBI</t>
  </si>
  <si>
    <t>SI17004397</t>
  </si>
  <si>
    <t>IDUN SHAHIIRAH BIBI NAZLEEN</t>
  </si>
  <si>
    <t>SI17004414</t>
  </si>
  <si>
    <t>DOHOROO HARSHA DEVI</t>
  </si>
  <si>
    <t>SI17004413</t>
  </si>
  <si>
    <t>GHOORHOO VASHIKA</t>
  </si>
  <si>
    <t>SI17004412</t>
  </si>
  <si>
    <t>RAMLAGUN MANISHIA</t>
  </si>
  <si>
    <t>SI17004408</t>
  </si>
  <si>
    <t>BOOTNA BEGEETA</t>
  </si>
  <si>
    <t>SI17004409</t>
  </si>
  <si>
    <t>BARRY CECILE MARIE JULIA DESIREE</t>
  </si>
  <si>
    <t>SI17004399</t>
  </si>
  <si>
    <t>RAGAVEN YOGESH</t>
  </si>
  <si>
    <t>SI17004410</t>
  </si>
  <si>
    <t>RAMMA VENITA</t>
  </si>
  <si>
    <t>SI17004407</t>
  </si>
  <si>
    <t>SEERUTTUN SHIKSHA DEVI</t>
  </si>
  <si>
    <t>SI17004424</t>
  </si>
  <si>
    <t>B.PENTADU DAYANAND</t>
  </si>
  <si>
    <t>SI17004425</t>
  </si>
  <si>
    <t>ESSOO MARIE ELODIE RACHEL</t>
  </si>
  <si>
    <t>SI17004429</t>
  </si>
  <si>
    <t>SHIBCHURN GAWRISHA</t>
  </si>
  <si>
    <t>SI17004430</t>
  </si>
  <si>
    <t>NARAINSAMY AROUVEN</t>
  </si>
  <si>
    <t>SI17004422</t>
  </si>
  <si>
    <t>POONYTH SUNANDA DEVI</t>
  </si>
  <si>
    <t>SI17004432</t>
  </si>
  <si>
    <t>RAMJUTTAN YAJNA</t>
  </si>
  <si>
    <t>SI17004427</t>
  </si>
  <si>
    <t>BHAWOO VIVEKANAND</t>
  </si>
  <si>
    <t>SI17004437</t>
  </si>
  <si>
    <t>BABOOA LUXMEE DEVI</t>
  </si>
  <si>
    <t>SI17004439</t>
  </si>
  <si>
    <t>DWARKA RENUKA</t>
  </si>
  <si>
    <t>SI17004440</t>
  </si>
  <si>
    <t>SEEGOOLAM JASON</t>
  </si>
  <si>
    <t>SI17004444</t>
  </si>
  <si>
    <t>L'OMELETTE JEAN STEPHANE</t>
  </si>
  <si>
    <t>SI17004445</t>
  </si>
  <si>
    <t>AMOROO AYESHA DEVI</t>
  </si>
  <si>
    <t>SI17004446</t>
  </si>
  <si>
    <t>DUREAU BERNARD CHRISTOPHER RUDOLPH</t>
  </si>
  <si>
    <t>SI17004465</t>
  </si>
  <si>
    <t>BEEHARRY VIDOUSHA DEVI</t>
  </si>
  <si>
    <t>SI17004466</t>
  </si>
  <si>
    <t>DOMUN ASHWIN</t>
  </si>
  <si>
    <t>SI17004467</t>
  </si>
  <si>
    <t>KHOOSEE SAKUNTALA DEVI</t>
  </si>
  <si>
    <t>SI17004469</t>
  </si>
  <si>
    <t>RAMDHOONEEA VIJAY</t>
  </si>
  <si>
    <t>SI17004457</t>
  </si>
  <si>
    <t>SOBURRUN TOORVASHI</t>
  </si>
  <si>
    <t>SI17004462</t>
  </si>
  <si>
    <t>GOPAL DHASIMA</t>
  </si>
  <si>
    <t>SI17004460</t>
  </si>
  <si>
    <t>VEERABADREN GUY MARIO</t>
  </si>
  <si>
    <t>SI17004480</t>
  </si>
  <si>
    <t>GOOROOCHURN TOOSHTEE</t>
  </si>
  <si>
    <t>SI17004482</t>
  </si>
  <si>
    <t>RAMSAHA OMEERAJ</t>
  </si>
  <si>
    <t>SI17004475</t>
  </si>
  <si>
    <t>JEAN-LOUIS PERCY EMMANUEL JORDAN</t>
  </si>
  <si>
    <t>SI17004476</t>
  </si>
  <si>
    <t>FLUET GARY ALEXANDRE</t>
  </si>
  <si>
    <t>SI17004477</t>
  </si>
  <si>
    <t>JEETUN NAWSADALY SIDDICK</t>
  </si>
  <si>
    <t>SI17004483</t>
  </si>
  <si>
    <t>POKHOT BHUSAN</t>
  </si>
  <si>
    <t>SI17004484</t>
  </si>
  <si>
    <t>CASSIM SAIB MOHAMMAD HAASHIM</t>
  </si>
  <si>
    <t>SI17004489</t>
  </si>
  <si>
    <t>JANKEE KAWAL</t>
  </si>
  <si>
    <t>SI17004490</t>
  </si>
  <si>
    <t>GOIND ARVIND</t>
  </si>
  <si>
    <t>SI17004491</t>
  </si>
  <si>
    <t>JAUFFUR SHAHEEN</t>
  </si>
  <si>
    <t>SI17004485</t>
  </si>
  <si>
    <t>RAPP MARIE URSULA AUDREY</t>
  </si>
  <si>
    <t>SI17004486</t>
  </si>
  <si>
    <t>CASSIM SAIB MOHAMMAD NAASIR</t>
  </si>
  <si>
    <t>SI17004487</t>
  </si>
  <si>
    <t>PERSAND-BIEFUN CHANDANEE</t>
  </si>
  <si>
    <t>SI17004488</t>
  </si>
  <si>
    <t>SOHABUL JAGOOBARAH GOONESHWAREE</t>
  </si>
  <si>
    <t>SI17004505</t>
  </si>
  <si>
    <t>BAGOO YASHNA</t>
  </si>
  <si>
    <t>SI17004506</t>
  </si>
  <si>
    <t>CALLYCHURN VANICK KUMAR</t>
  </si>
  <si>
    <t>SI17004514</t>
  </si>
  <si>
    <t>EDOO BIBI SAMIIRAH</t>
  </si>
  <si>
    <t>SI17004515</t>
  </si>
  <si>
    <t>MODELLY SABRINA</t>
  </si>
  <si>
    <t>SI17004510</t>
  </si>
  <si>
    <t>BALLAH ANISHTA</t>
  </si>
  <si>
    <t>SI17004512</t>
  </si>
  <si>
    <t>SEETARAM ANJALA</t>
  </si>
  <si>
    <t>SI17004519</t>
  </si>
  <si>
    <t>RANJAYA SHREYAN</t>
  </si>
  <si>
    <t>SI17004509</t>
  </si>
  <si>
    <t>AWMEE SEWRAJ</t>
  </si>
  <si>
    <t>SI17004508</t>
  </si>
  <si>
    <t>MADEENA-SAIB BIBI NAZIMA</t>
  </si>
  <si>
    <t>SI17004517</t>
  </si>
  <si>
    <t>RAMKISSOON MARIE ISABELLE CHRISTINE VANESSA</t>
  </si>
  <si>
    <t>SI17004511</t>
  </si>
  <si>
    <t>SHEEDENI HESHNA</t>
  </si>
  <si>
    <t>SI17004538</t>
  </si>
  <si>
    <t>BOODOO ARVIN</t>
  </si>
  <si>
    <t>SI17004534</t>
  </si>
  <si>
    <t>XU TING SHENG TRACEY YOUN NIUK</t>
  </si>
  <si>
    <t>SI17004537</t>
  </si>
  <si>
    <t>KHOYRATTY BIBI ASNA</t>
  </si>
  <si>
    <t>SI17004539</t>
  </si>
  <si>
    <t>Speville Marie Noëlette</t>
  </si>
  <si>
    <t>SI17004529</t>
  </si>
  <si>
    <t>KORUMTALLEE MOHAMAD SHARJAD</t>
  </si>
  <si>
    <t>SI17004531</t>
  </si>
  <si>
    <t>CESARINE MARIE DELPHINE CRISTINA</t>
  </si>
  <si>
    <t>SI17004535</t>
  </si>
  <si>
    <t>MAMONDEE KESHINEE</t>
  </si>
  <si>
    <t>SI17004536</t>
  </si>
  <si>
    <t>APPA MADHURI-BYE</t>
  </si>
  <si>
    <t>SI17004542</t>
  </si>
  <si>
    <t>SOOBRAYEN SIROUVEN</t>
  </si>
  <si>
    <t>SI17004543</t>
  </si>
  <si>
    <t>PEERBOCUS SHAMEEMA</t>
  </si>
  <si>
    <t>SI17004528</t>
  </si>
  <si>
    <t>BHIKOO VARUN</t>
  </si>
  <si>
    <t>SI17004532</t>
  </si>
  <si>
    <t>LALL MAHOMED SHEIK ISMAEL SHAH</t>
  </si>
  <si>
    <t>SI17004533</t>
  </si>
  <si>
    <t>MAUREN KOOVEEDA</t>
  </si>
  <si>
    <t>SI17004527</t>
  </si>
  <si>
    <t>KEDOO BIBI ZAINAB AAMIRAH</t>
  </si>
  <si>
    <t>SI17004540</t>
  </si>
  <si>
    <t>CHENGAN SOOPRAYEN MANISHA</t>
  </si>
  <si>
    <t>SI17004541</t>
  </si>
  <si>
    <t>MUNGROO-BOOLAKY NISHEE</t>
  </si>
  <si>
    <t>SI17004507</t>
  </si>
  <si>
    <t>GOIND BHAVNA</t>
  </si>
  <si>
    <t>SI17004526</t>
  </si>
  <si>
    <t>MADHOWE INDRADEO</t>
  </si>
  <si>
    <t>SI18004566</t>
  </si>
  <si>
    <t>CHINEAH DEENOO RHEMA</t>
  </si>
  <si>
    <t>SI18004564</t>
  </si>
  <si>
    <t>DOOBLAD PRITVINATH</t>
  </si>
  <si>
    <t>SI18004563</t>
  </si>
  <si>
    <t>SONATUN SURYASHNI</t>
  </si>
  <si>
    <t>SI18004565</t>
  </si>
  <si>
    <t>KURRIMBOKUS MOHAMMAD ZOHEB ADIL</t>
  </si>
  <si>
    <t>SI18004561</t>
  </si>
  <si>
    <t>JAHAJEEAH-SUBRUN POOJA</t>
  </si>
  <si>
    <t>SI18004555</t>
  </si>
  <si>
    <t>CHINEGADOO VALSHA</t>
  </si>
  <si>
    <t>SI18004572</t>
  </si>
  <si>
    <t>KHADOO ASHISH</t>
  </si>
  <si>
    <t>SI18004556</t>
  </si>
  <si>
    <t>MOIDEEN MALIKA AMREEN</t>
  </si>
  <si>
    <t>SI18004557</t>
  </si>
  <si>
    <t>BEEHARRY-PARBHU DHUN DEVI</t>
  </si>
  <si>
    <t>SI18004558</t>
  </si>
  <si>
    <t>CONHOYE VANDANAH</t>
  </si>
  <si>
    <t>SI18004559</t>
  </si>
  <si>
    <t>NONE MANISHA DIANNE</t>
  </si>
  <si>
    <t>SI18004560</t>
  </si>
  <si>
    <t>BEEHARRY BIBI MUZAYHEENAH WA MUBASHEERAH</t>
  </si>
  <si>
    <t>SI18004567</t>
  </si>
  <si>
    <t>JHURREE MOHINISH VASANT</t>
  </si>
  <si>
    <t>SI18004568</t>
  </si>
  <si>
    <t>MOONEGAN KATIANA ANUSHA</t>
  </si>
  <si>
    <t>SI18004575</t>
  </si>
  <si>
    <t>GOKOOL SOOLAKSHNA</t>
  </si>
  <si>
    <t>SI18004576</t>
  </si>
  <si>
    <t>VEERARAGOO SONIA RUBINA</t>
  </si>
  <si>
    <t>SI18004578</t>
  </si>
  <si>
    <t>MUNBODOWAH POORNIMAH</t>
  </si>
  <si>
    <t>SI18004591</t>
  </si>
  <si>
    <t>VEEREN KASAVEN</t>
  </si>
  <si>
    <t>SI18004569</t>
  </si>
  <si>
    <t>BEEJAN KAUSHIK OURVANSH</t>
  </si>
  <si>
    <t>SI18004580</t>
  </si>
  <si>
    <t>SHADOOBUCCUS FARHEEN BIBI WASLIMAH</t>
  </si>
  <si>
    <t>SI18004588</t>
  </si>
  <si>
    <t>BONAMAULLEE MARIE NATACHA SHARON</t>
  </si>
  <si>
    <t>SI18004583</t>
  </si>
  <si>
    <t>GUNGA SHEIK MOHUMMAD YASSEER</t>
  </si>
  <si>
    <t>SI18004573</t>
  </si>
  <si>
    <t>MOHOBUTH MUHAMMAD ABDALLAH</t>
  </si>
  <si>
    <t>SI18004582</t>
  </si>
  <si>
    <t>SOOPRAMANIEN RUMILA</t>
  </si>
  <si>
    <t>SI18004585</t>
  </si>
  <si>
    <t>NUZOOA MOHAMMAD FAYZAL</t>
  </si>
  <si>
    <t>SI18004586</t>
  </si>
  <si>
    <t>HANOOMAN VIJAYALAXMI</t>
  </si>
  <si>
    <t>SI18004590</t>
  </si>
  <si>
    <t>RAGUDU SACOONTALAH</t>
  </si>
  <si>
    <t>SI18004581</t>
  </si>
  <si>
    <t>GOKOOL-BARA ANJINEE</t>
  </si>
  <si>
    <t>SI18004589</t>
  </si>
  <si>
    <t>ELLIAH PIYUSHA</t>
  </si>
  <si>
    <t>SI18004584</t>
  </si>
  <si>
    <t>LOBINE ROWNACK</t>
  </si>
  <si>
    <t>SI18004571</t>
  </si>
  <si>
    <t>JEETUN SUDAKSHINA</t>
  </si>
  <si>
    <t>SI18004577</t>
  </si>
  <si>
    <t>DEVASON SANGEETA DEVI</t>
  </si>
  <si>
    <t>SI18004579</t>
  </si>
  <si>
    <t>BABOONBOY SAAMIYAH BEEBEE AZHAAR</t>
  </si>
  <si>
    <t>SI18004574</t>
  </si>
  <si>
    <t>SAULICK DIPSHIKHA</t>
  </si>
  <si>
    <t>SI18004570</t>
  </si>
  <si>
    <t>AULEEAR YEROUMALAI</t>
  </si>
  <si>
    <t>SI18004562</t>
  </si>
  <si>
    <t>SEEHURY CHHAYA</t>
  </si>
  <si>
    <t>SI18004592</t>
  </si>
  <si>
    <t>PEERBACCUS MUHAMMAD ZINEDDIN ALFAYED</t>
  </si>
  <si>
    <t>SI18004587</t>
  </si>
  <si>
    <t>HOOSENEE AMIN SHARINA</t>
  </si>
  <si>
    <t>SI18004599</t>
  </si>
  <si>
    <t>RAMPERSAD YEKSHINEE</t>
  </si>
  <si>
    <t>SI18004601</t>
  </si>
  <si>
    <t>KOWLESSUR LLAWLESH</t>
  </si>
  <si>
    <t>SI18004613</t>
  </si>
  <si>
    <t>GOORDIN MANSHINI</t>
  </si>
  <si>
    <t>SI18004614</t>
  </si>
  <si>
    <t>DUSSAYE TEJASWINI</t>
  </si>
  <si>
    <t>SI18004615</t>
  </si>
  <si>
    <t>NOWBUTH MOWSAMY</t>
  </si>
  <si>
    <t>SI18004616</t>
  </si>
  <si>
    <t>ELAHEE MOHAMMAD ASHFAQ</t>
  </si>
  <si>
    <t>SI16004138</t>
  </si>
  <si>
    <t>CAUNHYE ANITA</t>
  </si>
  <si>
    <t>SI16004139</t>
  </si>
  <si>
    <t>NUNDHOOSING CHITRAKANTSINGH</t>
  </si>
  <si>
    <t>SI16004180</t>
  </si>
  <si>
    <t>BHIKOO REEJHOWA MAMTABYE</t>
  </si>
  <si>
    <t>SI16004190</t>
  </si>
  <si>
    <t>ROGHWAH BRALATA</t>
  </si>
  <si>
    <t>SI16004192</t>
  </si>
  <si>
    <t>MONIARUCH ALI ADJMAL</t>
  </si>
  <si>
    <t>SI16004191</t>
  </si>
  <si>
    <t>MAUREE ROMAN</t>
  </si>
  <si>
    <t>SI17004256</t>
  </si>
  <si>
    <t>RIOUX JONATHAN MARCEL DESIRE</t>
  </si>
  <si>
    <t>SI17004312</t>
  </si>
  <si>
    <t>AKLOO BHAAVINEESING</t>
  </si>
  <si>
    <t>SI17004314</t>
  </si>
  <si>
    <t>YENKARSAMY PAMELA</t>
  </si>
  <si>
    <t>SI17004315</t>
  </si>
  <si>
    <t>BUCKTOWAR NARVESH</t>
  </si>
  <si>
    <t>SI17004317</t>
  </si>
  <si>
    <t>SADAGUR BIBI FAATIMAH</t>
  </si>
  <si>
    <t>SI17004338</t>
  </si>
  <si>
    <t>MADHUB VIDWANTEE</t>
  </si>
  <si>
    <t>SI17004516</t>
  </si>
  <si>
    <t>SEEDEEHUL ARVEENA DEVI</t>
  </si>
  <si>
    <t>SI17004530</t>
  </si>
  <si>
    <t>SILAVENTE MARIE SHARON</t>
  </si>
  <si>
    <t>SI18004600</t>
  </si>
  <si>
    <t>CHINAN AJAGEN</t>
  </si>
  <si>
    <t>RD08000004</t>
  </si>
  <si>
    <t>IBRAHIM BIBI AMEENAH</t>
  </si>
  <si>
    <t>RD15000112</t>
  </si>
  <si>
    <t>YADAV ABHIMANYU</t>
  </si>
  <si>
    <t>RD15000113</t>
  </si>
  <si>
    <t>LUTCHMEENARAIDOO SATISH</t>
  </si>
  <si>
    <t>RD16000144</t>
  </si>
  <si>
    <t>SEERUTTUN ANTISH KISSONDIAL</t>
  </si>
  <si>
    <t>RD08000006</t>
  </si>
  <si>
    <t>HENRY STEPHANE RENE FRANCOIS</t>
  </si>
  <si>
    <t>RD11000052</t>
  </si>
  <si>
    <t>RAWAT MUHAMMAD ALI HAIDER</t>
  </si>
  <si>
    <t>RD09000015</t>
  </si>
  <si>
    <t>Desvaux de Marigny Vincent</t>
  </si>
  <si>
    <t>RD09000006</t>
  </si>
  <si>
    <t>AUCKALOO VEDPRAKASH</t>
  </si>
  <si>
    <t>RD09000018</t>
  </si>
  <si>
    <t>LAGESSE MICHEL RENAUD</t>
  </si>
  <si>
    <t>RD11000046</t>
  </si>
  <si>
    <t>DELOS OLIVIER L.I.M.</t>
  </si>
  <si>
    <t>RD14000096</t>
  </si>
  <si>
    <t>DESVAUX DE MARIGNY LAURENT ALAIN</t>
  </si>
  <si>
    <t>RD09000026</t>
  </si>
  <si>
    <t>GOKHOOL YOGESH</t>
  </si>
  <si>
    <t>RD17000174</t>
  </si>
  <si>
    <t>PASCAL JOSEPH GERARD PIERRE-YVES</t>
  </si>
  <si>
    <t>RD09000030</t>
  </si>
  <si>
    <t>KATZ JEROME</t>
  </si>
  <si>
    <t>RD10000032</t>
  </si>
  <si>
    <t>COSGROVE David Dawson</t>
  </si>
  <si>
    <t>RD11000051</t>
  </si>
  <si>
    <t>GOPALSATE RAJEEV</t>
  </si>
  <si>
    <t>RD14000083</t>
  </si>
  <si>
    <t>CHOWDHARY RAVNEET SINGH</t>
  </si>
  <si>
    <t>RD14000084</t>
  </si>
  <si>
    <t>CHELAMPET PUTHUKULANGARA BALACHANDRAN</t>
  </si>
  <si>
    <t>RD10000043</t>
  </si>
  <si>
    <t>PURMESSUR DEVENDRANATH</t>
  </si>
  <si>
    <t>RD10000044</t>
  </si>
  <si>
    <t>Merle Louis Didier</t>
  </si>
  <si>
    <t>RD13000073</t>
  </si>
  <si>
    <t>BATHFIELD NICOLAS</t>
  </si>
  <si>
    <t>RD15000105</t>
  </si>
  <si>
    <t>SEEDAT MUHAMMAD YACOUB</t>
  </si>
  <si>
    <t>RD16000127</t>
  </si>
  <si>
    <t>LOUMEAU DAVID PATRICK MARC</t>
  </si>
  <si>
    <t>RD16000128</t>
  </si>
  <si>
    <t>BELCOURT PATRICK</t>
  </si>
  <si>
    <t>RD16000129</t>
  </si>
  <si>
    <t>ALAIN MARIE STELLIE PASCALINE</t>
  </si>
  <si>
    <t>RD16000157</t>
  </si>
  <si>
    <t>HA CHENG ARNAUD</t>
  </si>
  <si>
    <t>RD16000160</t>
  </si>
  <si>
    <t>ABDUL CARRIM AQILAH FATIMAH</t>
  </si>
  <si>
    <t>RD13000069</t>
  </si>
  <si>
    <t>DE GRIVEL CONSTANTIN</t>
  </si>
  <si>
    <t>RD13000070</t>
  </si>
  <si>
    <t>COOTNAH DINESH</t>
  </si>
  <si>
    <t>RD13000071</t>
  </si>
  <si>
    <t>LALLIA LOUIS</t>
  </si>
  <si>
    <t>RD15000115</t>
  </si>
  <si>
    <t>FARR-JONES JUSTIN SENA</t>
  </si>
  <si>
    <t>RD08000010</t>
  </si>
  <si>
    <t>Ori Vimal</t>
  </si>
  <si>
    <t>RD08000011</t>
  </si>
  <si>
    <t>Umanee Akesh</t>
  </si>
  <si>
    <t>RD15000111</t>
  </si>
  <si>
    <t>Ramtohul Imrith</t>
  </si>
  <si>
    <t>RD14000095</t>
  </si>
  <si>
    <t>NG TSEUNG PHILIPPE DANIEL</t>
  </si>
  <si>
    <t>RD15000103</t>
  </si>
  <si>
    <t>BHALERAO VIKRANT BHALCHANDRA</t>
  </si>
  <si>
    <t>RD16000163</t>
  </si>
  <si>
    <t>MARIANEN DEVA</t>
  </si>
  <si>
    <t>IS06000027</t>
  </si>
  <si>
    <t xml:space="preserve">Island General Insurance Co Ltd </t>
  </si>
  <si>
    <t>AC06000014</t>
  </si>
  <si>
    <t xml:space="preserve">FEBER ASSOCIATES LIMITED </t>
  </si>
  <si>
    <t>BI07000053</t>
  </si>
  <si>
    <t xml:space="preserve">A I BROKER &amp; CONSULTANT LTD </t>
  </si>
  <si>
    <t>BI07000059</t>
  </si>
  <si>
    <t xml:space="preserve">GERIC BROKERS LIMITED </t>
  </si>
  <si>
    <t>BI07000061</t>
  </si>
  <si>
    <t xml:space="preserve">I - MEDIATE LTD </t>
  </si>
  <si>
    <t>BI07000064</t>
  </si>
  <si>
    <t xml:space="preserve">MIB LTD </t>
  </si>
  <si>
    <t>BI08000075</t>
  </si>
  <si>
    <t xml:space="preserve">BROKERS PLUS LTD </t>
  </si>
  <si>
    <t>BI10000080</t>
  </si>
  <si>
    <t xml:space="preserve">ADVAY LTD. </t>
  </si>
  <si>
    <t>BI10000081</t>
  </si>
  <si>
    <t xml:space="preserve">CENTURY BROKERS CO LTD </t>
  </si>
  <si>
    <t>CA08000001</t>
  </si>
  <si>
    <t xml:space="preserve">MITCO FUND SERVICES LTD </t>
  </si>
  <si>
    <t>CA16000013</t>
  </si>
  <si>
    <t xml:space="preserve">DODD-ALBRIGHT LTD </t>
  </si>
  <si>
    <t>CI09000010</t>
  </si>
  <si>
    <t xml:space="preserve">MCB UNIT TRUST </t>
  </si>
  <si>
    <t>CI15000063</t>
  </si>
  <si>
    <t xml:space="preserve">DYNAMIC GLOBAL EQUITY LTD </t>
  </si>
  <si>
    <t>CM08000006</t>
  </si>
  <si>
    <t xml:space="preserve">Bramer Asset Management Ltd </t>
  </si>
  <si>
    <t>GA17000001</t>
  </si>
  <si>
    <t xml:space="preserve">JOYN LEGAL (Mauritius) Ltd </t>
  </si>
  <si>
    <t>GA17000003</t>
  </si>
  <si>
    <t xml:space="preserve">IPvocate Africa Legal Advisers Ltd </t>
  </si>
  <si>
    <t>GA17000004</t>
  </si>
  <si>
    <t xml:space="preserve">TWZ Law Limited </t>
  </si>
  <si>
    <t>DF08000106</t>
  </si>
  <si>
    <t>DF09000001</t>
  </si>
  <si>
    <t xml:space="preserve">Long Investment (Mauritius) Limited </t>
  </si>
  <si>
    <t>DF09000002</t>
  </si>
  <si>
    <t xml:space="preserve">INVESTMENT PROFESSIONALS LTD </t>
  </si>
  <si>
    <t>DF09000003</t>
  </si>
  <si>
    <t xml:space="preserve">AFRASIA CAPITAL MANAGEMENT LTD </t>
  </si>
  <si>
    <t>DF09000005</t>
  </si>
  <si>
    <t xml:space="preserve">Personal Financial Services Ltd </t>
  </si>
  <si>
    <t>DF09000006</t>
  </si>
  <si>
    <t xml:space="preserve">SBM MAURITIUS ASSET MANAGERS LTD </t>
  </si>
  <si>
    <t>DF09000007</t>
  </si>
  <si>
    <t xml:space="preserve">SWAN WEALTH MANAGERS LTD </t>
  </si>
  <si>
    <t>DF09000008</t>
  </si>
  <si>
    <t>DF10000011</t>
  </si>
  <si>
    <t xml:space="preserve">Standard Bank (Mauritius) Limited </t>
  </si>
  <si>
    <t>DF11000012</t>
  </si>
  <si>
    <t xml:space="preserve">ABC CAPITAL LTD </t>
  </si>
  <si>
    <t>DF11000014</t>
  </si>
  <si>
    <t xml:space="preserve">CENTURY BANKING CORPORATION LTD </t>
  </si>
  <si>
    <t>DF11000015</t>
  </si>
  <si>
    <t xml:space="preserve">Standard Chartered Bank (Mauritius) Limited </t>
  </si>
  <si>
    <t>DF13000020</t>
  </si>
  <si>
    <t xml:space="preserve">AXYS INVESTMENT PARTNERS LTD </t>
  </si>
  <si>
    <t>DF15000025</t>
  </si>
  <si>
    <t xml:space="preserve">IMARA ASSET MANAGEMENT (MAURITIUS) LIMITED </t>
  </si>
  <si>
    <t>DF17000026</t>
  </si>
  <si>
    <t>IX13000038</t>
  </si>
  <si>
    <t>PA06000019</t>
  </si>
  <si>
    <t xml:space="preserve">SWAN PENSIONS LTD </t>
  </si>
  <si>
    <t>PA08000001</t>
  </si>
  <si>
    <t xml:space="preserve">BERESFORD PENSION TRUST LIMITED </t>
  </si>
  <si>
    <t>PA09000002</t>
  </si>
  <si>
    <t xml:space="preserve">AON HEWITT LTD </t>
  </si>
  <si>
    <t>PA11000005</t>
  </si>
  <si>
    <t xml:space="preserve">BELVEDERE ADMINISTRATORS LIMITED </t>
  </si>
  <si>
    <t>PA13000007</t>
  </si>
  <si>
    <t>PA15000009</t>
  </si>
  <si>
    <t xml:space="preserve">ATRIX ADMINISTRATORS LTD </t>
  </si>
  <si>
    <t>PA16000010</t>
  </si>
  <si>
    <t xml:space="preserve">GMG Pension Administration Services Ltd </t>
  </si>
  <si>
    <t>PA17000011</t>
  </si>
  <si>
    <t xml:space="preserve">SERENITY PENSION ADMINISTRATORS LTD </t>
  </si>
  <si>
    <t>PM09000001</t>
  </si>
  <si>
    <t>RT08000001</t>
  </si>
  <si>
    <t xml:space="preserve">PRIME PARTNERS LTD </t>
  </si>
  <si>
    <t>RT08000002</t>
  </si>
  <si>
    <t xml:space="preserve">Intercontinental Secretarial Services Ltd </t>
  </si>
  <si>
    <t>RT08000003</t>
  </si>
  <si>
    <t xml:space="preserve">SBM FUND SERVICES LTD </t>
  </si>
  <si>
    <t>RT09000005</t>
  </si>
  <si>
    <t xml:space="preserve">MCB Registry &amp; Securities Ltd </t>
  </si>
  <si>
    <t>RT14000006</t>
  </si>
  <si>
    <t xml:space="preserve">SIT CORPORATE AND SECRETARIAL SERVICES LTD </t>
  </si>
  <si>
    <t>RT15000007</t>
  </si>
  <si>
    <t xml:space="preserve">HAREL MALLAC CORPORATE SERVICES LTD </t>
  </si>
  <si>
    <t>RT16000008</t>
  </si>
  <si>
    <t xml:space="preserve">LCF SECURITIES LTD </t>
  </si>
  <si>
    <t>TM06000002</t>
  </si>
  <si>
    <t xml:space="preserve">IBL TREASURY LTD </t>
  </si>
  <si>
    <t>TM06000043</t>
  </si>
  <si>
    <t xml:space="preserve">AZUR FINANCIAL SERVICES LIMITED </t>
  </si>
  <si>
    <t>TM12000001</t>
  </si>
  <si>
    <t xml:space="preserve">OMNICANE TREASURY MANAGEMENT LTD </t>
  </si>
  <si>
    <t>TM12000002</t>
  </si>
  <si>
    <t xml:space="preserve">TERRA FINANCE LTD </t>
  </si>
  <si>
    <t>TM13000003</t>
  </si>
  <si>
    <t xml:space="preserve">IBL TREASURY MANAGEMENT LTD </t>
  </si>
  <si>
    <t>TM15000005</t>
  </si>
  <si>
    <t xml:space="preserve">CROESUS TREASURY MANAGEMENT LTD </t>
  </si>
  <si>
    <t>TM17000006</t>
  </si>
  <si>
    <t xml:space="preserve">Gamma Treasury Management Limited </t>
  </si>
  <si>
    <t>CS17000016</t>
  </si>
  <si>
    <t xml:space="preserve">BanyanTree Bank Limited </t>
  </si>
  <si>
    <t>CV06000011</t>
  </si>
  <si>
    <t xml:space="preserve">THE HONGKONG AND SHANGHAI BANKING CORPORATION LIMITED </t>
  </si>
  <si>
    <t>CV06000072</t>
  </si>
  <si>
    <t xml:space="preserve">The Mauritius Commercial Bank Ltd </t>
  </si>
  <si>
    <t>CV06000088</t>
  </si>
  <si>
    <t>CV10000002</t>
  </si>
  <si>
    <t>CV10000003</t>
  </si>
  <si>
    <t xml:space="preserve">AFRASIA BANK LIMITED </t>
  </si>
  <si>
    <t>CV12000005</t>
  </si>
  <si>
    <t>CV12000006</t>
  </si>
  <si>
    <t>CV14000007</t>
  </si>
  <si>
    <t xml:space="preserve">WARWYCK PRIVATE BANK LTD </t>
  </si>
  <si>
    <t>CV17000010</t>
  </si>
  <si>
    <t>RB09000001</t>
  </si>
  <si>
    <t xml:space="preserve">BERESFORD INTERNATIONAL PENSION PLAN </t>
  </si>
  <si>
    <t>RB10000002</t>
  </si>
  <si>
    <t xml:space="preserve">CIM GLOBAL PENSION </t>
  </si>
  <si>
    <t>OF08000001</t>
  </si>
  <si>
    <t xml:space="preserve">ARAB INSURANCE GROUP (B.S.C.) </t>
  </si>
  <si>
    <t>OF09000004</t>
  </si>
  <si>
    <t xml:space="preserve">BEST RE (MAURITIUS) LIMITED </t>
  </si>
  <si>
    <t>OF14000009</t>
  </si>
  <si>
    <t xml:space="preserve">ICM CAPITAL (MAURITIUS) LTD </t>
  </si>
  <si>
    <t>OF09000005</t>
  </si>
  <si>
    <t xml:space="preserve">METROPOLITAN HEALTH (MAURITIUS) LTD </t>
  </si>
  <si>
    <t>CF06000012</t>
  </si>
  <si>
    <t xml:space="preserve">ECOCREDIT FINANCE LTD </t>
  </si>
  <si>
    <t>CF06000064</t>
  </si>
  <si>
    <t xml:space="preserve">CIM Finance Ltd </t>
  </si>
  <si>
    <t>CF09000003</t>
  </si>
  <si>
    <t xml:space="preserve">Cheribinny Limited </t>
  </si>
  <si>
    <t>CF16000008</t>
  </si>
  <si>
    <t xml:space="preserve">MCB MICROFINANCE LTD </t>
  </si>
  <si>
    <t>CF17000009</t>
  </si>
  <si>
    <t xml:space="preserve">SBM Microfinance Ltd </t>
  </si>
  <si>
    <t>CF17000010</t>
  </si>
  <si>
    <t>FC06000068</t>
  </si>
  <si>
    <t xml:space="preserve">MCB Factors Ltd </t>
  </si>
  <si>
    <t>FC09000001</t>
  </si>
  <si>
    <t>FC16000002</t>
  </si>
  <si>
    <t xml:space="preserve">SBM Factors Ltd </t>
  </si>
  <si>
    <t>LC06000026</t>
  </si>
  <si>
    <t xml:space="preserve">La Prudence Leasing Finance Company Limited </t>
  </si>
  <si>
    <t>LC06000040</t>
  </si>
  <si>
    <t xml:space="preserve">SPICE FINANCE LTD </t>
  </si>
  <si>
    <t>LC06000047</t>
  </si>
  <si>
    <t xml:space="preserve">DÖLBERG ASSET FINANCE LIMITED </t>
  </si>
  <si>
    <t>LC06000053</t>
  </si>
  <si>
    <t xml:space="preserve">SICOM Financial Services Ltd </t>
  </si>
  <si>
    <t>LC07000095</t>
  </si>
  <si>
    <t xml:space="preserve">MAURITIAN EAGLE LEASING COMPANY LIMITED </t>
  </si>
  <si>
    <t>LC07000097</t>
  </si>
  <si>
    <t xml:space="preserve">FINLEASE COMPANY LIMITED </t>
  </si>
  <si>
    <t>LC09000001</t>
  </si>
  <si>
    <t>LC09000002</t>
  </si>
  <si>
    <t>LC10000002</t>
  </si>
  <si>
    <t xml:space="preserve">EXPERT LEASING LTD </t>
  </si>
  <si>
    <t>LC13000003</t>
  </si>
  <si>
    <t xml:space="preserve">PLAN SOLAIRE MICRO-PRODUCTION LTD </t>
  </si>
  <si>
    <t>LC17000005</t>
  </si>
  <si>
    <t>AC06000010</t>
  </si>
  <si>
    <t>OF16000011</t>
  </si>
  <si>
    <t xml:space="preserve">ROGERS CAPITAL ACTUARIAL SERVICES LTD </t>
  </si>
  <si>
    <t>CR14000001</t>
  </si>
  <si>
    <t xml:space="preserve">CARE RATINGS (AFRICA) PRIVATE LIMITED </t>
  </si>
  <si>
    <t>OF08000002</t>
  </si>
  <si>
    <t xml:space="preserve">ITL Escrow Services Ltd </t>
  </si>
  <si>
    <t>OF09000003</t>
  </si>
  <si>
    <t xml:space="preserve">PAYMENT EXPRESS LTD </t>
  </si>
  <si>
    <t>OF11000005</t>
  </si>
  <si>
    <t xml:space="preserve">TRANSPORT AND MICROPAYMENT SYSTEM LTD </t>
  </si>
  <si>
    <t>IK16000002</t>
  </si>
  <si>
    <t>IK16000003</t>
  </si>
  <si>
    <t xml:space="preserve">DEVERE INVESTMENT LTD </t>
  </si>
  <si>
    <t>IK17000004</t>
  </si>
  <si>
    <t xml:space="preserve">SBM Capital Markets Ltd </t>
  </si>
  <si>
    <t>IK17000006</t>
  </si>
  <si>
    <t xml:space="preserve">Arie Capital Investment (ACBM) Ltd </t>
  </si>
  <si>
    <t>SE06000001</t>
  </si>
  <si>
    <t xml:space="preserve">Stock Exchange of Mauritius </t>
  </si>
  <si>
    <t>BI07000050</t>
  </si>
  <si>
    <t xml:space="preserve">CITY BROKERS LTD </t>
  </si>
  <si>
    <t>BI07000054</t>
  </si>
  <si>
    <t xml:space="preserve">VASCO MASCAREIGNES LTD </t>
  </si>
  <si>
    <t>BI07000055</t>
  </si>
  <si>
    <t xml:space="preserve">ELLGEO RE (MAURITIUS) LTD </t>
  </si>
  <si>
    <t>BI07000058</t>
  </si>
  <si>
    <t xml:space="preserve">LONDON BROKERS LTD </t>
  </si>
  <si>
    <t>BI07000060</t>
  </si>
  <si>
    <t xml:space="preserve">GRAS SAVOYE BROKERS AND CONSULTANTS LIMITED </t>
  </si>
  <si>
    <t>BI07000062</t>
  </si>
  <si>
    <t xml:space="preserve">CHARTERED BROKERS LTD </t>
  </si>
  <si>
    <t>BI07000063</t>
  </si>
  <si>
    <t xml:space="preserve">MEDIBROKER LTD </t>
  </si>
  <si>
    <t>BI07000065</t>
  </si>
  <si>
    <t xml:space="preserve">REINSURANCE SOLUTIONS (MAURITIUS) LTD </t>
  </si>
  <si>
    <t>BI07000067</t>
  </si>
  <si>
    <t xml:space="preserve">INRE MANAGEMENT SERVICES LTD </t>
  </si>
  <si>
    <t>BI07000068</t>
  </si>
  <si>
    <t xml:space="preserve">PRICEGARD MANAGEMENT LIMITED </t>
  </si>
  <si>
    <t>BI07000069</t>
  </si>
  <si>
    <t xml:space="preserve">EBROKERS LTD </t>
  </si>
  <si>
    <t>BI07000070</t>
  </si>
  <si>
    <t xml:space="preserve">GUY LEROUX BROKERS LTD </t>
  </si>
  <si>
    <t>BI08000072</t>
  </si>
  <si>
    <t xml:space="preserve">HEADLINES LTD </t>
  </si>
  <si>
    <t>BI09000076</t>
  </si>
  <si>
    <t xml:space="preserve">PALAOS LTD </t>
  </si>
  <si>
    <t>BI09000077</t>
  </si>
  <si>
    <t xml:space="preserve">SINDICOM BROKERS LTD </t>
  </si>
  <si>
    <t>BI13000088</t>
  </si>
  <si>
    <t xml:space="preserve">JB Brokers Ltd </t>
  </si>
  <si>
    <t>IS08000028</t>
  </si>
  <si>
    <t xml:space="preserve">Credit Guarantee Insurance Co Ltd </t>
  </si>
  <si>
    <t>IS10000001</t>
  </si>
  <si>
    <t xml:space="preserve">CIM LIFE LTD </t>
  </si>
  <si>
    <t>IS10000005</t>
  </si>
  <si>
    <t xml:space="preserve">BAI CO (MTIUS) LTD </t>
  </si>
  <si>
    <t>IS10000010</t>
  </si>
  <si>
    <t xml:space="preserve">METROPOLITAN LIFE (MAURITIUS) LTD </t>
  </si>
  <si>
    <t>IS10000013</t>
  </si>
  <si>
    <t xml:space="preserve">SWAN LIFE LTD </t>
  </si>
  <si>
    <t>IS10000016</t>
  </si>
  <si>
    <t xml:space="preserve">Island Life Assurance Co Ltd </t>
  </si>
  <si>
    <t>IS10000018</t>
  </si>
  <si>
    <t xml:space="preserve">La Prudence (Mauricienne) Assurances Ltee </t>
  </si>
  <si>
    <t>IS10000020</t>
  </si>
  <si>
    <t xml:space="preserve">State Insurance Company of Mauritius Ltd </t>
  </si>
  <si>
    <t>IS15000024</t>
  </si>
  <si>
    <t xml:space="preserve">NATIONAL INSURANCE CO. LTD </t>
  </si>
  <si>
    <t>IS10000003</t>
  </si>
  <si>
    <t xml:space="preserve">CIM INSURANCE LTD </t>
  </si>
  <si>
    <t>IS10000004</t>
  </si>
  <si>
    <t xml:space="preserve">SICOM GENERAL INSURANCE LTD </t>
  </si>
  <si>
    <t>IS10000006</t>
  </si>
  <si>
    <t xml:space="preserve">Lamco International Insurance Ltd </t>
  </si>
  <si>
    <t>IS10000007</t>
  </si>
  <si>
    <t xml:space="preserve">G.F.A Insurance Ltd </t>
  </si>
  <si>
    <t>IS10000008</t>
  </si>
  <si>
    <t xml:space="preserve">Jubilee Insurance (Mauritius) Ltd </t>
  </si>
  <si>
    <t>IS10000009</t>
  </si>
  <si>
    <t xml:space="preserve">SAHAM ASSURANCE CO LTD </t>
  </si>
  <si>
    <t>IS10000011</t>
  </si>
  <si>
    <t xml:space="preserve">MAURITIAN EAGLE INSURANCE COMPANY LIMITED </t>
  </si>
  <si>
    <t>IS10000012</t>
  </si>
  <si>
    <t xml:space="preserve">SWAN GENERAL LTD </t>
  </si>
  <si>
    <t>IS10000014</t>
  </si>
  <si>
    <t xml:space="preserve">PHOENIX INSURANCE (MAURITIUS) LIMITED </t>
  </si>
  <si>
    <t>IS10000015</t>
  </si>
  <si>
    <t xml:space="preserve">Indian Ocean General Assurance Ltd </t>
  </si>
  <si>
    <t>IS10000019</t>
  </si>
  <si>
    <t xml:space="preserve">THE MAURITIUS UNION ASSURANCE CY. LTD </t>
  </si>
  <si>
    <t>IS10000021</t>
  </si>
  <si>
    <t xml:space="preserve">The New India Assurance Company Ltd </t>
  </si>
  <si>
    <t>IS14000022</t>
  </si>
  <si>
    <t xml:space="preserve">SWAN SPECIAL RISKS COMPANY LIMITED </t>
  </si>
  <si>
    <t>IS14000023</t>
  </si>
  <si>
    <t xml:space="preserve">QUANTUM INSURANCE LTD </t>
  </si>
  <si>
    <t>IS15000025</t>
  </si>
  <si>
    <t xml:space="preserve">NIC GENERAL INSURANCE CO. LTD </t>
  </si>
  <si>
    <t>AI08000338</t>
  </si>
  <si>
    <t xml:space="preserve">INFINITY MARKETING LTD </t>
  </si>
  <si>
    <t>AI12000436</t>
  </si>
  <si>
    <t xml:space="preserve">EMTEL Ltd. </t>
  </si>
  <si>
    <t>AI13000447</t>
  </si>
  <si>
    <t xml:space="preserve">J.B.M CO LTD </t>
  </si>
  <si>
    <t>AI14000493</t>
  </si>
  <si>
    <t xml:space="preserve">CITY CHOICE COMPANY LIMITED </t>
  </si>
  <si>
    <t>AI14000500</t>
  </si>
  <si>
    <t xml:space="preserve">BANQUE DES MASCAREIGNES </t>
  </si>
  <si>
    <t>AI15000531</t>
  </si>
  <si>
    <t xml:space="preserve">ALLIANCE RISK SOLUTIONS </t>
  </si>
  <si>
    <t>AI17000564</t>
  </si>
  <si>
    <t xml:space="preserve">ONEPLAN (MAURITIUS) LTD </t>
  </si>
  <si>
    <t>AI17000575</t>
  </si>
  <si>
    <t xml:space="preserve">T.D. GOOROOCHURN &amp; SONS LTD </t>
  </si>
  <si>
    <t>AI13000452</t>
  </si>
  <si>
    <t>SEEVRAJSING KAVIRAJ</t>
  </si>
  <si>
    <t>AI13000467</t>
  </si>
  <si>
    <t>MOOKHITH AAHAD YASINE ASRAFI</t>
  </si>
  <si>
    <t>AI17000574</t>
  </si>
  <si>
    <t>Seevrajsingh Madoorani</t>
  </si>
  <si>
    <t>BI07000052</t>
  </si>
  <si>
    <t xml:space="preserve">COVER-AGE CO LTD </t>
  </si>
  <si>
    <t>BI07000066</t>
  </si>
  <si>
    <t xml:space="preserve">NYC SPECIALIST BROKERS LTD (IN PROCESS OF TERMINATION) </t>
  </si>
  <si>
    <t>BI13000090</t>
  </si>
  <si>
    <t xml:space="preserve">AON HEWITT  LTD </t>
  </si>
  <si>
    <t>BI13000091</t>
  </si>
  <si>
    <t xml:space="preserve">MINDAFRICA BROKER &amp; CONSULTANCY LTD </t>
  </si>
  <si>
    <t>BI14000094</t>
  </si>
  <si>
    <t xml:space="preserve">A-BROKERS LTD </t>
  </si>
  <si>
    <t>BI14000096</t>
  </si>
  <si>
    <t xml:space="preserve">ERIDANUS LTD </t>
  </si>
  <si>
    <t>BI14000097</t>
  </si>
  <si>
    <t xml:space="preserve">PREMIUM BROKERS LTD </t>
  </si>
  <si>
    <t>BI14000099</t>
  </si>
  <si>
    <t xml:space="preserve">FIRST BROKERS &amp; CONSULTANTS CO. LTD </t>
  </si>
  <si>
    <t>BI15000101</t>
  </si>
  <si>
    <t xml:space="preserve">MC Kennedy International Ltd </t>
  </si>
  <si>
    <t>BI15000102</t>
  </si>
  <si>
    <t xml:space="preserve">NEOCOV LTD </t>
  </si>
  <si>
    <t>BI15000104</t>
  </si>
  <si>
    <t xml:space="preserve">RISK SHIELD LTD </t>
  </si>
  <si>
    <t>BI16000106</t>
  </si>
  <si>
    <t xml:space="preserve">PROXY BROKERS CO LTD </t>
  </si>
  <si>
    <t>BI16000108</t>
  </si>
  <si>
    <t xml:space="preserve">ROYAL SHIELD (MAURITIUS) LTD </t>
  </si>
  <si>
    <t>BI16000109</t>
  </si>
  <si>
    <t xml:space="preserve">STANFIELD BROKERS LTD </t>
  </si>
  <si>
    <t>BI16000111</t>
  </si>
  <si>
    <t xml:space="preserve">GENIX GLOBAL (MAURITIUS) LTD </t>
  </si>
  <si>
    <t>BI16000114</t>
  </si>
  <si>
    <t xml:space="preserve">CAREFREE LTD </t>
  </si>
  <si>
    <t>BI17000115</t>
  </si>
  <si>
    <t xml:space="preserve">SMART BROKERS LTD </t>
  </si>
  <si>
    <t>BI17000117</t>
  </si>
  <si>
    <t xml:space="preserve">ALLIANCE BROKERS AND CONSULTANTS LTD </t>
  </si>
  <si>
    <t>SI13002917</t>
  </si>
  <si>
    <t>SOMBARI NAIKO RAGINEE DEVI</t>
  </si>
  <si>
    <t>SI13003433</t>
  </si>
  <si>
    <t>DABEESING MARIE BELINDA</t>
  </si>
  <si>
    <t>SI14003924</t>
  </si>
  <si>
    <t>VEERIGADU HEERAH</t>
  </si>
  <si>
    <t>SI16004132</t>
  </si>
  <si>
    <t>GANOURY OUMME ROOMAN</t>
  </si>
  <si>
    <t>SI16004193</t>
  </si>
  <si>
    <t>DHACOOJEE JESHMA</t>
  </si>
  <si>
    <t>SI17004326</t>
  </si>
  <si>
    <t>HUNG TIM SANG ANDY</t>
  </si>
  <si>
    <t>SU10000040</t>
  </si>
  <si>
    <t>RAMLOLL Smita Karina</t>
  </si>
  <si>
    <t>SU14000065</t>
  </si>
  <si>
    <t>DOMINGUE JACQUES  DEISRE LINDSAY</t>
  </si>
  <si>
    <t>IU06000054</t>
  </si>
  <si>
    <t xml:space="preserve">ADD VENTURE  INVESTMENT CLUB </t>
  </si>
  <si>
    <t>IU07000056</t>
  </si>
  <si>
    <t xml:space="preserve">PIGNON D'OR Investment Club </t>
  </si>
  <si>
    <t>IT08000001</t>
  </si>
  <si>
    <t xml:space="preserve">PSG SECURITIES (MAURITIUS) LTD </t>
  </si>
  <si>
    <t>IQ08000001</t>
  </si>
  <si>
    <t xml:space="preserve">PRIME SECURITIES LTD </t>
  </si>
  <si>
    <t>IQ08000002</t>
  </si>
  <si>
    <t xml:space="preserve">Capital Markets Brokers Ltd </t>
  </si>
  <si>
    <t>IQ08000011</t>
  </si>
  <si>
    <t xml:space="preserve">AXYS STOCKBROKING LTD </t>
  </si>
  <si>
    <t>IS10000017</t>
  </si>
  <si>
    <t xml:space="preserve">Life Insurance Corporation of India </t>
  </si>
  <si>
    <t>PS12000001</t>
  </si>
  <si>
    <t xml:space="preserve">UNITED MUTUAL SUPERANNUATION FUND </t>
  </si>
  <si>
    <t>PS12000002</t>
  </si>
  <si>
    <t>IBL PENSION FUND IBL PENSION FUND</t>
  </si>
  <si>
    <t>PS12000003</t>
  </si>
  <si>
    <t xml:space="preserve">UNITED DOCKS SUPERANNUATION FUND </t>
  </si>
  <si>
    <t>PS12000004</t>
  </si>
  <si>
    <t xml:space="preserve">NIT PENSION FUND </t>
  </si>
  <si>
    <t>PS12000005</t>
  </si>
  <si>
    <t xml:space="preserve">MARGARINE INDUSTRIES EMPLOYEES PENSION FUND </t>
  </si>
  <si>
    <t>PS12000006</t>
  </si>
  <si>
    <t xml:space="preserve">MAURITOURS SUPERANNUATION FUND </t>
  </si>
  <si>
    <t>PS12000007</t>
  </si>
  <si>
    <t xml:space="preserve">MSIRI PENSION FUND </t>
  </si>
  <si>
    <t>PS12000008</t>
  </si>
  <si>
    <t xml:space="preserve">QUALITY BEVERAGES LTD EMPLOYEES' PENSION FUND </t>
  </si>
  <si>
    <t>PS12000009</t>
  </si>
  <si>
    <t xml:space="preserve">THE MAURITIUS COMMERCIAL BANK LIMITED SUPERANNUATION FUND </t>
  </si>
  <si>
    <t>PS12000010</t>
  </si>
  <si>
    <t xml:space="preserve">BARCLAYS MAURITIUS STAFF PENSION FUND </t>
  </si>
  <si>
    <t>PS12000011</t>
  </si>
  <si>
    <t xml:space="preserve">AIR MAURITIUS LTD. PENSION SCHEME </t>
  </si>
  <si>
    <t>PS12000012</t>
  </si>
  <si>
    <t xml:space="preserve">BAI GROUP PENSION FUND </t>
  </si>
  <si>
    <t>PS12000013</t>
  </si>
  <si>
    <t xml:space="preserve">HAPPY WORLD SUPERANNUATION FUND </t>
  </si>
  <si>
    <t>PS12000014</t>
  </si>
  <si>
    <t xml:space="preserve">SBM GROUP DEFINED CONTRIBUTION FUND </t>
  </si>
  <si>
    <t>PS12000015</t>
  </si>
  <si>
    <t xml:space="preserve">SBM GROUP PENSION FUND </t>
  </si>
  <si>
    <t>PS12000016</t>
  </si>
  <si>
    <t xml:space="preserve">CASINOS OF MAURITIUS PENSION FUND </t>
  </si>
  <si>
    <t>PS12000017</t>
  </si>
  <si>
    <t xml:space="preserve">REHM-GRINAKER CONSTRUCTION CO. LTD. SUPERANNUATION FUND </t>
  </si>
  <si>
    <t>PS12000018</t>
  </si>
  <si>
    <t xml:space="preserve">INNODIS LTD. (EMPLOYEES) PENSION FUND </t>
  </si>
  <si>
    <t>PS12000019</t>
  </si>
  <si>
    <t xml:space="preserve">INNODIS LTD (EXECUTIVES) PENSION FUND </t>
  </si>
  <si>
    <t>PS12000020</t>
  </si>
  <si>
    <t xml:space="preserve">THE PRICEWATERHOUSECOOPERS LTD SUPERANNUATION FUND </t>
  </si>
  <si>
    <t>PS12000021</t>
  </si>
  <si>
    <t xml:space="preserve">SOCIéTé ROGER DE CHAZAL PENSION FUND </t>
  </si>
  <si>
    <t>PS12000022</t>
  </si>
  <si>
    <t xml:space="preserve">ABC GROUP PENSION FUND </t>
  </si>
  <si>
    <t>PS12000023</t>
  </si>
  <si>
    <t xml:space="preserve">LE WAREHOUSE PENSION FUND </t>
  </si>
  <si>
    <t>PS12000024</t>
  </si>
  <si>
    <t xml:space="preserve">GROUPE UNION PENSION FUND </t>
  </si>
  <si>
    <t>PS12000025</t>
  </si>
  <si>
    <t xml:space="preserve">GENERAL CONSTRUCTION INTERMEDIATE SITE STAFF SUPERANNUATION FUND </t>
  </si>
  <si>
    <t>PS12000026</t>
  </si>
  <si>
    <t xml:space="preserve">FORGES TARDIEU (WORKMEN) SUPERANNUATION FUND </t>
  </si>
  <si>
    <t>PS12000027</t>
  </si>
  <si>
    <t xml:space="preserve">CERIDIAN (MAURITIUS) LTD PENSION FUND </t>
  </si>
  <si>
    <t>PS12000028</t>
  </si>
  <si>
    <t xml:space="preserve">LA SENTINELLE GROUP PENSION FUND </t>
  </si>
  <si>
    <t>PS12000029</t>
  </si>
  <si>
    <t>ECLOSIA PENSION FUND ECLOSIA PENSION FUND</t>
  </si>
  <si>
    <t>PS12000030</t>
  </si>
  <si>
    <t xml:space="preserve">CENTRAL ELECTRICITY BOARD MANUAL WORKERS PENSION FUND </t>
  </si>
  <si>
    <t>PS12000031</t>
  </si>
  <si>
    <t xml:space="preserve">GENERAL CONSTRUCTION PENSION FUND </t>
  </si>
  <si>
    <t>PS12000032</t>
  </si>
  <si>
    <t xml:space="preserve">INVESTEC MAURITIUS PENSION FUND </t>
  </si>
  <si>
    <t>PS12000033</t>
  </si>
  <si>
    <t xml:space="preserve">Air Mauritius Limited Defined Contribution Scheme </t>
  </si>
  <si>
    <t>PS12000034</t>
  </si>
  <si>
    <t xml:space="preserve">Axess Superannuation Fund </t>
  </si>
  <si>
    <t>PS12000035</t>
  </si>
  <si>
    <t xml:space="preserve">CAUDAN GROUP RETIREMENT FUND </t>
  </si>
  <si>
    <t>PS12000037</t>
  </si>
  <si>
    <t xml:space="preserve">DEUTSCHE BANK (MAURITIUS) LIMITED PENSION SCHEME </t>
  </si>
  <si>
    <t>PS12000038</t>
  </si>
  <si>
    <t xml:space="preserve">HEWITT LY PENSION FUND </t>
  </si>
  <si>
    <t>PS12000039</t>
  </si>
  <si>
    <t xml:space="preserve">M.F.D PENSION FUND </t>
  </si>
  <si>
    <t>PS12000040</t>
  </si>
  <si>
    <t xml:space="preserve">PTM Staff Pension Fund </t>
  </si>
  <si>
    <t>PS12000041</t>
  </si>
  <si>
    <t xml:space="preserve">Systems Building Superannuation Fund </t>
  </si>
  <si>
    <t>PS12000042</t>
  </si>
  <si>
    <t xml:space="preserve">STANDARD BANK (MAURITIUS) PENSION FUND </t>
  </si>
  <si>
    <t>PS12000043</t>
  </si>
  <si>
    <t xml:space="preserve">SUN RESORTS PENSION FUND </t>
  </si>
  <si>
    <t>PS12000044</t>
  </si>
  <si>
    <t xml:space="preserve">SUPER FUND </t>
  </si>
  <si>
    <t>PS12000045</t>
  </si>
  <si>
    <t xml:space="preserve">VIVO ENERGY MAURITIUS PENSION FUND </t>
  </si>
  <si>
    <t>PS12000046</t>
  </si>
  <si>
    <t xml:space="preserve">NEW MAURITIUS HOTELS GROUP SUPERANNUATION FUND </t>
  </si>
  <si>
    <t>PS12000047</t>
  </si>
  <si>
    <t>ROGERS PENSION FUND ROGERS PENSION FUND</t>
  </si>
  <si>
    <t>PS12000048</t>
  </si>
  <si>
    <t xml:space="preserve">BAT (MAURITIUS) STAFF PENSION FUND </t>
  </si>
  <si>
    <t>PS12000049</t>
  </si>
  <si>
    <t xml:space="preserve">BAT (MAURITIUS) OPERATIVES PENSION FUND </t>
  </si>
  <si>
    <t>PS12000050</t>
  </si>
  <si>
    <t xml:space="preserve">THE HONGKONG AND SHANGHAI BANKING CORPORATION SUPERANNUATION FUND FOR STAFF OFFICERS, CLERICAL AND SUBORDINATE STAFF </t>
  </si>
  <si>
    <t>PS12000051</t>
  </si>
  <si>
    <t xml:space="preserve">THE HONG KONG AND SHANGHAI BANKING CORPORATION SUPERANNUATION FUND FOR RESIDENTS OFFICERS </t>
  </si>
  <si>
    <t>PS12000053</t>
  </si>
  <si>
    <t xml:space="preserve">THE MAURITIUS CIVIL SERVICE MUTUAL AID ASSOCIATION EMPLOYEES SUPERANNUATION FUND </t>
  </si>
  <si>
    <t>PS12000054</t>
  </si>
  <si>
    <t xml:space="preserve">SUN INSURANCE SUPERANNUATION FUND </t>
  </si>
  <si>
    <t>PS12000056</t>
  </si>
  <si>
    <t xml:space="preserve">Central Electricity Board Staff Pension Fund </t>
  </si>
  <si>
    <t>PS13000057</t>
  </si>
  <si>
    <t>THE RETIREMENT PLAN (MAURITIUS) THE RETIREMENT PLAN (MAURITIUS)</t>
  </si>
  <si>
    <t>PS13000058</t>
  </si>
  <si>
    <t xml:space="preserve">SALAMIS FOUNDATION </t>
  </si>
  <si>
    <t>PS13000059</t>
  </si>
  <si>
    <t xml:space="preserve">SWAN DEFINED CONTRIBUTION PENSION SCHEME </t>
  </si>
  <si>
    <t>PS13000060</t>
  </si>
  <si>
    <t xml:space="preserve">SOLACE INTERNATIONAL PENSION PLAN </t>
  </si>
  <si>
    <t>PS13000061</t>
  </si>
  <si>
    <t xml:space="preserve">ATTITUDE PENSION FUND </t>
  </si>
  <si>
    <t>PS13000064</t>
  </si>
  <si>
    <t xml:space="preserve">INTERCONTINENTAL TRUST PENSION FUND </t>
  </si>
  <si>
    <t>PS14000065</t>
  </si>
  <si>
    <t xml:space="preserve">LA PRUDENCE MULTI-EMPLOYER PENSION FUND. </t>
  </si>
  <si>
    <t>PS14000066</t>
  </si>
  <si>
    <t xml:space="preserve">MARINA PENSION TRUST </t>
  </si>
  <si>
    <t>PS14000067</t>
  </si>
  <si>
    <t xml:space="preserve">ILA MANAGED PENSION FUND </t>
  </si>
  <si>
    <t>PS15000069</t>
  </si>
  <si>
    <t xml:space="preserve">THE SICOM POOLED PRIVATE PENSION FUND </t>
  </si>
  <si>
    <t>PS15000070</t>
  </si>
  <si>
    <t xml:space="preserve">ST JAMES QROPS (MAURITIUS) </t>
  </si>
  <si>
    <t>PS16000071</t>
  </si>
  <si>
    <t xml:space="preserve">METROPOLITAN (MAURITIUS) PRIVATE PENSION PLAN </t>
  </si>
  <si>
    <t>PS16000072</t>
  </si>
  <si>
    <t xml:space="preserve">UIL MULTI-EMPLOYER PENSION FUND </t>
  </si>
  <si>
    <t>PS16000073</t>
  </si>
  <si>
    <t xml:space="preserve">SWAN DEFINED BENEFIT PENSION SCHEME </t>
  </si>
  <si>
    <t>PS16000074</t>
  </si>
  <si>
    <t xml:space="preserve">NIC Multi-Employer Pension Scheme </t>
  </si>
  <si>
    <t>CB16000001</t>
  </si>
  <si>
    <t xml:space="preserve">ProtectSure Captive Insurance Company Ltd </t>
  </si>
  <si>
    <t>CB17000002</t>
  </si>
  <si>
    <t xml:space="preserve">Capfin Africa Ltd </t>
  </si>
  <si>
    <t>DC06000001</t>
  </si>
  <si>
    <t xml:space="preserve">Central Depository &amp; Settlement Co. Ltd </t>
  </si>
  <si>
    <t>IP14000001</t>
  </si>
  <si>
    <t xml:space="preserve">MCB Stockbrokers Ltd </t>
  </si>
  <si>
    <t>IP16000002</t>
  </si>
  <si>
    <t xml:space="preserve">SWAN SECURITIES LTD </t>
  </si>
  <si>
    <t>IP16000003</t>
  </si>
  <si>
    <t xml:space="preserve">SBM SECURITIES Ltd </t>
  </si>
  <si>
    <t>IQ08000008</t>
  </si>
  <si>
    <t xml:space="preserve">Associated Brokers Ltd </t>
  </si>
  <si>
    <t>IQ11000015</t>
  </si>
  <si>
    <t>IQ15000020</t>
  </si>
  <si>
    <t xml:space="preserve">Global CFD Ltd </t>
  </si>
  <si>
    <t>CM08000003</t>
  </si>
  <si>
    <t xml:space="preserve">ROGERS CAPITAL INVESTMENT ADVISORS LTD </t>
  </si>
  <si>
    <t>IX08000001</t>
  </si>
  <si>
    <t xml:space="preserve">MCB INVESTMENT MANAGEMENT CO. LTD </t>
  </si>
  <si>
    <t>IX08000003</t>
  </si>
  <si>
    <t>IX08000006</t>
  </si>
  <si>
    <t>IX08000007</t>
  </si>
  <si>
    <t xml:space="preserve">AAMIL PORTFOLIO MANAGEMENT LTD </t>
  </si>
  <si>
    <t>IX08000008</t>
  </si>
  <si>
    <t xml:space="preserve">PSG WEALTH LTD </t>
  </si>
  <si>
    <t>IX08000009</t>
  </si>
  <si>
    <t xml:space="preserve">CAPITAL ASSET MANAGEMENT LTD </t>
  </si>
  <si>
    <t>IX09000010</t>
  </si>
  <si>
    <t>IX09000011</t>
  </si>
  <si>
    <t>RAMNAUTH MUNESH SHARMA (GRANT)</t>
  </si>
  <si>
    <t>IX09000013</t>
  </si>
  <si>
    <t>IX09000014</t>
  </si>
  <si>
    <t xml:space="preserve">CONFIDENT ASSET MANAGEMENT LIMITED </t>
  </si>
  <si>
    <t>IX09000016</t>
  </si>
  <si>
    <t>IX09000017</t>
  </si>
  <si>
    <t>IX09000018</t>
  </si>
  <si>
    <t>IX09000021</t>
  </si>
  <si>
    <t xml:space="preserve">BELVEDERE FUND MANAGER LIMITED </t>
  </si>
  <si>
    <t>IX09000022</t>
  </si>
  <si>
    <t>IX09000023</t>
  </si>
  <si>
    <t xml:space="preserve">VA CAPITAL MANAGEMENT LIMITED </t>
  </si>
  <si>
    <t>IX10000024</t>
  </si>
  <si>
    <t>IX10000026</t>
  </si>
  <si>
    <t>IX11000027</t>
  </si>
  <si>
    <t>IX11000028</t>
  </si>
  <si>
    <t>IX14000042</t>
  </si>
  <si>
    <t>IX14000044</t>
  </si>
  <si>
    <t>TAPESAR TEELUCKRAJ</t>
  </si>
  <si>
    <t>IX15000050</t>
  </si>
  <si>
    <t xml:space="preserve">INVESTEC WEALTH &amp; INVESTMENT (MAURITIUS) LIMITED </t>
  </si>
  <si>
    <t>IX15000052</t>
  </si>
  <si>
    <t xml:space="preserve">ACURACAP LIMITED </t>
  </si>
  <si>
    <t>IX16000053</t>
  </si>
  <si>
    <t xml:space="preserve">BEAN TREE CAPITAL ADVISORS LTD </t>
  </si>
  <si>
    <t>IX16000054</t>
  </si>
  <si>
    <t>Sassa Bilal Ibrahim</t>
  </si>
  <si>
    <t>IX16000055</t>
  </si>
  <si>
    <t>IX17000057</t>
  </si>
  <si>
    <t>IX17000058</t>
  </si>
  <si>
    <t>RD16000151</t>
  </si>
  <si>
    <t>Nundoo Jayvash</t>
  </si>
  <si>
    <t>IY08000001</t>
  </si>
  <si>
    <t xml:space="preserve">MCB INVESTMENT SERVICES LTD </t>
  </si>
  <si>
    <t>IY09000004</t>
  </si>
  <si>
    <t>IY10000005</t>
  </si>
  <si>
    <t>IY17000009</t>
  </si>
  <si>
    <t xml:space="preserve">AURIS GESTION (MAURICE) LTEE </t>
  </si>
  <si>
    <t>IZ16000001</t>
  </si>
  <si>
    <t xml:space="preserve">Safyr Capital Partners Ltd </t>
  </si>
  <si>
    <t>IZ17000002</t>
  </si>
  <si>
    <t xml:space="preserve">Perigeum Capital Ltd </t>
  </si>
  <si>
    <t>IZ17000003</t>
  </si>
  <si>
    <t xml:space="preserve">PRICEWATERHOUSECOOPERS LTD </t>
  </si>
  <si>
    <t>IZ17000004</t>
  </si>
  <si>
    <t xml:space="preserve">New Africa Advisors Ltd </t>
  </si>
  <si>
    <t>RR13000083</t>
  </si>
  <si>
    <t>RAMJEE KAMLESH</t>
  </si>
  <si>
    <t>RR14000089</t>
  </si>
  <si>
    <t>Bhuttoo Reedhee</t>
  </si>
  <si>
    <t>RR14000090</t>
  </si>
  <si>
    <t>Dholah Marie Patricia</t>
  </si>
  <si>
    <t>RR14000086</t>
  </si>
  <si>
    <t>COMARASAWMY POUBARLEN</t>
  </si>
  <si>
    <t>RR16000110</t>
  </si>
  <si>
    <t>DOOKHAN MUHAMMAD INAYAT HUSSAIN</t>
  </si>
  <si>
    <t>RR14000087</t>
  </si>
  <si>
    <t>RAMSURRUN-SEETARAM REENA</t>
  </si>
  <si>
    <t>RR16000109</t>
  </si>
  <si>
    <t>BEEKHARRY KEVINAND</t>
  </si>
  <si>
    <t>RR17000115</t>
  </si>
  <si>
    <t>SUM PING DEREK WARREN WEN KIT</t>
  </si>
  <si>
    <t>RR17000118</t>
  </si>
  <si>
    <t>YIT NIUC Fabiola Belinda Ludmilla</t>
  </si>
  <si>
    <t>RD13000074</t>
  </si>
  <si>
    <t>LAI MIN SUIE LAN VANESSA</t>
  </si>
  <si>
    <t>RD13000077</t>
  </si>
  <si>
    <t>BUROKUR JAVED AKHTAR</t>
  </si>
  <si>
    <t>RD14000079</t>
  </si>
  <si>
    <t>NG THOW HING KWET VOON MICHAEL</t>
  </si>
  <si>
    <t>RD14000080</t>
  </si>
  <si>
    <t>COOMBES ALEXANDER GEORGE STEPHEN RICHARD</t>
  </si>
  <si>
    <t>RD14000081</t>
  </si>
  <si>
    <t>CHEEROO ISHRAT JABEEN</t>
  </si>
  <si>
    <t>RD14000088</t>
  </si>
  <si>
    <t>UDHIN MUHAMMAD TAWFICK</t>
  </si>
  <si>
    <t>RD14000097</t>
  </si>
  <si>
    <t>BRUSCO FRANK</t>
  </si>
  <si>
    <t>RD15000116</t>
  </si>
  <si>
    <t>VALLET THIERRY</t>
  </si>
  <si>
    <t>RD15000118</t>
  </si>
  <si>
    <t>ELLAPAH SALINEE</t>
  </si>
  <si>
    <t>RD15000119</t>
  </si>
  <si>
    <t>JAUFEERALLY HASSEN</t>
  </si>
  <si>
    <t>RD15000120</t>
  </si>
  <si>
    <t>JHUBOO INGRID</t>
  </si>
  <si>
    <t>RD16000123</t>
  </si>
  <si>
    <t>MARAYE DHANESH RAJ</t>
  </si>
  <si>
    <t>RD16000135</t>
  </si>
  <si>
    <t>FLORENS MARIE LAURENCE DEBORAH</t>
  </si>
  <si>
    <t>RD16000136</t>
  </si>
  <si>
    <t>DAWAKING GAYTREE OURMILA DAVY</t>
  </si>
  <si>
    <t>RD16000138</t>
  </si>
  <si>
    <t>SUNKUR AMRISH LAKSHMAN</t>
  </si>
  <si>
    <t>RD16000139</t>
  </si>
  <si>
    <t>LACORRE FRANCK ARWID</t>
  </si>
  <si>
    <t>RD16000140</t>
  </si>
  <si>
    <t>ANTOINETTE ANNE CLAIRE</t>
  </si>
  <si>
    <t>RD16000141</t>
  </si>
  <si>
    <t>REMODKHAN DJAMIL</t>
  </si>
  <si>
    <t>RD16000142</t>
  </si>
  <si>
    <t>SUNKUR-BHOWANY DARSHINI</t>
  </si>
  <si>
    <t>RD16000143</t>
  </si>
  <si>
    <t>BRUN YANN GILLES OLIVIER</t>
  </si>
  <si>
    <t>RD16000145</t>
  </si>
  <si>
    <t>BROUSSE DE LABORDE AMAURY</t>
  </si>
  <si>
    <t>RD16000146</t>
  </si>
  <si>
    <t>KOENIG Frédéric</t>
  </si>
  <si>
    <t>RD16000152</t>
  </si>
  <si>
    <t>LEHEILLEIX MATHIEU</t>
  </si>
  <si>
    <t>RD16000153</t>
  </si>
  <si>
    <t>LUTCHMIAH CHANDRASEKHARA</t>
  </si>
  <si>
    <t>RD16000154</t>
  </si>
  <si>
    <t>TAKOOR KEERUN</t>
  </si>
  <si>
    <t>RD16000155</t>
  </si>
  <si>
    <t>PIARROUX MARIE LOURDES ISABELLE</t>
  </si>
  <si>
    <t>RD16000158</t>
  </si>
  <si>
    <t>BEEGUN SMITA</t>
  </si>
  <si>
    <t>RD16000159</t>
  </si>
  <si>
    <t>NAIR TANUJA</t>
  </si>
  <si>
    <t>RD17000164</t>
  </si>
  <si>
    <t>Halkhoree Pravish</t>
  </si>
  <si>
    <t>RD17000166</t>
  </si>
  <si>
    <t>Muller Oliver</t>
  </si>
  <si>
    <t>RD17000168</t>
  </si>
  <si>
    <t>Le Gall Jérôme Sébastien Marie</t>
  </si>
  <si>
    <t>RD17000169</t>
  </si>
  <si>
    <t>CALOU JOSEPH</t>
  </si>
  <si>
    <t>RD17000170</t>
  </si>
  <si>
    <t>MUNEESAMY DEENA</t>
  </si>
  <si>
    <t>RD17000171</t>
  </si>
  <si>
    <t>APPANAH DAVIN PATHAREDDY</t>
  </si>
  <si>
    <t>RD17000177</t>
  </si>
  <si>
    <t>GOPAUL ZEENAT</t>
  </si>
  <si>
    <t>RD17000179</t>
  </si>
  <si>
    <t>DEEPCHAND SANDRAKANT</t>
  </si>
  <si>
    <t>RD17000181</t>
  </si>
  <si>
    <t>CHOWREE DESIREE NICOLE MARIE DANIELLE</t>
  </si>
  <si>
    <t>RD17000184</t>
  </si>
  <si>
    <t>DEBELLAIRE JEAN DANIEL DIDIER</t>
  </si>
  <si>
    <t>RD17000185</t>
  </si>
  <si>
    <t>SCHEEN ALBERTUS ARIE</t>
  </si>
  <si>
    <t>RD18000187</t>
  </si>
  <si>
    <t>RAGHOONUNDUN KUMARI YASHEELHEE KALPANA PREEYA</t>
  </si>
  <si>
    <t>RD18000188</t>
  </si>
  <si>
    <t>Cuttaree Harishen Ashvin</t>
  </si>
  <si>
    <t>RD17000161</t>
  </si>
  <si>
    <t>SOOKIA SHAMIN AHMAD</t>
  </si>
  <si>
    <t>RD17000162</t>
  </si>
  <si>
    <t>MOOTHOOSAMY KESAVEN</t>
  </si>
  <si>
    <t>RD17000167</t>
  </si>
  <si>
    <t>BONIEUX ANDRÉ</t>
  </si>
  <si>
    <t>RD17000178</t>
  </si>
  <si>
    <t>BUNDHUN ZIYAD ABDOOL RAOUF</t>
  </si>
  <si>
    <t>CI08000003</t>
  </si>
  <si>
    <t xml:space="preserve">EDISSON LONG PROPERTY FUND LTD </t>
  </si>
  <si>
    <t>CI08000005</t>
  </si>
  <si>
    <t xml:space="preserve">AAMIL Mauritius Fund </t>
  </si>
  <si>
    <t>CI06000015</t>
  </si>
  <si>
    <t xml:space="preserve">Port Louis Fund Limited </t>
  </si>
  <si>
    <t>CI10000038</t>
  </si>
  <si>
    <t>CI12000045</t>
  </si>
  <si>
    <t xml:space="preserve">PRIME EBONY FUND LTD </t>
  </si>
  <si>
    <t>CI12000047</t>
  </si>
  <si>
    <t xml:space="preserve">ACM High Yield Fund Ltd </t>
  </si>
  <si>
    <t>CI12000050</t>
  </si>
  <si>
    <t xml:space="preserve">A.L.E.E.F. LTD </t>
  </si>
  <si>
    <t>CI12000054</t>
  </si>
  <si>
    <t xml:space="preserve">IPRO Growth Fund Ltd </t>
  </si>
  <si>
    <t>CI12000056</t>
  </si>
  <si>
    <t xml:space="preserve">SBM Perpetual Fund Ltd </t>
  </si>
  <si>
    <t>CI14000058</t>
  </si>
  <si>
    <t xml:space="preserve">AXIOM (MAURITIUS) EQUITY LTD </t>
  </si>
  <si>
    <t>CI14000059</t>
  </si>
  <si>
    <t xml:space="preserve">CENTURY SHARIA FUND LTD </t>
  </si>
  <si>
    <t>CI14000060</t>
  </si>
  <si>
    <t xml:space="preserve">EMPIRICAL PREMIUM FUND LTD </t>
  </si>
  <si>
    <t>CI15000065</t>
  </si>
  <si>
    <t xml:space="preserve">Y GENERATION DIVERSIFIED INVESTMENTS LIMITED </t>
  </si>
  <si>
    <t>CI16000068</t>
  </si>
  <si>
    <t xml:space="preserve">African Alliance Enhanced Yield Fund </t>
  </si>
  <si>
    <t>CI17000069</t>
  </si>
  <si>
    <t xml:space="preserve">AXYS YIELD FUND LTD </t>
  </si>
  <si>
    <t>CL17000018</t>
  </si>
  <si>
    <t xml:space="preserve">Adenia Capital (IV) Parallel LP </t>
  </si>
  <si>
    <t>CI10000037</t>
  </si>
  <si>
    <t xml:space="preserve">SICOM Unit Trust </t>
  </si>
  <si>
    <t>CI11000043</t>
  </si>
  <si>
    <t xml:space="preserve">NIT UNIT TRUST. </t>
  </si>
  <si>
    <t>CI11000044</t>
  </si>
  <si>
    <t xml:space="preserve">SWAN GLOBAL FUNDS LTD </t>
  </si>
  <si>
    <t>CI12000046</t>
  </si>
  <si>
    <t xml:space="preserve">NMF UNIT TRUST </t>
  </si>
  <si>
    <t>CI12000048</t>
  </si>
  <si>
    <t xml:space="preserve">HENNESSY INVESTMENT TRUST </t>
  </si>
  <si>
    <t>CI12000049</t>
  </si>
  <si>
    <t xml:space="preserve">AFRICA EMERGING TRUST FUND </t>
  </si>
  <si>
    <t>CI12000053</t>
  </si>
  <si>
    <t xml:space="preserve">HAUSSMANN RECH UNIT TRUST SCHEME </t>
  </si>
  <si>
    <t>CI12000055</t>
  </si>
  <si>
    <t xml:space="preserve">SBM UNIT TRUST </t>
  </si>
  <si>
    <t>CI12000057</t>
  </si>
  <si>
    <t xml:space="preserve">SBM Investment Unit Trust </t>
  </si>
  <si>
    <t>CI16000067</t>
  </si>
  <si>
    <t xml:space="preserve">JDC High Return Investment Fund L.P. </t>
  </si>
  <si>
    <t>CL11000004</t>
  </si>
  <si>
    <t xml:space="preserve">THE MAURITIUS DEVELOPMENT INVESTMENT TRUST COMPANY LTD </t>
  </si>
  <si>
    <t>CL11000005</t>
  </si>
  <si>
    <t xml:space="preserve">ADENIA CAPITAL (III) LLC LTD </t>
  </si>
  <si>
    <t>CL12000006</t>
  </si>
  <si>
    <t xml:space="preserve">ADENIA CAPITAL (INDIAN OCEAN) LTD </t>
  </si>
  <si>
    <t>CL12000007</t>
  </si>
  <si>
    <t xml:space="preserve">ADENIA CAPITAL (II) LTD </t>
  </si>
  <si>
    <t>CL12000008</t>
  </si>
  <si>
    <t xml:space="preserve">SME EQUITY FUND LTD </t>
  </si>
  <si>
    <t>CL13000009</t>
  </si>
  <si>
    <t xml:space="preserve">BRAMER PROPERTY FUND LTD </t>
  </si>
  <si>
    <t>CL14000010</t>
  </si>
  <si>
    <t xml:space="preserve">Synergy Private Equity Fund LP </t>
  </si>
  <si>
    <t>CL15000013</t>
  </si>
  <si>
    <t xml:space="preserve">AFRICA RENEWABLE ENERGY FUND L.P. </t>
  </si>
  <si>
    <t>CL16000014</t>
  </si>
  <si>
    <t xml:space="preserve">AGRI-VIE FUND II (PTY) LTD </t>
  </si>
  <si>
    <t>CL16000016</t>
  </si>
  <si>
    <t xml:space="preserve">Adenia Capital (IV) LP </t>
  </si>
  <si>
    <t>CL16000017</t>
  </si>
  <si>
    <t xml:space="preserve">Catalyst Fund II LP </t>
  </si>
  <si>
    <t>CL17000020</t>
  </si>
  <si>
    <t xml:space="preserve">SYNERGY PRIVATE EQUITY FUND II LP </t>
  </si>
  <si>
    <t>CS08000001</t>
  </si>
  <si>
    <t>CS09000002</t>
  </si>
  <si>
    <t>CS09000003</t>
  </si>
  <si>
    <t xml:space="preserve">DEUTSCHE BANK (MAURITIUS) LIMITED </t>
  </si>
  <si>
    <t>CS10000005</t>
  </si>
  <si>
    <t>CS10000006</t>
  </si>
  <si>
    <t>CS12000008</t>
  </si>
  <si>
    <t xml:space="preserve">HSBC BANK (MAURITIUS) LIMITED </t>
  </si>
  <si>
    <t>CS12000009</t>
  </si>
  <si>
    <t>CS13000010</t>
  </si>
  <si>
    <t>CS14000014</t>
  </si>
  <si>
    <t>CM06000055</t>
  </si>
  <si>
    <t xml:space="preserve">MCB CAPITAL PARTNERS LTD </t>
  </si>
  <si>
    <t>CM08000001</t>
  </si>
  <si>
    <t xml:space="preserve">LONG RIDGE PRIVATE WEALTH LIMITED </t>
  </si>
  <si>
    <t>CM08000002</t>
  </si>
  <si>
    <t xml:space="preserve">IPRO Fund Management Ltd </t>
  </si>
  <si>
    <t>CM08000005</t>
  </si>
  <si>
    <t xml:space="preserve">Capital Asset Management Ltd </t>
  </si>
  <si>
    <t>CM08000008</t>
  </si>
  <si>
    <t xml:space="preserve">GOLDEN FUND MANAGEMENT SERVICES LTD </t>
  </si>
  <si>
    <t>CM09000010</t>
  </si>
  <si>
    <t xml:space="preserve">ADENIA PARTNERS LTD </t>
  </si>
  <si>
    <t>CM09000012</t>
  </si>
  <si>
    <t xml:space="preserve">NATIONAL INVESTMENT TRUST LTD </t>
  </si>
  <si>
    <t>CM09000014</t>
  </si>
  <si>
    <t xml:space="preserve">RHT FUND MANAGEMENT LTD </t>
  </si>
  <si>
    <t>CM09000015</t>
  </si>
  <si>
    <t>CM10000016</t>
  </si>
  <si>
    <t>CM10000017</t>
  </si>
  <si>
    <t xml:space="preserve">PERENNIAL INVESTMENT MANAGERS LTD </t>
  </si>
  <si>
    <t>CM10000018</t>
  </si>
  <si>
    <t xml:space="preserve">THE NATIONAL MUTUAL FUND LIMITED </t>
  </si>
  <si>
    <t>CM10000020</t>
  </si>
  <si>
    <t>CM11000021</t>
  </si>
  <si>
    <t>CM12000022</t>
  </si>
  <si>
    <t>CM12000023</t>
  </si>
  <si>
    <t>CM13000024</t>
  </si>
  <si>
    <t>CM14000025</t>
  </si>
  <si>
    <t xml:space="preserve">CENTURY GLOBAL LTD </t>
  </si>
  <si>
    <t>CM14000026</t>
  </si>
  <si>
    <t xml:space="preserve">SYNERGY MANAGERS (MAURITIUS) LIMITED </t>
  </si>
  <si>
    <t>CM15000028</t>
  </si>
  <si>
    <t xml:space="preserve">NOVASTAR VENTURES LIMITED </t>
  </si>
  <si>
    <t>CM15000030</t>
  </si>
  <si>
    <t xml:space="preserve">AV Fund Manager (Pty) Ltd </t>
  </si>
  <si>
    <t>CM16000032</t>
  </si>
  <si>
    <t xml:space="preserve">CATALYST MANAGER II LTD </t>
  </si>
  <si>
    <t>CM16000033</t>
  </si>
  <si>
    <t xml:space="preserve">BERKELEY ENERGY AFRICA LIMITED </t>
  </si>
  <si>
    <t>CM16000034</t>
  </si>
  <si>
    <t xml:space="preserve">JDC Management Ltd </t>
  </si>
  <si>
    <t>CM16000035</t>
  </si>
  <si>
    <t>CM16000036</t>
  </si>
  <si>
    <t xml:space="preserve">EVOLUTION II GP (MAURITIUS) HOLDINGS LIMITED </t>
  </si>
  <si>
    <t>CM17000038</t>
  </si>
  <si>
    <t xml:space="preserve">Synergy Managers II (Mauritius) Limited </t>
  </si>
  <si>
    <t>CA09000004</t>
  </si>
  <si>
    <t xml:space="preserve">BELVEDERE MANAGEMENT LIMITED </t>
  </si>
  <si>
    <t>CA11000007</t>
  </si>
  <si>
    <t>CA14000009</t>
  </si>
  <si>
    <t xml:space="preserve">PREMIER FINANCIAL SERVICES LIMITED </t>
  </si>
  <si>
    <t>CA14000010</t>
  </si>
  <si>
    <t xml:space="preserve">AUGENTIUS FUND ADMINISTRATION (MAURITIUS) LIMITED </t>
  </si>
  <si>
    <t>CA14000014</t>
  </si>
  <si>
    <t xml:space="preserve">NWT (Mauritius) Limited </t>
  </si>
  <si>
    <t>RI08000001</t>
  </si>
  <si>
    <t xml:space="preserve">DALE CAPITAL GROUP LIMITED </t>
  </si>
  <si>
    <t>RI08000003</t>
  </si>
  <si>
    <t xml:space="preserve">ABC MOTORS CO. LTD. </t>
  </si>
  <si>
    <t>RI08000004</t>
  </si>
  <si>
    <t xml:space="preserve">ALMA INVESTMENTS COMPANY LIMITED </t>
  </si>
  <si>
    <t>RI08000005</t>
  </si>
  <si>
    <t xml:space="preserve">COMPAGNIE DES VILLAGES DE VACANCES DE L'ISLE DE FRANCE LIMITEE ("COVIFRA") </t>
  </si>
  <si>
    <t>RI08000006</t>
  </si>
  <si>
    <t xml:space="preserve">CONSTANCE HOTELS SERVICES LIMITED </t>
  </si>
  <si>
    <t>RI08000007</t>
  </si>
  <si>
    <t xml:space="preserve">CONSTANCE LA GAIETE COMPANY LIMITED </t>
  </si>
  <si>
    <t>RI08000008</t>
  </si>
  <si>
    <t xml:space="preserve">UNION FLACQ LTD </t>
  </si>
  <si>
    <t>RI08000009</t>
  </si>
  <si>
    <t xml:space="preserve">EXCELSIOR UNITED DEVELOPMENT COMPANIES LIMITED </t>
  </si>
  <si>
    <t>RI08000010</t>
  </si>
  <si>
    <t xml:space="preserve">RHT HOLDING LTD </t>
  </si>
  <si>
    <t>RI08000011</t>
  </si>
  <si>
    <t xml:space="preserve">HOTELEST LIMITED </t>
  </si>
  <si>
    <t>RI08000012</t>
  </si>
  <si>
    <t xml:space="preserve">FLACQ UNITED ESTATES LIMITED </t>
  </si>
  <si>
    <t>RI08000013</t>
  </si>
  <si>
    <t xml:space="preserve">FORGES TARDIEU LIMITED </t>
  </si>
  <si>
    <t>RI08000014</t>
  </si>
  <si>
    <t xml:space="preserve">THE BEE EQUITY PARTNERS LTD </t>
  </si>
  <si>
    <t>RI08000015</t>
  </si>
  <si>
    <t xml:space="preserve">UNITED DOCKS LTD </t>
  </si>
  <si>
    <t>RI08000016</t>
  </si>
  <si>
    <t xml:space="preserve">Rogers and Co. Ltd </t>
  </si>
  <si>
    <t>RI08000018</t>
  </si>
  <si>
    <t xml:space="preserve">PHOENIX INVESTMENT COMPANY LIMITED </t>
  </si>
  <si>
    <t>RI08000019</t>
  </si>
  <si>
    <t xml:space="preserve">THE MEDINE SHARES HOLDING COMPANY LIMITED </t>
  </si>
  <si>
    <t>RI08000020</t>
  </si>
  <si>
    <t xml:space="preserve">SUGAR INVESTMENT TRUST </t>
  </si>
  <si>
    <t>RI08000021</t>
  </si>
  <si>
    <t xml:space="preserve">THE MAURITIUS CHEMICAL &amp; FERTILIZER INDUSTRY LIMITED </t>
  </si>
  <si>
    <t>RI08000022</t>
  </si>
  <si>
    <t xml:space="preserve">BYCHEMEX </t>
  </si>
  <si>
    <t>RI08000023</t>
  </si>
  <si>
    <t xml:space="preserve">CHEMCO LTD </t>
  </si>
  <si>
    <t>RI08000024</t>
  </si>
  <si>
    <t xml:space="preserve">LES GAZ INDUSTRIELS LTD. </t>
  </si>
  <si>
    <t>RI09000026</t>
  </si>
  <si>
    <t xml:space="preserve">LIVESTOCK FEED LTD </t>
  </si>
  <si>
    <t>RI09000027</t>
  </si>
  <si>
    <t xml:space="preserve">HAREL MALLAC &amp; CO LTD </t>
  </si>
  <si>
    <t>RI09000029</t>
  </si>
  <si>
    <t xml:space="preserve">THE BLACK RIVER INVESTMENTS COMPANY LIMITED </t>
  </si>
  <si>
    <t>RI09000030</t>
  </si>
  <si>
    <t xml:space="preserve">AIR MAURITIUS LTD </t>
  </si>
  <si>
    <t>RI09000031</t>
  </si>
  <si>
    <t xml:space="preserve">AUTOMATIC SYSTEMS LTD. </t>
  </si>
  <si>
    <t>RI09000032</t>
  </si>
  <si>
    <t xml:space="preserve">MEDINE LIMITED </t>
  </si>
  <si>
    <t>RI09000033</t>
  </si>
  <si>
    <t xml:space="preserve">THE UNION SUGAR ESTATES COMPANY LIMITED </t>
  </si>
  <si>
    <t>RI09000035</t>
  </si>
  <si>
    <t xml:space="preserve">BELLE MARE HOLDING LIMITED </t>
  </si>
  <si>
    <t>RI09000036</t>
  </si>
  <si>
    <t>RI09000038</t>
  </si>
  <si>
    <t xml:space="preserve">ASCENCIA LIMITED </t>
  </si>
  <si>
    <t>RI09000040</t>
  </si>
  <si>
    <t xml:space="preserve">THE MEDICAL &amp; SURGICAL CENTRE LTD </t>
  </si>
  <si>
    <t>RI09000041</t>
  </si>
  <si>
    <t xml:space="preserve">GAMMA CIVIC LTD </t>
  </si>
  <si>
    <t>RI09000043</t>
  </si>
  <si>
    <t xml:space="preserve">PHOENIX BEVERAGES LIMITED </t>
  </si>
  <si>
    <t>RI09000045</t>
  </si>
  <si>
    <t>RI09000046</t>
  </si>
  <si>
    <t xml:space="preserve">The Mauritius Development Investment Trust Company Limited </t>
  </si>
  <si>
    <t>RI09000047</t>
  </si>
  <si>
    <t xml:space="preserve">FINCORP INVESTMENT LTD </t>
  </si>
  <si>
    <t>RI09000048</t>
  </si>
  <si>
    <t xml:space="preserve">STATE BANK OF MAURITIUS LTD </t>
  </si>
  <si>
    <t>RI09000049</t>
  </si>
  <si>
    <t xml:space="preserve">ENL LIMITED </t>
  </si>
  <si>
    <t>RI09000050</t>
  </si>
  <si>
    <t xml:space="preserve">ENL COMMERCIAL LIMITED </t>
  </si>
  <si>
    <t>RI09000052</t>
  </si>
  <si>
    <t>RI09000053</t>
  </si>
  <si>
    <t xml:space="preserve">Caudan Development Ltd </t>
  </si>
  <si>
    <t>RI09000054</t>
  </si>
  <si>
    <t xml:space="preserve">CIEL LIMITED </t>
  </si>
  <si>
    <t>RI09000055</t>
  </si>
  <si>
    <t xml:space="preserve">ALTEO LIMITED </t>
  </si>
  <si>
    <t>RI09000056</t>
  </si>
  <si>
    <t xml:space="preserve">MAURITIUS OIL REFINERIES LTD </t>
  </si>
  <si>
    <t>RI09000057</t>
  </si>
  <si>
    <t xml:space="preserve">ENL LAND LTD </t>
  </si>
  <si>
    <t>RI09000058</t>
  </si>
  <si>
    <t xml:space="preserve">SOUTHERN CROSS TOURIST CO LTD </t>
  </si>
  <si>
    <t>RI09000060</t>
  </si>
  <si>
    <t xml:space="preserve">The United Basalt Products Ltd (UBP Ltd) </t>
  </si>
  <si>
    <t>RI09000061</t>
  </si>
  <si>
    <t xml:space="preserve">THE BEAU CHAMP HOLDING COMPANY LIMITED </t>
  </si>
  <si>
    <t>RI09000062</t>
  </si>
  <si>
    <t xml:space="preserve">PHARMACIE NOUVELLE LTD </t>
  </si>
  <si>
    <t>RI09000063</t>
  </si>
  <si>
    <t>RI09000064</t>
  </si>
  <si>
    <t xml:space="preserve">Ciel Textile Ltd </t>
  </si>
  <si>
    <t>RI09000065</t>
  </si>
  <si>
    <t xml:space="preserve">CIEL INVESTMENT LIMITED </t>
  </si>
  <si>
    <t>RI09000066</t>
  </si>
  <si>
    <t xml:space="preserve">INNODIS </t>
  </si>
  <si>
    <t>RI09000068</t>
  </si>
  <si>
    <t xml:space="preserve">LUX ISLAND RESORTS LTD </t>
  </si>
  <si>
    <t>RI09000069</t>
  </si>
  <si>
    <t>RI09000070</t>
  </si>
  <si>
    <t xml:space="preserve">United Investments Limited </t>
  </si>
  <si>
    <t>RI09000071</t>
  </si>
  <si>
    <t xml:space="preserve">MORNING LIGHT CO LTD </t>
  </si>
  <si>
    <t>RI09000072</t>
  </si>
  <si>
    <t xml:space="preserve">PROMOTION AND DEVELOPMENT LIMITED </t>
  </si>
  <si>
    <t>RI09000073</t>
  </si>
  <si>
    <t xml:space="preserve">PLASTIC INDUSTRY (MAURITIUS) LTD </t>
  </si>
  <si>
    <t>RI09000074</t>
  </si>
  <si>
    <t xml:space="preserve">MAURITIUS COSMETICS LIMITED </t>
  </si>
  <si>
    <t>RI09000075</t>
  </si>
  <si>
    <t xml:space="preserve">PAPER CONVERTING CO. LTD </t>
  </si>
  <si>
    <t>RI09000076</t>
  </si>
  <si>
    <t xml:space="preserve">LES MOULINS DE LA CONCORDE LTEE </t>
  </si>
  <si>
    <t>RI09000077</t>
  </si>
  <si>
    <t xml:space="preserve">P.O.L.I.C.Y Ltd </t>
  </si>
  <si>
    <t>RI09000078</t>
  </si>
  <si>
    <t xml:space="preserve">SAIL INTERNATIONAL LTD </t>
  </si>
  <si>
    <t>RI09000079</t>
  </si>
  <si>
    <t xml:space="preserve">SOAP &amp; ALLIED INDUSTRIES Ltd </t>
  </si>
  <si>
    <t>RI09000080</t>
  </si>
  <si>
    <t xml:space="preserve">VITAL WATER BOTTLING CO LTD </t>
  </si>
  <si>
    <t>RI09000081</t>
  </si>
  <si>
    <t xml:space="preserve">COMPAGNIE IMMOBILIERE LIMITEE </t>
  </si>
  <si>
    <t>RI09000082</t>
  </si>
  <si>
    <t xml:space="preserve">Mauritius Union Assurance Co. Ltd </t>
  </si>
  <si>
    <t>RI09000083</t>
  </si>
  <si>
    <t xml:space="preserve">NEW MAURITIUS HOTELS LIMITED </t>
  </si>
  <si>
    <t>RI09000084</t>
  </si>
  <si>
    <t xml:space="preserve">IRELAND BLYTH LIMITED </t>
  </si>
  <si>
    <t>RI09000085</t>
  </si>
  <si>
    <t xml:space="preserve">MARGARINE INDUSTRIES LIMITED </t>
  </si>
  <si>
    <t>RI09000086</t>
  </si>
  <si>
    <t xml:space="preserve">QUALITY BEVERAGES LIMITED </t>
  </si>
  <si>
    <t>RI09000087</t>
  </si>
  <si>
    <t xml:space="preserve">OMNICANE LIMITED </t>
  </si>
  <si>
    <t>RI09000090</t>
  </si>
  <si>
    <t xml:space="preserve">VIVO ENERGY MAURITIUS LIMITED </t>
  </si>
  <si>
    <t>RI09000091</t>
  </si>
  <si>
    <t xml:space="preserve">ASSOCIATED COMMERCIAL CO. LTD </t>
  </si>
  <si>
    <t>RI09000092</t>
  </si>
  <si>
    <t xml:space="preserve">MAURITIUS SECONDARY INDUSTRIES LTD </t>
  </si>
  <si>
    <t>RI09000093</t>
  </si>
  <si>
    <t xml:space="preserve">UNITED BUS SERVICE LTD </t>
  </si>
  <si>
    <t>RI09000094</t>
  </si>
  <si>
    <t xml:space="preserve">TROPICAL PARADISE CO LTD </t>
  </si>
  <si>
    <t>RI09000095</t>
  </si>
  <si>
    <t xml:space="preserve">The SIT Land Holdings Ltd </t>
  </si>
  <si>
    <t>RI09000096</t>
  </si>
  <si>
    <t xml:space="preserve">ENL INVESTMENT LIMITED </t>
  </si>
  <si>
    <t>RI09000097</t>
  </si>
  <si>
    <t xml:space="preserve">CAMP INVESTMENT COMPANY LIMITED </t>
  </si>
  <si>
    <t>RI09000098</t>
  </si>
  <si>
    <t xml:space="preserve">SUN LIMITED </t>
  </si>
  <si>
    <t>RI09000100</t>
  </si>
  <si>
    <t xml:space="preserve">Kotak Investment Opportunities Fund Limited </t>
  </si>
  <si>
    <t>RI09000102</t>
  </si>
  <si>
    <t xml:space="preserve">Mauritian Eagle Insurance Company Ltd </t>
  </si>
  <si>
    <t>RI09000103</t>
  </si>
  <si>
    <t xml:space="preserve">LA SENTINELLE LTD </t>
  </si>
  <si>
    <t>RI10000105</t>
  </si>
  <si>
    <t>RI10000106</t>
  </si>
  <si>
    <t xml:space="preserve">SOCIETE DE DEVELOPPEMENT INDUSTRIEL ET AGRICOLE LIMITEE </t>
  </si>
  <si>
    <t>RI10000107</t>
  </si>
  <si>
    <t xml:space="preserve">TRIANGLE REAL ESTATE INDIA FUND LLC </t>
  </si>
  <si>
    <t>RI10000109</t>
  </si>
  <si>
    <t xml:space="preserve">Global Investment Opportunities Fund Limited </t>
  </si>
  <si>
    <t>RI10000110</t>
  </si>
  <si>
    <t xml:space="preserve">IMARA PORTFOLIO SELECTOR, PCC </t>
  </si>
  <si>
    <t>RI10000112</t>
  </si>
  <si>
    <t xml:space="preserve">NOVARE AFRICA FUND PCC </t>
  </si>
  <si>
    <t>RI11000113</t>
  </si>
  <si>
    <t xml:space="preserve">The India I.T. Fund Limited </t>
  </si>
  <si>
    <t>RI11000114</t>
  </si>
  <si>
    <t xml:space="preserve">The UTI India Fund Limited </t>
  </si>
  <si>
    <t>RI11000115</t>
  </si>
  <si>
    <t xml:space="preserve">The India Pharma Fund Limited </t>
  </si>
  <si>
    <t>RI11000117</t>
  </si>
  <si>
    <t xml:space="preserve">TC Mauritius Holdings </t>
  </si>
  <si>
    <t>RI12000120</t>
  </si>
  <si>
    <t xml:space="preserve">INDIA EQUITY PARTNERS FUND I, LLC </t>
  </si>
  <si>
    <t>RI12000122</t>
  </si>
  <si>
    <t xml:space="preserve">BANKMUSCAT INDIA FUND </t>
  </si>
  <si>
    <t>RI12000123</t>
  </si>
  <si>
    <t xml:space="preserve">BLUELIFE LIMITED </t>
  </si>
  <si>
    <t>RI12000124</t>
  </si>
  <si>
    <t xml:space="preserve">TERRA MAURICIA LTD </t>
  </si>
  <si>
    <t>RI12000125</t>
  </si>
  <si>
    <t xml:space="preserve">CIM Financial Services Ltd </t>
  </si>
  <si>
    <t>RI13000126</t>
  </si>
  <si>
    <t xml:space="preserve">SANLAM AFRICA CORE REAL ESTATE INVESTMENTS LIMITED </t>
  </si>
  <si>
    <t>RI13000128</t>
  </si>
  <si>
    <t xml:space="preserve">Global Windsor Capital Fund Limited </t>
  </si>
  <si>
    <t>RI13000129</t>
  </si>
  <si>
    <t xml:space="preserve">ROCKCASTLE GLOBAL REAL ESTATE COMPANY LIMITED </t>
  </si>
  <si>
    <t>RI14000131</t>
  </si>
  <si>
    <t xml:space="preserve">UNIVERSAL GOLDEN FUND </t>
  </si>
  <si>
    <t>RI14000132</t>
  </si>
  <si>
    <t xml:space="preserve">NewGold Issuer Limited (RF) </t>
  </si>
  <si>
    <t>RI14000133</t>
  </si>
  <si>
    <t xml:space="preserve">RSJ Prop, PCC </t>
  </si>
  <si>
    <t>RI14000134</t>
  </si>
  <si>
    <t xml:space="preserve">Emergent India Investments Ltd </t>
  </si>
  <si>
    <t>RI14000137</t>
  </si>
  <si>
    <t xml:space="preserve">SHUMBA ENERGY LTD </t>
  </si>
  <si>
    <t>RI14000138</t>
  </si>
  <si>
    <t xml:space="preserve">ATLANTIC LEAF PROPERTIES LIMITED </t>
  </si>
  <si>
    <t>RI14000139</t>
  </si>
  <si>
    <t xml:space="preserve">MCB GROUP LIMITED </t>
  </si>
  <si>
    <t>RI14000141</t>
  </si>
  <si>
    <t xml:space="preserve">JPMorgan India Smaller Companies Fund </t>
  </si>
  <si>
    <t>RI14000142</t>
  </si>
  <si>
    <t xml:space="preserve">JPMorgan India Fund </t>
  </si>
  <si>
    <t>RI14000143</t>
  </si>
  <si>
    <t xml:space="preserve">LOTTOTECH LTD </t>
  </si>
  <si>
    <t>RI14000144</t>
  </si>
  <si>
    <t>RI14000145</t>
  </si>
  <si>
    <t xml:space="preserve">GO LIFE INTERNATIONAL LTD </t>
  </si>
  <si>
    <t>RI14000146</t>
  </si>
  <si>
    <t xml:space="preserve">MCB STRUCTURED SOLUTIONS LTD </t>
  </si>
  <si>
    <t>RI14000147</t>
  </si>
  <si>
    <t xml:space="preserve">MCB FIXED INCOME FUND </t>
  </si>
  <si>
    <t>RI14000148</t>
  </si>
  <si>
    <t xml:space="preserve">MCB AFRICA BOND FUND </t>
  </si>
  <si>
    <t>RI14000149</t>
  </si>
  <si>
    <t xml:space="preserve">MCB INDIA NIFTY FUND </t>
  </si>
  <si>
    <t>RI15000150</t>
  </si>
  <si>
    <t xml:space="preserve">SUMMIT FUNDS PCC </t>
  </si>
  <si>
    <t>RI15000151</t>
  </si>
  <si>
    <t xml:space="preserve">NJ GLOBAL OPPORTUNITIES FUND </t>
  </si>
  <si>
    <t>RI15000152</t>
  </si>
  <si>
    <t xml:space="preserve">NEW FRONTIER PROPERTIES LTD </t>
  </si>
  <si>
    <t>RI15000153</t>
  </si>
  <si>
    <t xml:space="preserve">ACM EUROPEAN LTD </t>
  </si>
  <si>
    <t>RI15000154</t>
  </si>
  <si>
    <t xml:space="preserve">BAYPORT MANAGEMENT LTD </t>
  </si>
  <si>
    <t>RI15000155</t>
  </si>
  <si>
    <t xml:space="preserve">ACM Aussie Ltd </t>
  </si>
  <si>
    <t>RI15000156</t>
  </si>
  <si>
    <t xml:space="preserve">ACM INDIA FOCUS FUND LTD </t>
  </si>
  <si>
    <t>RI15000157</t>
  </si>
  <si>
    <t xml:space="preserve">NOVUS PROPERTIES LTD </t>
  </si>
  <si>
    <t>RI15000158</t>
  </si>
  <si>
    <t xml:space="preserve">IMARA GLOBAL FUND LIMITED </t>
  </si>
  <si>
    <t>RI15000159</t>
  </si>
  <si>
    <t xml:space="preserve">IMARA AFRICAN OPPORTUNITIES FUND LIMITED </t>
  </si>
  <si>
    <t>RI15000160</t>
  </si>
  <si>
    <t xml:space="preserve">COLINA HOLDINGS LTD </t>
  </si>
  <si>
    <t>RI15000162</t>
  </si>
  <si>
    <t xml:space="preserve">ATTITUDE PROPERTY LTD </t>
  </si>
  <si>
    <t>RI15000163</t>
  </si>
  <si>
    <t>RI15000164</t>
  </si>
  <si>
    <t xml:space="preserve">NewFunds Collective Investment Scheme </t>
  </si>
  <si>
    <t>RI15000165</t>
  </si>
  <si>
    <t>RI15000166</t>
  </si>
  <si>
    <t xml:space="preserve">GRIT REAL ESTATE INCOME GROUP LIMITED </t>
  </si>
  <si>
    <t>RI15000167</t>
  </si>
  <si>
    <t xml:space="preserve">GREENBAY PROPERTIES LTD </t>
  </si>
  <si>
    <t>RI15000168</t>
  </si>
  <si>
    <t xml:space="preserve">INDIA EMERGING OPPORTUNITIES FUND LIMITED </t>
  </si>
  <si>
    <t>RI15000169</t>
  </si>
  <si>
    <t xml:space="preserve">BRAVURA HOLDINGS LIMITED </t>
  </si>
  <si>
    <t>RI15000170</t>
  </si>
  <si>
    <t xml:space="preserve">IPRO FUNDS LTD </t>
  </si>
  <si>
    <t>RI15000171</t>
  </si>
  <si>
    <t xml:space="preserve">ASTORIA INVESTMENTS LTD </t>
  </si>
  <si>
    <t>RI15000172</t>
  </si>
  <si>
    <t xml:space="preserve">TREVO CAPITAL LTD </t>
  </si>
  <si>
    <t>RI15000173</t>
  </si>
  <si>
    <t xml:space="preserve">MFD GROUP LIMITED </t>
  </si>
  <si>
    <t>RI16000174</t>
  </si>
  <si>
    <t xml:space="preserve">CAP IV COINVEST AIV MAURITIUS LIMITED </t>
  </si>
  <si>
    <t>RI16000175</t>
  </si>
  <si>
    <t xml:space="preserve">CAP IV AIV MAURITIUS LIMITED </t>
  </si>
  <si>
    <t>RI16000176</t>
  </si>
  <si>
    <t xml:space="preserve">SBM HOLDINGS LTD </t>
  </si>
  <si>
    <t>RI16000177</t>
  </si>
  <si>
    <t xml:space="preserve">Absa Bank Limited </t>
  </si>
  <si>
    <t>RI16000178</t>
  </si>
  <si>
    <t xml:space="preserve">ABC BANKING CORPORATION LTD </t>
  </si>
  <si>
    <t>RI16000179</t>
  </si>
  <si>
    <t xml:space="preserve">TADVEST LIMITED </t>
  </si>
  <si>
    <t>RI16000180</t>
  </si>
  <si>
    <t xml:space="preserve">STONEBRIDGE PROPERTIES LIMITED </t>
  </si>
  <si>
    <t>RI16000181</t>
  </si>
  <si>
    <t xml:space="preserve">OSWA CAPITAL LIMITED </t>
  </si>
  <si>
    <t>RI16000182</t>
  </si>
  <si>
    <t xml:space="preserve">COMPAGNIE DE BEAU VALLON LIMITEE </t>
  </si>
  <si>
    <t>RI16000183</t>
  </si>
  <si>
    <t xml:space="preserve">SWAN WEALTH STRUCTURED PRODUCTS LTD </t>
  </si>
  <si>
    <t>RI16000184</t>
  </si>
  <si>
    <t xml:space="preserve">MCB Africa Equity Fund </t>
  </si>
  <si>
    <t>RI16000185</t>
  </si>
  <si>
    <t xml:space="preserve">MCB Cash Management Fund </t>
  </si>
  <si>
    <t>RI16000186</t>
  </si>
  <si>
    <t xml:space="preserve">MCB India Sovereign Bond ETF </t>
  </si>
  <si>
    <t>RI16000187</t>
  </si>
  <si>
    <t>RI16000188</t>
  </si>
  <si>
    <t xml:space="preserve">MAINLAND REAL ESTATE LTD </t>
  </si>
  <si>
    <t>RI16000191</t>
  </si>
  <si>
    <t xml:space="preserve">IBL LTD </t>
  </si>
  <si>
    <t>RI16000192</t>
  </si>
  <si>
    <t xml:space="preserve">Universal Partners Limited </t>
  </si>
  <si>
    <t>RI16000193</t>
  </si>
  <si>
    <t>RI16000194</t>
  </si>
  <si>
    <t xml:space="preserve">WARWYCK PHOENIX PCC </t>
  </si>
  <si>
    <t>RI16000195</t>
  </si>
  <si>
    <t xml:space="preserve">ECL FINANCE LTD </t>
  </si>
  <si>
    <t>RI17000196</t>
  </si>
  <si>
    <t xml:space="preserve">Commercial Investment Property Fund Limited </t>
  </si>
  <si>
    <t>RI17000198</t>
  </si>
  <si>
    <t xml:space="preserve">NORTHFIELDS INTERNATIONAL HIGH SCHOOL LIMITED </t>
  </si>
  <si>
    <t>RI17000199</t>
  </si>
  <si>
    <t xml:space="preserve">ChrysCapital V, LLC </t>
  </si>
  <si>
    <t>RI17000200</t>
  </si>
  <si>
    <t xml:space="preserve">Dacosbro </t>
  </si>
  <si>
    <t>RI17000201</t>
  </si>
  <si>
    <t xml:space="preserve">Paradise Property Investments Ltd </t>
  </si>
  <si>
    <t>RI17000202</t>
  </si>
  <si>
    <t xml:space="preserve">AFRICAN DOMESTIC BOND FUND </t>
  </si>
  <si>
    <t>RI17000203</t>
  </si>
  <si>
    <t>RI17000204</t>
  </si>
  <si>
    <t xml:space="preserve">SBM Unit Trust </t>
  </si>
  <si>
    <t>RI17000205</t>
  </si>
  <si>
    <t>RI17000206</t>
  </si>
  <si>
    <t xml:space="preserve">Avanz Growth Markets Limited </t>
  </si>
  <si>
    <t>RI18000207</t>
  </si>
  <si>
    <t xml:space="preserve">CM STRUCTURED PRODUCTS (1) LTD </t>
  </si>
  <si>
    <t>RI18000209</t>
  </si>
  <si>
    <t xml:space="preserve">HARWOOD INVESTMENTS </t>
  </si>
  <si>
    <t>RI18000212</t>
  </si>
  <si>
    <t xml:space="preserve">Trans Switch Africa Holdings Ltd </t>
  </si>
  <si>
    <t>RI18000213</t>
  </si>
  <si>
    <t xml:space="preserve">4Sight Holdings Limited </t>
  </si>
  <si>
    <t>RI18000215</t>
  </si>
  <si>
    <t xml:space="preserve">Arindo Holdings (Mauritius) Limited </t>
  </si>
  <si>
    <t>FM10000002</t>
  </si>
  <si>
    <t xml:space="preserve">ALANKIT GLOBAL RESOURCES DMCC </t>
  </si>
  <si>
    <t>FM11000003</t>
  </si>
  <si>
    <t xml:space="preserve">EVERMORE GLOBAL (SINGAPORE) PTE LTD </t>
  </si>
  <si>
    <t>FR10000002</t>
  </si>
  <si>
    <t>FR11000003</t>
  </si>
  <si>
    <t>FR13000004</t>
  </si>
  <si>
    <t xml:space="preserve">PCM BROKERS DMCC </t>
  </si>
  <si>
    <t>SD17000002</t>
  </si>
  <si>
    <t xml:space="preserve">ABRAHAMIC HERITAGE FOUNDATION </t>
  </si>
  <si>
    <t>QT08000002</t>
  </si>
  <si>
    <t>D' HOTMAN DE VILLIERS MARIE FLORENCE AUDREY</t>
  </si>
  <si>
    <t>QT08000003</t>
  </si>
  <si>
    <t>NOORAULLY FOODD FAZIL</t>
  </si>
  <si>
    <t>QT09000003</t>
  </si>
  <si>
    <t>UTEEM CASSAM</t>
  </si>
  <si>
    <t>QT09000004</t>
  </si>
  <si>
    <t>GUNESSEE BHAGTARAZ</t>
  </si>
  <si>
    <t>QT09000005</t>
  </si>
  <si>
    <t>KELLY PIERRE</t>
  </si>
  <si>
    <t>QT09000006</t>
  </si>
  <si>
    <t>RAMGOOLAM DEVIANTEE</t>
  </si>
  <si>
    <t>QT09000007</t>
  </si>
  <si>
    <t>HOSSENKHAN FAZIL</t>
  </si>
  <si>
    <t>QT09000009</t>
  </si>
  <si>
    <t>LI YUEN FONG JEAN TIN YOUNG</t>
  </si>
  <si>
    <t>QT09000010</t>
  </si>
  <si>
    <t>BUNDHOO DEOBRUT</t>
  </si>
  <si>
    <t>QT09000011</t>
  </si>
  <si>
    <t xml:space="preserve">MUKANTRUST LTD </t>
  </si>
  <si>
    <t>QT09000012</t>
  </si>
  <si>
    <t>WONG YUN SHING TOMMY</t>
  </si>
  <si>
    <t>QT09000013</t>
  </si>
  <si>
    <t>LE BLANC ANDRE GUY JOSEPH</t>
  </si>
  <si>
    <t>QT09000014</t>
  </si>
  <si>
    <t>Ulcoq Maurice Jean Marc</t>
  </si>
  <si>
    <t>QT09000015</t>
  </si>
  <si>
    <t>MUNGLY HASSAMJEE</t>
  </si>
  <si>
    <t>QT09000016</t>
  </si>
  <si>
    <t>PAYNEEANDY NALINI BRINDA VANESSA</t>
  </si>
  <si>
    <t>QT09000017</t>
  </si>
  <si>
    <t>BHOLAH SOOMILDUTH</t>
  </si>
  <si>
    <t>QT10000019</t>
  </si>
  <si>
    <t>JHUPSEE RAMOOAH VANDANA</t>
  </si>
  <si>
    <t>QT11000024</t>
  </si>
  <si>
    <t>MARDEMOOTOO SIVAKUMAREN</t>
  </si>
  <si>
    <t>QT12000025</t>
  </si>
  <si>
    <t>GOBURDHUN SRADA DEVI</t>
  </si>
  <si>
    <t>QT12000026</t>
  </si>
  <si>
    <t>DWARKA ASHVIN KRISHNA</t>
  </si>
  <si>
    <t>QT12000030</t>
  </si>
  <si>
    <t>ABDULLATIFF MUHAMMAD ASSAD YUSUF</t>
  </si>
  <si>
    <t>QT13000032</t>
  </si>
  <si>
    <t>JHUGROO PRIYAVED</t>
  </si>
  <si>
    <t>QT13000033</t>
  </si>
  <si>
    <t>GUJADHUR SHEOKUMAR</t>
  </si>
  <si>
    <t>QT13000035</t>
  </si>
  <si>
    <t>QT14000036</t>
  </si>
  <si>
    <t>JAUNBOCUS FAREEDOODDEEN</t>
  </si>
  <si>
    <t>QT14000037</t>
  </si>
  <si>
    <t>GOVIND GORAC NATH</t>
  </si>
  <si>
    <t>QT14000038</t>
  </si>
  <si>
    <t>FAGOONEE NISHLEY</t>
  </si>
  <si>
    <t>QT15000041</t>
  </si>
  <si>
    <t>JHOWRY CHANDANEE</t>
  </si>
  <si>
    <t>QT15000042</t>
  </si>
  <si>
    <t>BORTHOSOW RAJINDERSINGH</t>
  </si>
  <si>
    <t>QT15000043</t>
  </si>
  <si>
    <t xml:space="preserve">MINIMAX LTD </t>
  </si>
  <si>
    <t>QT15000044</t>
  </si>
  <si>
    <t>SHUMMOOGUM COLUNDAY</t>
  </si>
  <si>
    <t>QT15000046</t>
  </si>
  <si>
    <t>RAMANJOOLOO SUBIRAJ</t>
  </si>
  <si>
    <t>QT15000047</t>
  </si>
  <si>
    <t>Ramdeny Virrsing</t>
  </si>
  <si>
    <t>QT16000048</t>
  </si>
  <si>
    <t>APPIAH ITTYANDEO</t>
  </si>
  <si>
    <t>QT16000050</t>
  </si>
  <si>
    <t>GOVINDA CHETTY DARMEN</t>
  </si>
  <si>
    <t>QT16000051</t>
  </si>
  <si>
    <t>Yeung Chin Shing Christiane</t>
  </si>
  <si>
    <t>QT16000052</t>
  </si>
  <si>
    <t xml:space="preserve">Wiltruco Ltd </t>
  </si>
  <si>
    <t>QT16000053</t>
  </si>
  <si>
    <t>HARDY GERARD BRUNO</t>
  </si>
  <si>
    <t>QT17000055</t>
  </si>
  <si>
    <t>IYAROO KAMAL HAASAN</t>
  </si>
  <si>
    <t>QT17000056</t>
  </si>
  <si>
    <t>TAHER EHSAN MOHAMUD SWADECK</t>
  </si>
  <si>
    <t>QT17000058</t>
  </si>
  <si>
    <t>TAPOSEEA RAJKAMAL</t>
  </si>
  <si>
    <t>QT17000059</t>
  </si>
  <si>
    <t>SU09000006</t>
  </si>
  <si>
    <t>EBRAHIM-KHAN MOHIDIN-KHAN MOHAMMAD-KHAN</t>
  </si>
  <si>
    <t>EF08000001</t>
  </si>
  <si>
    <t xml:space="preserve">CIEL PROPERTIES LTD. </t>
  </si>
  <si>
    <t>EF08000002</t>
  </si>
  <si>
    <t>RAMTOOLA MOHAMMAD YACOOB AYOOB HAJEE ALLYMAMODE</t>
  </si>
  <si>
    <t>EF08000006</t>
  </si>
  <si>
    <t>BLATCH CAROLE</t>
  </si>
  <si>
    <t>EF09000007</t>
  </si>
  <si>
    <t>SOLANKI ARJUNSINH UDAYSINH</t>
  </si>
  <si>
    <t>EF09000008</t>
  </si>
  <si>
    <t>WONG YIN SONG JAMES RICHARD</t>
  </si>
  <si>
    <t>EF09000009</t>
  </si>
  <si>
    <t>FOK YEW MIN GUY YANNICK TI YENG</t>
  </si>
  <si>
    <t>EF09000010</t>
  </si>
  <si>
    <t>LUCHMAN INDOOMATEE</t>
  </si>
  <si>
    <t>EF09000011</t>
  </si>
  <si>
    <t>MAHERALLY ABDOOL KULAM AZAD</t>
  </si>
  <si>
    <t>EF09000012</t>
  </si>
  <si>
    <t>MANSOOR ALI</t>
  </si>
  <si>
    <t>EF09000013</t>
  </si>
  <si>
    <t>BLACKBURN PHILIPPE EDWARD</t>
  </si>
  <si>
    <t>EF09000015</t>
  </si>
  <si>
    <t>PEERALLY ALLYBAY</t>
  </si>
  <si>
    <t>EF09000016</t>
  </si>
  <si>
    <t xml:space="preserve">IFS TRUSTEES </t>
  </si>
  <si>
    <t>EF09000017</t>
  </si>
  <si>
    <t>DESAI SHASCHINCHANDRA</t>
  </si>
  <si>
    <t>EF09000018</t>
  </si>
  <si>
    <t>SEETULSINGH DHEERUJLALL</t>
  </si>
  <si>
    <t>EF09000020</t>
  </si>
  <si>
    <t xml:space="preserve">THE MUNICIPAL COUNCIL OF BEAU BASSIN-ROSE HILL </t>
  </si>
  <si>
    <t>EF09000022</t>
  </si>
  <si>
    <t>GUNNESS KUMAR</t>
  </si>
  <si>
    <t>EF09000023</t>
  </si>
  <si>
    <t>HATTEEA MOHAMMAD RAFIQ ABDOOL CADER</t>
  </si>
  <si>
    <t>EF09000024</t>
  </si>
  <si>
    <t>KHEDARNATH BACHA</t>
  </si>
  <si>
    <t>EF09000025</t>
  </si>
  <si>
    <t>EBRAHIM AFSAR</t>
  </si>
  <si>
    <t>EF09000026</t>
  </si>
  <si>
    <t>ABDUL CARRIM SHAHEENA</t>
  </si>
  <si>
    <t>EF09000027</t>
  </si>
  <si>
    <t>SALIAHMOHAMED SAIT</t>
  </si>
  <si>
    <t>EF09000028</t>
  </si>
  <si>
    <t>BOOLELL URMILLA</t>
  </si>
  <si>
    <t>EF09000029</t>
  </si>
  <si>
    <t>PURANG ISWURDUT</t>
  </si>
  <si>
    <t>EF09000032</t>
  </si>
  <si>
    <t>POINTU LINDSAY</t>
  </si>
  <si>
    <t>EF09000033</t>
  </si>
  <si>
    <t>SUNGKOORA DINANATH</t>
  </si>
  <si>
    <t>EF10000036</t>
  </si>
  <si>
    <t>MARAYE MITRAJEET DHANESHWAR</t>
  </si>
  <si>
    <t>EF10000037</t>
  </si>
  <si>
    <t>AHNEE ROBERT</t>
  </si>
  <si>
    <t>EF10000038</t>
  </si>
  <si>
    <t>RUMMUN KISHORLAL</t>
  </si>
  <si>
    <t>EF10000039</t>
  </si>
  <si>
    <t>HEERALALL NIRMAL</t>
  </si>
  <si>
    <t>EF10000040</t>
  </si>
  <si>
    <t>HASSAMAL VASDEV</t>
  </si>
  <si>
    <t>EF10000041</t>
  </si>
  <si>
    <t>AULIAR CHADRAGOOPT</t>
  </si>
  <si>
    <t>EF10000042</t>
  </si>
  <si>
    <t>LEU SAN YIVE MEN</t>
  </si>
  <si>
    <t>EF10000043</t>
  </si>
  <si>
    <t>DABEE DHEERENDRA KUMAR</t>
  </si>
  <si>
    <t>EF10000044</t>
  </si>
  <si>
    <t>KOON KAM KING WILFRID</t>
  </si>
  <si>
    <t>EF10000045</t>
  </si>
  <si>
    <t>De L'Estrac Jean Claude Gervais Raoul</t>
  </si>
  <si>
    <t>EF10000046</t>
  </si>
  <si>
    <t>MOOLLAN Sulliman Adam</t>
  </si>
  <si>
    <t>EF10000049</t>
  </si>
  <si>
    <t>RAMJANE SWALEH</t>
  </si>
  <si>
    <t>EF10000051</t>
  </si>
  <si>
    <t>Mardemootoo Manogaran</t>
  </si>
  <si>
    <t>EF11000052</t>
  </si>
  <si>
    <t>DVORAK JAROMIR</t>
  </si>
  <si>
    <t>EF11000053</t>
  </si>
  <si>
    <t>MERVEN JEAN-MICHEL</t>
  </si>
  <si>
    <t>EF11000055</t>
  </si>
  <si>
    <t>Moussa Marie Desiree Sandrine</t>
  </si>
  <si>
    <t>EF11000056</t>
  </si>
  <si>
    <t>AUCHOYBUR SATDANAND KERANSING</t>
  </si>
  <si>
    <t>EF12000058</t>
  </si>
  <si>
    <t>CHAN TAI KONG CHRISTIANE DORIS</t>
  </si>
  <si>
    <t>EF12000060</t>
  </si>
  <si>
    <t>PONNUSAMY KRISHASAMY</t>
  </si>
  <si>
    <t>EF12000062</t>
  </si>
  <si>
    <t>OSMAN AZAD</t>
  </si>
  <si>
    <t>EF13000065</t>
  </si>
  <si>
    <t>MATIKOLA LINGIAH CHITRA DEVI</t>
  </si>
  <si>
    <t>EF13000068</t>
  </si>
  <si>
    <t>CHENGAN COOMARAH</t>
  </si>
  <si>
    <t>EF13000075</t>
  </si>
  <si>
    <t>PURBHOO MAHENDUR</t>
  </si>
  <si>
    <t>EF14000076</t>
  </si>
  <si>
    <t>DESAI JAYESH MOHANLAL</t>
  </si>
  <si>
    <t>EF14000077</t>
  </si>
  <si>
    <t>JAULIM SHEIK MOHAMAD NASSER</t>
  </si>
  <si>
    <t>EF14000078</t>
  </si>
  <si>
    <t>KIM TIAM FOOK CHONG TSIUNG SIONG</t>
  </si>
  <si>
    <t>EF14000079</t>
  </si>
  <si>
    <t>LATTES MARIE VIVIANE</t>
  </si>
  <si>
    <t>EF14000081</t>
  </si>
  <si>
    <t>BHEECARRY KISHORE KUMAR</t>
  </si>
  <si>
    <t>EF15000082</t>
  </si>
  <si>
    <t>BURAKUTH MUHAMMED SHAMEEM</t>
  </si>
  <si>
    <t>EF15000084</t>
  </si>
  <si>
    <t>SOOKUN DINDOYAL</t>
  </si>
  <si>
    <t>EF15000085</t>
  </si>
  <si>
    <t>PEERBUX FAKR-UD DEEN ALI</t>
  </si>
  <si>
    <t>EF16000086</t>
  </si>
  <si>
    <t>SAIRALLY MOHAMMAD JUNAID</t>
  </si>
  <si>
    <t>EF16000088</t>
  </si>
  <si>
    <t>RAMPHUL SHIVSHEKUR</t>
  </si>
  <si>
    <t>EF16000089</t>
  </si>
  <si>
    <t>MUNGUR PRADEEPKUMAR MOHABEER</t>
  </si>
  <si>
    <t>EF16000090</t>
  </si>
  <si>
    <t>ALLAGHERY UMA DEVI NAIDOO</t>
  </si>
  <si>
    <t>EF16000091</t>
  </si>
  <si>
    <t>JEETAH VASANT GOVIND</t>
  </si>
  <si>
    <t>EF17000092</t>
  </si>
  <si>
    <t>BOULLE MARIE PIERRE BERTRAND</t>
  </si>
  <si>
    <t>SU11000044</t>
  </si>
  <si>
    <t>GUIMBEAU-GLASS FRANCE ANNE VALENTINE JEANNE</t>
  </si>
  <si>
    <t>SU08000001</t>
  </si>
  <si>
    <t xml:space="preserve">CIEL CORPORATE SERVICES LTD </t>
  </si>
  <si>
    <t>SU08000003</t>
  </si>
  <si>
    <t>ALLYBOKUS FEIZAL ISMAEL</t>
  </si>
  <si>
    <t>SU09000007</t>
  </si>
  <si>
    <t>SANYASINI YOGINI MAIYA</t>
  </si>
  <si>
    <t>SU09000008</t>
  </si>
  <si>
    <t>APPAVOU THAIGARAGEN</t>
  </si>
  <si>
    <t>SU09000009</t>
  </si>
  <si>
    <t>LUCHMAN DARSHA MRINA</t>
  </si>
  <si>
    <t>SU09000010</t>
  </si>
  <si>
    <t>LALLMAHAMOOD FARAZ</t>
  </si>
  <si>
    <t>SU09000011</t>
  </si>
  <si>
    <t>RAWAT KHALID ISSOP HOSSEN</t>
  </si>
  <si>
    <t>SU09000013</t>
  </si>
  <si>
    <t>MUNGLY ABDOOL KADER</t>
  </si>
  <si>
    <t>SU09000014</t>
  </si>
  <si>
    <t>MAHADOO BABOORAM</t>
  </si>
  <si>
    <t>SU09000015</t>
  </si>
  <si>
    <t>CHIDAMBARAM RAJALUTCHEMEE</t>
  </si>
  <si>
    <t>SU09000017</t>
  </si>
  <si>
    <t>PEROVIC GHISLAINE</t>
  </si>
  <si>
    <t>SU09000018</t>
  </si>
  <si>
    <t>ABBASAKOOR RIYAD</t>
  </si>
  <si>
    <t>SU09000019</t>
  </si>
  <si>
    <t>POOROOSOOTUM BACHA</t>
  </si>
  <si>
    <t>SU09000020</t>
  </si>
  <si>
    <t>RAHMAN IRFAN ABDOOL</t>
  </si>
  <si>
    <t>SU09000021</t>
  </si>
  <si>
    <t>ABDULLATIFF ASSAD</t>
  </si>
  <si>
    <t>SU09000022</t>
  </si>
  <si>
    <t>JHUMKA ABDOOL RAHIM</t>
  </si>
  <si>
    <t>SU09000023</t>
  </si>
  <si>
    <t xml:space="preserve">TEMPLE CORPORATE SERVICES </t>
  </si>
  <si>
    <t>SU09000024</t>
  </si>
  <si>
    <t>PILLAY CANAGASABAY MUTHUSAWMY</t>
  </si>
  <si>
    <t>SU09000027</t>
  </si>
  <si>
    <t xml:space="preserve">International Financial Services Limited </t>
  </si>
  <si>
    <t>SU10000030</t>
  </si>
  <si>
    <t>VUDDAMALAY ANANDA</t>
  </si>
  <si>
    <t>SU10000031</t>
  </si>
  <si>
    <t>ADAM MARIE PAUL JOSEPH ERICK</t>
  </si>
  <si>
    <t>SU10000032</t>
  </si>
  <si>
    <t>MOLOYE BASUDEO</t>
  </si>
  <si>
    <t>SU10000033</t>
  </si>
  <si>
    <t>PURGASS PRAVESH JAISHINGH</t>
  </si>
  <si>
    <t>SU10000034</t>
  </si>
  <si>
    <t>SEESAR BHISAMPITAMAHA</t>
  </si>
  <si>
    <t>SU10000035</t>
  </si>
  <si>
    <t>MOOLLAN IQBAL ABDOOL HAMID</t>
  </si>
  <si>
    <t>SU10000036</t>
  </si>
  <si>
    <t>TARSOO IRSHAD</t>
  </si>
  <si>
    <t>SU10000038</t>
  </si>
  <si>
    <t>SU10000039</t>
  </si>
  <si>
    <t>BUNDHOO ABDOOL ALEEM</t>
  </si>
  <si>
    <t>SU11000041</t>
  </si>
  <si>
    <t>DE BEER MARIE FREDERIQUE</t>
  </si>
  <si>
    <t>SU11000042</t>
  </si>
  <si>
    <t>ARNAGHERRY SIVALINGUM</t>
  </si>
  <si>
    <t>SU11000043</t>
  </si>
  <si>
    <t>SEEPERSAND LUTCHMEEPRAKASH</t>
  </si>
  <si>
    <t>SU11000046</t>
  </si>
  <si>
    <t>APPADU USHA</t>
  </si>
  <si>
    <t>SU11000047</t>
  </si>
  <si>
    <t>SU11000048</t>
  </si>
  <si>
    <t>GUNNOO NUSHRAT UL-ZOHRA</t>
  </si>
  <si>
    <t>SU11000049</t>
  </si>
  <si>
    <t>PARSURAMEN SHEELA</t>
  </si>
  <si>
    <t>SU12000051</t>
  </si>
  <si>
    <t>SOOBRATY LAILAH BIBI</t>
  </si>
  <si>
    <t>SU13000053</t>
  </si>
  <si>
    <t>AUCHOYBUR SATIDANAND KARANSING</t>
  </si>
  <si>
    <t>SU13000058</t>
  </si>
  <si>
    <t>SU13000061</t>
  </si>
  <si>
    <t>GOOLJAR ALLIA BIBI DINARZADE</t>
  </si>
  <si>
    <t>SU14000062</t>
  </si>
  <si>
    <t>TULSIDAS DINESH AJIT</t>
  </si>
  <si>
    <t>SU14000063</t>
  </si>
  <si>
    <t>KALACHAND SANJEEV KUMAR</t>
  </si>
  <si>
    <t>SU15000066</t>
  </si>
  <si>
    <t>DEENSAH SAMEER</t>
  </si>
  <si>
    <t>SU15000068</t>
  </si>
  <si>
    <t>NOORMAMODE MOHAMMAD REAZ</t>
  </si>
  <si>
    <t>SU16000069</t>
  </si>
  <si>
    <t>BANDHU SEWDUTH</t>
  </si>
  <si>
    <t>SU16000070</t>
  </si>
  <si>
    <t>GOPAUL MANOD SEIVE</t>
  </si>
  <si>
    <t>SU16000071</t>
  </si>
  <si>
    <t>SEENEEVASSIN MOURGESS</t>
  </si>
  <si>
    <t>SU16000072</t>
  </si>
  <si>
    <t>SYED NADIA KHADIJA</t>
  </si>
  <si>
    <t>SU16000073</t>
  </si>
  <si>
    <t>SOLA VEERAMUNDAN SEGAREN</t>
  </si>
  <si>
    <t>SU16000074</t>
  </si>
  <si>
    <t>JEETAH NANDINI</t>
  </si>
  <si>
    <t>SU16000075</t>
  </si>
  <si>
    <t>LALLIA LOUIS AUGUSTIN MARIE</t>
  </si>
  <si>
    <t>SU17000076</t>
  </si>
  <si>
    <t>DOS SANTOS BOULLE FABIO</t>
  </si>
  <si>
    <t>SU17000077</t>
  </si>
  <si>
    <t>SARDES JAMES HENRY</t>
  </si>
  <si>
    <t>SU18000079</t>
  </si>
  <si>
    <t>Valaydon Viswanathen</t>
  </si>
  <si>
    <t>ID06000004</t>
  </si>
  <si>
    <t>Associated Brokers Ltd</t>
  </si>
  <si>
    <t>ID06000006</t>
  </si>
  <si>
    <t>Compagnie des Agents de Change (CAC) Ltee</t>
  </si>
  <si>
    <t>ID06000007</t>
  </si>
  <si>
    <t>MCB Stockbrokers Ltd</t>
  </si>
  <si>
    <t>ID06000008</t>
  </si>
  <si>
    <t>Ramet &amp; Associes Ltee</t>
  </si>
  <si>
    <t>ID06000009</t>
  </si>
  <si>
    <t>Capital Markets Brokers Ltd</t>
  </si>
  <si>
    <t>ID06000011</t>
  </si>
  <si>
    <t>Cim Stockbrokers Ltd</t>
  </si>
  <si>
    <t>ID06000019</t>
  </si>
  <si>
    <t>PRIME SECURITIES LTD</t>
  </si>
  <si>
    <t>IQ08000003</t>
  </si>
  <si>
    <t>SWAN SECURITIES LTD</t>
  </si>
  <si>
    <t>IQ08000006</t>
  </si>
  <si>
    <t>SBM SECURITIES Ltd</t>
  </si>
  <si>
    <t>IQ08000009</t>
  </si>
  <si>
    <t>IS06000001</t>
  </si>
  <si>
    <t>Mauritius Union Assurance Co. Ltd</t>
  </si>
  <si>
    <t>IS06000002</t>
  </si>
  <si>
    <t>Swan Insurance Company Ltd</t>
  </si>
  <si>
    <t>IS06000006</t>
  </si>
  <si>
    <t>THE ANGLO-MAURITIUS ASSURANCE SOCIETY LIMITED</t>
  </si>
  <si>
    <t>IS06000009</t>
  </si>
  <si>
    <t>Indian Ocean General Assurance Ltd</t>
  </si>
  <si>
    <t>IS06000010</t>
  </si>
  <si>
    <t>Mauritian Eagle Insurance Company Ltd</t>
  </si>
  <si>
    <t>IS06000011</t>
  </si>
  <si>
    <t>CIM INSURANCE LTD</t>
  </si>
  <si>
    <t>IS06000013</t>
  </si>
  <si>
    <t>PHOENIX INSURANCE (MAURITIUS) LIMITED</t>
  </si>
  <si>
    <t>IS06000015</t>
  </si>
  <si>
    <t>Lamco International Insurance Ltd</t>
  </si>
  <si>
    <t>IS06000016</t>
  </si>
  <si>
    <t>State Insurance Company of Mauritius Ltd</t>
  </si>
  <si>
    <t>IS06000017</t>
  </si>
  <si>
    <t>Sun Insurance Company Ltd</t>
  </si>
  <si>
    <t>IS06000020</t>
  </si>
  <si>
    <t>Island Life Assurance Co Ltd</t>
  </si>
  <si>
    <t>IS06000022</t>
  </si>
  <si>
    <t>La Prudence (Mauricienne) Assurances Ltee</t>
  </si>
  <si>
    <t>IS06000025</t>
  </si>
  <si>
    <t>G.F.A Insurance Ltd</t>
  </si>
  <si>
    <t>IS06100010</t>
  </si>
  <si>
    <t>Jubilee Insurance (Mauritius) Ltd</t>
  </si>
  <si>
    <t>IS06100015</t>
  </si>
  <si>
    <t>The New India Assurance Company Ltd</t>
  </si>
  <si>
    <t>IS06100049</t>
  </si>
  <si>
    <t>Life Insurance Corporation of India</t>
  </si>
  <si>
    <t>IS06100058</t>
  </si>
  <si>
    <t>BAI CO (MTIUS) LTD</t>
  </si>
  <si>
    <t>IX08000004</t>
  </si>
  <si>
    <t>Bramer Asset Management Ltd</t>
  </si>
  <si>
    <t>Higher_entity_CODE</t>
  </si>
  <si>
    <t>Higher_entity_NAME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</si>
</sst>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[$-409]d\-mmm\-yyyy;@"/>
    <numFmt numFmtId="166" formatCode="[$-409]d/mmm/yy;@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i/>
      <sz val="11"/>
      <name val="Times New Roman"/>
      <family val="1"/>
    </font>
    <font>
      <i/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i/>
      <sz val="10"/>
      <name val="Times New Roman"/>
      <family val="1"/>
    </font>
    <font>
      <b/>
      <sz val="14"/>
      <name val="Times New Roman"/>
      <family val="1"/>
    </font>
    <font>
      <i/>
      <sz val="10"/>
      <name val="Times New Roman"/>
      <family val="1"/>
    </font>
    <font>
      <i/>
      <sz val="14"/>
      <name val="Times New Roman"/>
      <family val="1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06">
    <xf numFmtId="0" fontId="0" fillId="0" borderId="0" xfId="0"/>
    <xf numFmtId="0" fontId="1" fillId="0" borderId="0" xfId="0" applyFont="1"/>
    <xf numFmtId="0" fontId="9" fillId="0" borderId="0" xfId="0" applyFont="1"/>
    <xf numFmtId="0" fontId="8" fillId="0" borderId="0" xfId="0" applyFont="1"/>
    <xf numFmtId="164" fontId="9" fillId="0" borderId="0" xfId="3" applyNumberFormat="1" applyFont="1"/>
    <xf numFmtId="0" fontId="10" fillId="0" borderId="3" xfId="0" applyFont="1" applyFill="1" applyBorder="1" applyAlignment="1">
      <alignment vertical="top" wrapText="1"/>
    </xf>
    <xf numFmtId="3" fontId="10" fillId="0" borderId="3" xfId="0" applyNumberFormat="1" applyFont="1" applyFill="1" applyBorder="1" applyAlignment="1">
      <alignment vertical="top" wrapText="1"/>
    </xf>
    <xf numFmtId="164" fontId="8" fillId="0" borderId="2" xfId="3" applyNumberFormat="1" applyFont="1" applyFill="1" applyBorder="1"/>
    <xf numFmtId="3" fontId="10" fillId="0" borderId="2" xfId="0" applyNumberFormat="1" applyFont="1" applyFill="1" applyBorder="1" applyAlignment="1">
      <alignment vertical="top" wrapText="1"/>
    </xf>
    <xf numFmtId="3" fontId="10" fillId="0" borderId="4" xfId="0" applyNumberFormat="1" applyFont="1" applyFill="1" applyBorder="1" applyAlignment="1">
      <alignment vertical="top" wrapText="1"/>
    </xf>
    <xf numFmtId="164" fontId="8" fillId="0" borderId="0" xfId="3" applyNumberFormat="1" applyFont="1"/>
    <xf numFmtId="0" fontId="2" fillId="0" borderId="1" xfId="1" applyFont="1" applyBorder="1" applyAlignment="1">
      <alignment horizontal="center" vertical="justify"/>
    </xf>
    <xf numFmtId="0" fontId="5" fillId="0" borderId="0" xfId="1" applyFont="1" applyProtection="1">
      <protection locked="0"/>
    </xf>
    <xf numFmtId="0" fontId="5" fillId="0" borderId="0" xfId="1" applyFont="1" applyFill="1" applyBorder="1" applyProtection="1">
      <protection locked="0"/>
    </xf>
    <xf numFmtId="164" fontId="5" fillId="0" borderId="0" xfId="2" applyNumberFormat="1" applyFont="1" applyFill="1" applyBorder="1" applyProtection="1">
      <protection locked="0"/>
    </xf>
    <xf numFmtId="0" fontId="7" fillId="0" borderId="0" xfId="1" applyFont="1" applyBorder="1" applyProtection="1">
      <protection locked="0"/>
    </xf>
    <xf numFmtId="14" fontId="8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 applyAlignment="1"/>
    <xf numFmtId="43" fontId="8" fillId="0" borderId="0" xfId="3" applyFont="1"/>
    <xf numFmtId="166" fontId="9" fillId="0" borderId="0" xfId="0" applyNumberFormat="1" applyFont="1"/>
    <xf numFmtId="166" fontId="8" fillId="0" borderId="0" xfId="0" applyNumberFormat="1" applyFont="1"/>
    <xf numFmtId="166" fontId="8" fillId="2" borderId="0" xfId="0" applyNumberFormat="1" applyFont="1" applyFill="1"/>
    <xf numFmtId="0" fontId="4" fillId="0" borderId="0" xfId="0" applyFont="1" applyProtection="1"/>
    <xf numFmtId="0" fontId="6" fillId="0" borderId="0" xfId="1" applyFont="1" applyBorder="1" applyAlignment="1" applyProtection="1">
      <alignment horizontal="right"/>
    </xf>
    <xf numFmtId="0" fontId="2" fillId="0" borderId="0" xfId="1" applyFont="1" applyProtection="1"/>
    <xf numFmtId="43" fontId="9" fillId="0" borderId="0" xfId="3" applyFont="1" applyAlignment="1" applyProtection="1"/>
    <xf numFmtId="0" fontId="9" fillId="0" borderId="0" xfId="0" applyFont="1" applyAlignment="1" applyProtection="1"/>
    <xf numFmtId="0" fontId="5" fillId="0" borderId="0" xfId="1" applyFont="1" applyProtection="1"/>
    <xf numFmtId="0" fontId="5" fillId="0" borderId="0" xfId="1" applyFont="1" applyBorder="1" applyAlignment="1" applyProtection="1">
      <alignment horizontal="left"/>
    </xf>
    <xf numFmtId="0" fontId="9" fillId="0" borderId="0" xfId="0" applyFont="1" applyProtection="1"/>
    <xf numFmtId="43" fontId="5" fillId="0" borderId="0" xfId="3" applyFont="1" applyProtection="1"/>
    <xf numFmtId="0" fontId="5" fillId="0" borderId="0" xfId="1" applyFont="1" applyBorder="1" applyAlignment="1" applyProtection="1"/>
    <xf numFmtId="0" fontId="2" fillId="0" borderId="0" xfId="1" applyFont="1" applyBorder="1" applyAlignment="1" applyProtection="1">
      <alignment vertical="top" wrapText="1"/>
    </xf>
    <xf numFmtId="0" fontId="5" fillId="0" borderId="0" xfId="1" applyFont="1" applyBorder="1" applyProtection="1"/>
    <xf numFmtId="0" fontId="2" fillId="0" borderId="0" xfId="1" applyFont="1" applyBorder="1" applyAlignment="1" applyProtection="1">
      <alignment horizontal="center" vertical="justify" wrapText="1"/>
    </xf>
    <xf numFmtId="0" fontId="5" fillId="0" borderId="0" xfId="1" applyFont="1" applyAlignment="1" applyProtection="1">
      <alignment wrapText="1"/>
    </xf>
    <xf numFmtId="0" fontId="5" fillId="3" borderId="5" xfId="1" applyFont="1" applyFill="1" applyBorder="1" applyAlignment="1" applyProtection="1">
      <alignment horizontal="center" vertical="top" wrapText="1"/>
    </xf>
    <xf numFmtId="0" fontId="2" fillId="3" borderId="0" xfId="1" applyFont="1" applyFill="1" applyBorder="1" applyAlignment="1" applyProtection="1">
      <alignment vertical="top" wrapText="1"/>
    </xf>
    <xf numFmtId="0" fontId="4" fillId="0" borderId="0" xfId="0" applyFont="1" applyAlignment="1" applyProtection="1">
      <alignment vertical="top" wrapText="1"/>
    </xf>
    <xf numFmtId="0" fontId="5" fillId="0" borderId="0" xfId="1" applyFont="1" applyAlignment="1" applyProtection="1">
      <alignment vertical="top" wrapText="1"/>
    </xf>
    <xf numFmtId="0" fontId="2" fillId="0" borderId="0" xfId="1" applyFont="1" applyBorder="1" applyProtection="1"/>
    <xf numFmtId="0" fontId="7" fillId="0" borderId="5" xfId="1" applyFont="1" applyBorder="1" applyProtection="1"/>
    <xf numFmtId="0" fontId="5" fillId="0" borderId="5" xfId="1" applyFont="1" applyBorder="1" applyAlignment="1" applyProtection="1">
      <alignment horizontal="center"/>
    </xf>
    <xf numFmtId="43" fontId="8" fillId="0" borderId="6" xfId="3" applyFont="1" applyBorder="1" applyAlignment="1" applyProtection="1">
      <alignment horizontal="center"/>
      <protection hidden="1"/>
    </xf>
    <xf numFmtId="0" fontId="7" fillId="3" borderId="0" xfId="1" applyFont="1" applyFill="1" applyBorder="1" applyAlignment="1" applyProtection="1">
      <alignment horizontal="center" vertical="top" wrapText="1"/>
    </xf>
    <xf numFmtId="0" fontId="5" fillId="0" borderId="0" xfId="1" applyFont="1" applyAlignment="1" applyProtection="1">
      <alignment horizontal="center"/>
      <protection locked="0"/>
    </xf>
    <xf numFmtId="0" fontId="7" fillId="3" borderId="0" xfId="1" applyFont="1" applyFill="1" applyBorder="1" applyAlignment="1" applyProtection="1">
      <alignment vertical="top" wrapText="1"/>
    </xf>
    <xf numFmtId="0" fontId="5" fillId="0" borderId="0" xfId="1" applyFont="1" applyFill="1" applyBorder="1" applyAlignment="1" applyProtection="1">
      <alignment horizontal="center"/>
      <protection locked="0"/>
    </xf>
    <xf numFmtId="0" fontId="5" fillId="0" borderId="0" xfId="1" applyFont="1" applyFill="1" applyBorder="1" applyAlignment="1" applyProtection="1">
      <alignment horizontal="left"/>
      <protection locked="0"/>
    </xf>
    <xf numFmtId="0" fontId="8" fillId="0" borderId="0" xfId="0" applyFont="1" applyFill="1"/>
    <xf numFmtId="43" fontId="2" fillId="0" borderId="0" xfId="3" applyFont="1" applyProtection="1"/>
    <xf numFmtId="43" fontId="9" fillId="0" borderId="10" xfId="3" applyFont="1" applyFill="1" applyBorder="1" applyAlignment="1" applyProtection="1">
      <alignment horizontal="center"/>
      <protection hidden="1"/>
    </xf>
    <xf numFmtId="0" fontId="6" fillId="0" borderId="5" xfId="1" applyFont="1" applyBorder="1" applyAlignment="1" applyProtection="1"/>
    <xf numFmtId="0" fontId="6" fillId="0" borderId="0" xfId="1" applyFont="1" applyBorder="1" applyAlignment="1" applyProtection="1"/>
    <xf numFmtId="0" fontId="6" fillId="0" borderId="6" xfId="1" applyFont="1" applyBorder="1" applyAlignment="1" applyProtection="1"/>
    <xf numFmtId="0" fontId="7" fillId="0" borderId="5" xfId="1" applyFont="1" applyBorder="1" applyAlignment="1" applyProtection="1"/>
    <xf numFmtId="0" fontId="7" fillId="0" borderId="0" xfId="1" applyFont="1" applyBorder="1" applyAlignment="1" applyProtection="1"/>
    <xf numFmtId="0" fontId="7" fillId="0" borderId="6" xfId="1" applyFont="1" applyBorder="1" applyAlignment="1" applyProtection="1"/>
    <xf numFmtId="0" fontId="2" fillId="3" borderId="0" xfId="1" applyFont="1" applyFill="1" applyBorder="1" applyAlignment="1" applyProtection="1">
      <alignment horizontal="center" vertical="top" wrapText="1"/>
    </xf>
    <xf numFmtId="0" fontId="2" fillId="3" borderId="6" xfId="1" applyFont="1" applyFill="1" applyBorder="1" applyAlignment="1" applyProtection="1">
      <alignment horizontal="center" vertical="top" wrapText="1"/>
    </xf>
    <xf numFmtId="0" fontId="14" fillId="0" borderId="2" xfId="1" applyFont="1" applyBorder="1" applyAlignment="1" applyProtection="1">
      <alignment vertical="center" wrapText="1"/>
    </xf>
    <xf numFmtId="165" fontId="2" fillId="2" borderId="2" xfId="1" applyNumberFormat="1" applyFont="1" applyFill="1" applyBorder="1" applyAlignment="1" applyProtection="1">
      <alignment horizontal="center"/>
      <protection locked="0"/>
    </xf>
    <xf numFmtId="0" fontId="2" fillId="2" borderId="2" xfId="1" applyFont="1" applyFill="1" applyBorder="1" applyProtection="1">
      <protection locked="0"/>
    </xf>
    <xf numFmtId="0" fontId="2" fillId="0" borderId="2" xfId="1" applyFont="1" applyBorder="1" applyAlignment="1" applyProtection="1">
      <alignment horizontal="center" vertical="top" wrapText="1"/>
    </xf>
    <xf numFmtId="165" fontId="11" fillId="0" borderId="13" xfId="1" applyNumberFormat="1" applyFont="1" applyFill="1" applyBorder="1" applyAlignment="1" applyProtection="1"/>
    <xf numFmtId="0" fontId="2" fillId="0" borderId="14" xfId="1" applyFont="1" applyBorder="1" applyAlignment="1" applyProtection="1">
      <alignment horizontal="center" vertical="top" wrapText="1"/>
    </xf>
    <xf numFmtId="0" fontId="2" fillId="0" borderId="15" xfId="1" applyFont="1" applyBorder="1" applyAlignment="1" applyProtection="1">
      <alignment horizontal="center" vertical="top" wrapText="1"/>
    </xf>
    <xf numFmtId="0" fontId="5" fillId="0" borderId="0" xfId="1" applyFont="1" applyAlignment="1" applyProtection="1">
      <alignment horizontal="center"/>
    </xf>
    <xf numFmtId="0" fontId="2" fillId="0" borderId="0" xfId="1" applyFont="1" applyProtection="1">
      <protection locked="0"/>
    </xf>
    <xf numFmtId="0" fontId="0" fillId="0" borderId="0" xfId="0" applyBorder="1" applyProtection="1">
      <protection locked="0"/>
    </xf>
    <xf numFmtId="43" fontId="8" fillId="2" borderId="0" xfId="3" applyFont="1" applyFill="1"/>
    <xf numFmtId="0" fontId="8" fillId="2" borderId="0" xfId="0" applyFont="1" applyFill="1"/>
    <xf numFmtId="0" fontId="15" fillId="0" borderId="0" xfId="0" applyFont="1"/>
    <xf numFmtId="0" fontId="5" fillId="4" borderId="0" xfId="1" applyFont="1" applyFill="1" applyProtection="1"/>
    <xf numFmtId="43" fontId="5" fillId="4" borderId="0" xfId="3" applyFont="1" applyFill="1" applyProtection="1"/>
    <xf numFmtId="0" fontId="10" fillId="0" borderId="2" xfId="0" applyFont="1" applyFill="1" applyBorder="1" applyAlignment="1">
      <alignment vertical="top" wrapText="1"/>
    </xf>
    <xf numFmtId="0" fontId="8" fillId="0" borderId="2" xfId="0" applyFont="1" applyFill="1" applyBorder="1"/>
    <xf numFmtId="164" fontId="2" fillId="3" borderId="0" xfId="1" applyNumberFormat="1" applyFont="1" applyFill="1" applyBorder="1" applyAlignment="1" applyProtection="1">
      <alignment horizontal="center"/>
    </xf>
    <xf numFmtId="0" fontId="6" fillId="0" borderId="5" xfId="1" applyFont="1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0" fillId="0" borderId="6" xfId="0" applyBorder="1" applyAlignment="1" applyProtection="1">
      <alignment horizontal="left"/>
    </xf>
    <xf numFmtId="0" fontId="5" fillId="0" borderId="7" xfId="1" applyFont="1" applyBorder="1" applyAlignment="1" applyProtection="1">
      <alignment horizontal="left"/>
    </xf>
    <xf numFmtId="0" fontId="0" fillId="0" borderId="8" xfId="0" applyBorder="1" applyAlignment="1" applyProtection="1">
      <alignment horizontal="left"/>
    </xf>
    <xf numFmtId="0" fontId="0" fillId="0" borderId="9" xfId="0" applyBorder="1" applyAlignment="1" applyProtection="1">
      <alignment horizontal="left"/>
    </xf>
    <xf numFmtId="0" fontId="13" fillId="0" borderId="5" xfId="1" applyFont="1" applyBorder="1" applyAlignment="1" applyProtection="1">
      <alignment horizontal="left"/>
    </xf>
    <xf numFmtId="0" fontId="13" fillId="0" borderId="0" xfId="1" applyFont="1" applyBorder="1" applyAlignment="1" applyProtection="1">
      <alignment horizontal="left"/>
    </xf>
    <xf numFmtId="0" fontId="13" fillId="0" borderId="6" xfId="1" applyFont="1" applyBorder="1" applyAlignment="1" applyProtection="1">
      <alignment horizontal="left"/>
    </xf>
    <xf numFmtId="0" fontId="12" fillId="0" borderId="11" xfId="1" applyFont="1" applyFill="1" applyBorder="1" applyAlignment="1" applyProtection="1">
      <alignment horizontal="center"/>
    </xf>
    <xf numFmtId="0" fontId="12" fillId="0" borderId="12" xfId="1" applyFont="1" applyFill="1" applyBorder="1" applyAlignment="1" applyProtection="1">
      <alignment horizontal="center"/>
    </xf>
    <xf numFmtId="0" fontId="2" fillId="3" borderId="5" xfId="1" applyFont="1" applyFill="1" applyBorder="1" applyAlignment="1" applyProtection="1">
      <alignment horizontal="center"/>
    </xf>
    <xf numFmtId="0" fontId="2" fillId="3" borderId="0" xfId="1" applyFont="1" applyFill="1" applyBorder="1" applyAlignment="1" applyProtection="1">
      <alignment horizontal="center"/>
    </xf>
    <xf numFmtId="0" fontId="12" fillId="0" borderId="14" xfId="1" applyFont="1" applyFill="1" applyBorder="1" applyAlignment="1" applyProtection="1">
      <alignment horizontal="center"/>
    </xf>
    <xf numFmtId="0" fontId="12" fillId="0" borderId="2" xfId="1" applyFont="1" applyFill="1" applyBorder="1" applyAlignment="1" applyProtection="1">
      <alignment horizontal="center"/>
    </xf>
    <xf numFmtId="0" fontId="12" fillId="0" borderId="15" xfId="1" applyFont="1" applyFill="1" applyBorder="1" applyAlignment="1" applyProtection="1">
      <alignment horizontal="center"/>
    </xf>
    <xf numFmtId="0" fontId="2" fillId="3" borderId="14" xfId="1" applyFont="1" applyFill="1" applyBorder="1" applyAlignment="1" applyProtection="1">
      <alignment horizontal="center" vertical="top" wrapText="1"/>
    </xf>
    <xf numFmtId="0" fontId="2" fillId="3" borderId="2" xfId="1" applyFont="1" applyFill="1" applyBorder="1" applyAlignment="1" applyProtection="1">
      <alignment horizontal="center" vertical="top" wrapText="1"/>
    </xf>
    <xf numFmtId="0" fontId="2" fillId="3" borderId="15" xfId="1" applyFont="1" applyFill="1" applyBorder="1" applyAlignment="1" applyProtection="1">
      <alignment horizontal="center" vertical="top" wrapText="1"/>
    </xf>
    <xf numFmtId="0" fontId="14" fillId="0" borderId="2" xfId="1" applyFont="1" applyBorder="1" applyAlignment="1" applyProtection="1">
      <alignment horizontal="left" vertical="center" wrapText="1"/>
    </xf>
    <xf numFmtId="0" fontId="12" fillId="0" borderId="2" xfId="1" applyFont="1" applyFill="1" applyBorder="1" applyAlignment="1" applyProtection="1">
      <alignment horizontal="left" vertical="center"/>
      <protection hidden="1"/>
    </xf>
    <xf numFmtId="0" fontId="12" fillId="0" borderId="15" xfId="1" applyFont="1" applyFill="1" applyBorder="1" applyAlignment="1" applyProtection="1">
      <alignment horizontal="left" vertical="center"/>
      <protection hidden="1"/>
    </xf>
    <xf numFmtId="0" fontId="14" fillId="0" borderId="14" xfId="1" applyFont="1" applyBorder="1" applyAlignment="1" applyProtection="1">
      <alignment horizontal="left" vertical="center" wrapText="1"/>
    </xf>
    <xf numFmtId="0" fontId="5" fillId="0" borderId="16" xfId="1" applyFont="1" applyFill="1" applyBorder="1" applyAlignment="1" applyProtection="1">
      <alignment horizontal="center" vertical="center"/>
    </xf>
    <xf numFmtId="0" fontId="5" fillId="0" borderId="17" xfId="1" applyFont="1" applyFill="1" applyBorder="1" applyAlignment="1" applyProtection="1">
      <alignment horizontal="center" vertical="center"/>
    </xf>
    <xf numFmtId="0" fontId="5" fillId="0" borderId="18" xfId="1" applyFont="1" applyFill="1" applyBorder="1" applyAlignment="1" applyProtection="1">
      <alignment horizontal="center" vertical="center"/>
    </xf>
    <xf numFmtId="0" fontId="16" fillId="0" borderId="0" xfId="0" applyFont="1" applyAlignment="1" applyProtection="1">
      <alignment vertical="center"/>
      <protection locked="0"/>
    </xf>
  </cellXfs>
  <cellStyles count="4">
    <cellStyle name="Comma" xfId="3" builtinId="3"/>
    <cellStyle name="Comma 2" xfId="2"/>
    <cellStyle name="Normal" xfId="0" builtinId="0"/>
    <cellStyle name="Normal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mittance_advice_NON-GB_BULK_2018-2019%20renewal%20onl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N-GB"/>
      <sheetName val="Data"/>
    </sheetNames>
    <sheetDataSet>
      <sheetData sheetId="0"/>
      <sheetData sheetId="1">
        <row r="1">
          <cell r="J1" t="str">
            <v>Activity Code</v>
          </cell>
          <cell r="K1" t="str">
            <v>Type of fee</v>
          </cell>
          <cell r="L1" t="str">
            <v>Fixed Annual Fee</v>
          </cell>
        </row>
        <row r="2">
          <cell r="J2" t="str">
            <v>FS-1.1</v>
          </cell>
          <cell r="K2" t="str">
            <v>Annual Fee</v>
          </cell>
          <cell r="L2">
            <v>50000</v>
          </cell>
        </row>
        <row r="3">
          <cell r="J3" t="str">
            <v>FS-1.2</v>
          </cell>
          <cell r="K3" t="str">
            <v>Annual Fee</v>
          </cell>
          <cell r="L3">
            <v>25000</v>
          </cell>
        </row>
        <row r="4">
          <cell r="J4" t="str">
            <v>FS-1.5</v>
          </cell>
          <cell r="K4" t="str">
            <v>Annual Fee</v>
          </cell>
          <cell r="L4">
            <v>25000</v>
          </cell>
        </row>
        <row r="5">
          <cell r="J5" t="str">
            <v>FS-1.7</v>
          </cell>
          <cell r="K5" t="str">
            <v>Annual Fee</v>
          </cell>
          <cell r="L5">
            <v>50000</v>
          </cell>
        </row>
        <row r="6">
          <cell r="J6" t="str">
            <v>FS-1.8</v>
          </cell>
          <cell r="K6" t="str">
            <v>Annual Fee</v>
          </cell>
          <cell r="L6">
            <v>75000</v>
          </cell>
        </row>
        <row r="7">
          <cell r="J7" t="str">
            <v>FS-1.9</v>
          </cell>
          <cell r="K7" t="str">
            <v>Annual Fee</v>
          </cell>
          <cell r="L7">
            <v>75000</v>
          </cell>
        </row>
        <row r="8">
          <cell r="J8" t="str">
            <v>FS-1.10</v>
          </cell>
          <cell r="K8" t="str">
            <v>Annual Fee</v>
          </cell>
          <cell r="L8">
            <v>75000</v>
          </cell>
        </row>
        <row r="9">
          <cell r="J9" t="str">
            <v>FS-1.11</v>
          </cell>
          <cell r="K9" t="str">
            <v>Annual Fee</v>
          </cell>
          <cell r="L9">
            <v>50000</v>
          </cell>
        </row>
        <row r="10">
          <cell r="J10" t="str">
            <v>FS-1.12</v>
          </cell>
          <cell r="K10" t="str">
            <v>Annual Fee</v>
          </cell>
          <cell r="L10">
            <v>75000</v>
          </cell>
        </row>
        <row r="11">
          <cell r="J11" t="str">
            <v>FS-1.13</v>
          </cell>
          <cell r="K11" t="str">
            <v>Annual Fee</v>
          </cell>
          <cell r="L11">
            <v>75000</v>
          </cell>
        </row>
        <row r="12">
          <cell r="J12" t="str">
            <v>FS-1.13 Additional Family</v>
          </cell>
          <cell r="K12" t="str">
            <v>Annual Fee</v>
          </cell>
          <cell r="L12">
            <v>15000</v>
          </cell>
        </row>
        <row r="13">
          <cell r="J13" t="str">
            <v>FS-2.3</v>
          </cell>
          <cell r="K13" t="str">
            <v>Annual Fee</v>
          </cell>
          <cell r="L13">
            <v>50000</v>
          </cell>
        </row>
        <row r="14">
          <cell r="J14" t="str">
            <v>FS-2.4</v>
          </cell>
          <cell r="K14" t="str">
            <v>Annual Fee</v>
          </cell>
          <cell r="L14">
            <v>50000</v>
          </cell>
        </row>
        <row r="15">
          <cell r="J15" t="str">
            <v>FS-2.5</v>
          </cell>
          <cell r="K15" t="str">
            <v>Annual Fee</v>
          </cell>
          <cell r="L15">
            <v>50000</v>
          </cell>
        </row>
        <row r="16">
          <cell r="J16" t="str">
            <v>FS-2.7</v>
          </cell>
          <cell r="K16" t="str">
            <v>Annual Fee</v>
          </cell>
          <cell r="L16">
            <v>50000</v>
          </cell>
        </row>
        <row r="17">
          <cell r="J17" t="str">
            <v>FS-2.8</v>
          </cell>
          <cell r="K17" t="str">
            <v>Annual Fee</v>
          </cell>
          <cell r="L17">
            <v>100000</v>
          </cell>
        </row>
        <row r="18">
          <cell r="J18" t="str">
            <v>FS-2.9</v>
          </cell>
          <cell r="K18" t="str">
            <v>Annual Fee</v>
          </cell>
          <cell r="L18">
            <v>50000</v>
          </cell>
        </row>
        <row r="19">
          <cell r="J19" t="str">
            <v>FS-2.10</v>
          </cell>
          <cell r="K19" t="str">
            <v>Annual Fee</v>
          </cell>
          <cell r="L19">
            <v>50000</v>
          </cell>
        </row>
        <row r="20">
          <cell r="J20" t="str">
            <v>FS-2.11</v>
          </cell>
          <cell r="K20" t="str">
            <v>Annual Fee</v>
          </cell>
          <cell r="L20">
            <v>50000</v>
          </cell>
        </row>
        <row r="21">
          <cell r="J21" t="str">
            <v>FS-5.1</v>
          </cell>
          <cell r="K21" t="str">
            <v>Annual Fee</v>
          </cell>
          <cell r="L21">
            <v>0</v>
          </cell>
        </row>
        <row r="22">
          <cell r="J22" t="str">
            <v>FS-6.1</v>
          </cell>
          <cell r="K22" t="str">
            <v>Annual Fee</v>
          </cell>
          <cell r="L22">
            <v>300000</v>
          </cell>
        </row>
        <row r="23">
          <cell r="J23" t="str">
            <v>INS-1.1</v>
          </cell>
          <cell r="K23" t="str">
            <v>Annual Fee</v>
          </cell>
          <cell r="L23">
            <v>100000</v>
          </cell>
        </row>
        <row r="24">
          <cell r="J24" t="str">
            <v>INS-1.2</v>
          </cell>
          <cell r="K24" t="str">
            <v>Annual Fee</v>
          </cell>
          <cell r="L24">
            <v>100000</v>
          </cell>
        </row>
        <row r="25">
          <cell r="J25" t="str">
            <v>INS-1.4</v>
          </cell>
          <cell r="K25" t="str">
            <v>Annual Fee</v>
          </cell>
          <cell r="L25">
            <v>50000</v>
          </cell>
        </row>
        <row r="26">
          <cell r="J26" t="str">
            <v>INS-2.2 A</v>
          </cell>
          <cell r="K26" t="str">
            <v>Annual Fee</v>
          </cell>
          <cell r="L26">
            <v>15000</v>
          </cell>
        </row>
        <row r="27">
          <cell r="J27" t="str">
            <v>INS-2.2 B</v>
          </cell>
          <cell r="K27" t="str">
            <v>Annual Fee</v>
          </cell>
          <cell r="L27">
            <v>6000</v>
          </cell>
        </row>
        <row r="28">
          <cell r="J28" t="str">
            <v>INS-2.3</v>
          </cell>
          <cell r="K28" t="str">
            <v>Annual Fee</v>
          </cell>
          <cell r="L28">
            <v>50000</v>
          </cell>
        </row>
        <row r="29">
          <cell r="J29" t="str">
            <v>INS-2.4</v>
          </cell>
          <cell r="K29" t="str">
            <v>Annual Fee</v>
          </cell>
          <cell r="L29">
            <v>2000</v>
          </cell>
        </row>
        <row r="30">
          <cell r="J30" t="str">
            <v>INS-2.5</v>
          </cell>
          <cell r="K30" t="str">
            <v>Annual Fee</v>
          </cell>
          <cell r="L30">
            <v>0</v>
          </cell>
        </row>
        <row r="31">
          <cell r="J31" t="str">
            <v>PPS-2.1</v>
          </cell>
          <cell r="K31" t="str">
            <v>Annual Fee</v>
          </cell>
          <cell r="L31">
            <v>0</v>
          </cell>
        </row>
        <row r="32">
          <cell r="J32" t="str">
            <v>SEC-1.1</v>
          </cell>
          <cell r="K32" t="str">
            <v>Annual Fee</v>
          </cell>
          <cell r="L32">
            <v>500000</v>
          </cell>
        </row>
        <row r="33">
          <cell r="J33" t="str">
            <v>SEC-1.2</v>
          </cell>
          <cell r="K33" t="str">
            <v>Annual Fee</v>
          </cell>
          <cell r="L33">
            <v>500000</v>
          </cell>
        </row>
        <row r="34">
          <cell r="J34" t="str">
            <v>SEC-1.3</v>
          </cell>
          <cell r="K34" t="str">
            <v>Annual Fee</v>
          </cell>
          <cell r="L34">
            <v>0</v>
          </cell>
        </row>
        <row r="35">
          <cell r="J35" t="str">
            <v>SEC-2.1B</v>
          </cell>
          <cell r="K35" t="str">
            <v>Annual Fee</v>
          </cell>
          <cell r="L35">
            <v>50000</v>
          </cell>
        </row>
        <row r="36">
          <cell r="J36" t="str">
            <v>SEC-2.1A</v>
          </cell>
          <cell r="K36" t="str">
            <v>Annual Fee</v>
          </cell>
          <cell r="L36">
            <v>250000</v>
          </cell>
        </row>
        <row r="37">
          <cell r="J37" t="str">
            <v>SEC-2.2</v>
          </cell>
          <cell r="K37" t="str">
            <v>Annual Fee</v>
          </cell>
          <cell r="L37">
            <v>30000</v>
          </cell>
        </row>
        <row r="38">
          <cell r="J38" t="str">
            <v>SEC-2.3</v>
          </cell>
          <cell r="K38" t="str">
            <v>Annual Fee</v>
          </cell>
          <cell r="L38">
            <v>20000</v>
          </cell>
        </row>
        <row r="39">
          <cell r="J39" t="str">
            <v>SEC-2.4</v>
          </cell>
          <cell r="K39" t="str">
            <v>Annual Fee</v>
          </cell>
          <cell r="L39">
            <v>25000</v>
          </cell>
        </row>
        <row r="40">
          <cell r="J40" t="str">
            <v>SEC-2.5</v>
          </cell>
          <cell r="K40" t="str">
            <v>Annual Fee</v>
          </cell>
          <cell r="L40">
            <v>15000</v>
          </cell>
        </row>
        <row r="41">
          <cell r="J41" t="str">
            <v>SEC-2.5A</v>
          </cell>
          <cell r="K41" t="str">
            <v>Annual Fee</v>
          </cell>
          <cell r="L41">
            <v>50000</v>
          </cell>
        </row>
        <row r="42">
          <cell r="J42" t="str">
            <v>SEC-2.6F</v>
          </cell>
          <cell r="K42" t="str">
            <v>Annual Fee</v>
          </cell>
          <cell r="L42">
            <v>10000</v>
          </cell>
        </row>
        <row r="43">
          <cell r="J43" t="str">
            <v>SEC-2.6E</v>
          </cell>
          <cell r="K43" t="str">
            <v>Annual Fee</v>
          </cell>
          <cell r="L43">
            <v>10000</v>
          </cell>
        </row>
        <row r="44">
          <cell r="J44" t="str">
            <v>SEC-2.6D</v>
          </cell>
          <cell r="K44" t="str">
            <v>Annual Fee</v>
          </cell>
          <cell r="L44">
            <v>10000</v>
          </cell>
        </row>
        <row r="45">
          <cell r="J45" t="str">
            <v>SEC-2.6C</v>
          </cell>
          <cell r="K45" t="str">
            <v>Annual Fee</v>
          </cell>
          <cell r="L45">
            <v>10000</v>
          </cell>
        </row>
        <row r="46">
          <cell r="J46" t="str">
            <v>SEC-2.6B</v>
          </cell>
          <cell r="K46" t="str">
            <v>Annual Fee</v>
          </cell>
          <cell r="L46">
            <v>10000</v>
          </cell>
        </row>
        <row r="47">
          <cell r="J47" t="str">
            <v>SEC-2.6A</v>
          </cell>
          <cell r="K47" t="str">
            <v>Annual Fee</v>
          </cell>
          <cell r="L47">
            <v>10000</v>
          </cell>
        </row>
        <row r="48">
          <cell r="J48" t="str">
            <v>SEC-2.7C</v>
          </cell>
          <cell r="K48" t="str">
            <v>Annual Fee</v>
          </cell>
          <cell r="L48">
            <v>10000</v>
          </cell>
        </row>
        <row r="49">
          <cell r="J49" t="str">
            <v>SEC-2.7A</v>
          </cell>
          <cell r="K49" t="str">
            <v>Annual Fee</v>
          </cell>
          <cell r="L49">
            <v>10000</v>
          </cell>
        </row>
        <row r="50">
          <cell r="J50" t="str">
            <v>SEC-2.7B</v>
          </cell>
          <cell r="K50" t="str">
            <v>Annual Fee</v>
          </cell>
          <cell r="L50">
            <v>10000</v>
          </cell>
        </row>
        <row r="51">
          <cell r="J51" t="str">
            <v>SEC-3.0</v>
          </cell>
          <cell r="K51" t="str">
            <v>Annual Fee</v>
          </cell>
          <cell r="L51">
            <v>15000</v>
          </cell>
        </row>
        <row r="52">
          <cell r="J52" t="str">
            <v>SEC-3.1Bv</v>
          </cell>
          <cell r="K52" t="str">
            <v>Annual Fee</v>
          </cell>
          <cell r="L52">
            <v>75000</v>
          </cell>
        </row>
        <row r="53">
          <cell r="J53" t="str">
            <v>SEC-3.1Bv Additional Fund</v>
          </cell>
          <cell r="K53" t="str">
            <v>Annual Fee</v>
          </cell>
          <cell r="L53">
            <v>10000</v>
          </cell>
        </row>
        <row r="54">
          <cell r="J54" t="str">
            <v>SEC-3.1A</v>
          </cell>
          <cell r="K54" t="str">
            <v>Annual Fee</v>
          </cell>
          <cell r="L54">
            <v>75000</v>
          </cell>
        </row>
        <row r="55">
          <cell r="J55" t="str">
            <v>SEC-3.2A</v>
          </cell>
          <cell r="K55" t="str">
            <v>Annual Fee</v>
          </cell>
          <cell r="L55">
            <v>75000</v>
          </cell>
        </row>
        <row r="56">
          <cell r="J56" t="str">
            <v>SEC-3.2Bv</v>
          </cell>
          <cell r="K56" t="str">
            <v>Annual Fee</v>
          </cell>
          <cell r="L56">
            <v>75000</v>
          </cell>
        </row>
        <row r="57">
          <cell r="J57" t="str">
            <v>SEC-3.2Bv Additional Fund</v>
          </cell>
          <cell r="K57" t="str">
            <v>Annual Fee</v>
          </cell>
          <cell r="L57">
            <v>10000</v>
          </cell>
        </row>
        <row r="58">
          <cell r="J58" t="str">
            <v>SEC-4.1</v>
          </cell>
          <cell r="K58" t="str">
            <v>Annual Fee</v>
          </cell>
          <cell r="L58">
            <v>50000</v>
          </cell>
        </row>
        <row r="59">
          <cell r="J59" t="str">
            <v>SEC-4.2</v>
          </cell>
          <cell r="K59" t="str">
            <v>Annual Fee</v>
          </cell>
          <cell r="L59">
            <v>50000</v>
          </cell>
        </row>
        <row r="60">
          <cell r="J60" t="str">
            <v>SEC-4.4</v>
          </cell>
          <cell r="K60" t="str">
            <v>Annual Fee</v>
          </cell>
          <cell r="L60">
            <v>0</v>
          </cell>
        </row>
        <row r="61">
          <cell r="J61" t="str">
            <v>TAC-1.1</v>
          </cell>
          <cell r="K61" t="str">
            <v>Annual Fee</v>
          </cell>
          <cell r="L61">
            <v>10000</v>
          </cell>
        </row>
        <row r="62">
          <cell r="J62" t="str">
            <v>TAC-1.2</v>
          </cell>
          <cell r="K62" t="str">
            <v>Annual Fee</v>
          </cell>
          <cell r="L62">
            <v>0</v>
          </cell>
        </row>
        <row r="63">
          <cell r="J63" t="str">
            <v>TAC-1.3</v>
          </cell>
          <cell r="K63" t="str">
            <v>Annual Fee</v>
          </cell>
          <cell r="L6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M1095"/>
  <sheetViews>
    <sheetView tabSelected="1" zoomScale="85" zoomScaleNormal="85" workbookViewId="0">
      <selection activeCell="E11" sqref="E11"/>
    </sheetView>
  </sheetViews>
  <sheetFormatPr defaultRowHeight="15" x14ac:dyDescent="0.25"/>
  <cols>
    <col min="1" max="1" width="6.7109375" style="12" customWidth="1"/>
    <col min="2" max="2" width="18" style="12" customWidth="1"/>
    <col min="3" max="3" width="40.5703125" style="12" customWidth="1"/>
    <col min="4" max="4" width="16.5703125" style="12" customWidth="1"/>
    <col min="5" max="5" width="40.5703125" style="12" customWidth="1"/>
    <col min="6" max="6" width="19.140625" style="46" customWidth="1"/>
    <col min="7" max="7" width="11.140625" style="12" customWidth="1"/>
    <col min="8" max="8" width="10.7109375" style="12" customWidth="1"/>
    <col min="9" max="9" width="10.42578125" style="12" customWidth="1"/>
    <col min="10" max="10" width="17.85546875" style="12" customWidth="1"/>
    <col min="11" max="11" width="17.140625" style="23" customWidth="1"/>
    <col min="12" max="12" width="28.28515625" style="28" customWidth="1"/>
    <col min="13" max="14" width="18.140625" style="28" hidden="1" customWidth="1"/>
    <col min="15" max="15" width="10.7109375" style="31" hidden="1" customWidth="1"/>
    <col min="16" max="16" width="10.7109375" style="28" bestFit="1" customWidth="1"/>
    <col min="17" max="39" width="9.140625" style="28"/>
    <col min="40" max="257" width="9.140625" style="12"/>
    <col min="258" max="258" width="7.28515625" style="12" customWidth="1"/>
    <col min="259" max="259" width="16.5703125" style="12" customWidth="1"/>
    <col min="260" max="260" width="52" style="12" customWidth="1"/>
    <col min="261" max="261" width="15.28515625" style="12" customWidth="1"/>
    <col min="262" max="262" width="17.28515625" style="12" customWidth="1"/>
    <col min="263" max="263" width="18.140625" style="12" customWidth="1"/>
    <col min="264" max="264" width="13.7109375" style="12" customWidth="1"/>
    <col min="265" max="265" width="16.7109375" style="12" customWidth="1"/>
    <col min="266" max="266" width="11.28515625" style="12" bestFit="1" customWidth="1"/>
    <col min="267" max="267" width="12" style="12" customWidth="1"/>
    <col min="268" max="269" width="28.28515625" style="12" customWidth="1"/>
    <col min="270" max="513" width="9.140625" style="12"/>
    <col min="514" max="514" width="7.28515625" style="12" customWidth="1"/>
    <col min="515" max="515" width="16.5703125" style="12" customWidth="1"/>
    <col min="516" max="516" width="52" style="12" customWidth="1"/>
    <col min="517" max="517" width="15.28515625" style="12" customWidth="1"/>
    <col min="518" max="518" width="17.28515625" style="12" customWidth="1"/>
    <col min="519" max="519" width="18.140625" style="12" customWidth="1"/>
    <col min="520" max="520" width="13.7109375" style="12" customWidth="1"/>
    <col min="521" max="521" width="16.7109375" style="12" customWidth="1"/>
    <col min="522" max="522" width="11.28515625" style="12" bestFit="1" customWidth="1"/>
    <col min="523" max="523" width="12" style="12" customWidth="1"/>
    <col min="524" max="525" width="28.28515625" style="12" customWidth="1"/>
    <col min="526" max="769" width="9.140625" style="12"/>
    <col min="770" max="770" width="7.28515625" style="12" customWidth="1"/>
    <col min="771" max="771" width="16.5703125" style="12" customWidth="1"/>
    <col min="772" max="772" width="52" style="12" customWidth="1"/>
    <col min="773" max="773" width="15.28515625" style="12" customWidth="1"/>
    <col min="774" max="774" width="17.28515625" style="12" customWidth="1"/>
    <col min="775" max="775" width="18.140625" style="12" customWidth="1"/>
    <col min="776" max="776" width="13.7109375" style="12" customWidth="1"/>
    <col min="777" max="777" width="16.7109375" style="12" customWidth="1"/>
    <col min="778" max="778" width="11.28515625" style="12" bestFit="1" customWidth="1"/>
    <col min="779" max="779" width="12" style="12" customWidth="1"/>
    <col min="780" max="781" width="28.28515625" style="12" customWidth="1"/>
    <col min="782" max="1025" width="9.140625" style="12"/>
    <col min="1026" max="1026" width="7.28515625" style="12" customWidth="1"/>
    <col min="1027" max="1027" width="16.5703125" style="12" customWidth="1"/>
    <col min="1028" max="1028" width="52" style="12" customWidth="1"/>
    <col min="1029" max="1029" width="15.28515625" style="12" customWidth="1"/>
    <col min="1030" max="1030" width="17.28515625" style="12" customWidth="1"/>
    <col min="1031" max="1031" width="18.140625" style="12" customWidth="1"/>
    <col min="1032" max="1032" width="13.7109375" style="12" customWidth="1"/>
    <col min="1033" max="1033" width="16.7109375" style="12" customWidth="1"/>
    <col min="1034" max="1034" width="11.28515625" style="12" bestFit="1" customWidth="1"/>
    <col min="1035" max="1035" width="12" style="12" customWidth="1"/>
    <col min="1036" max="1037" width="28.28515625" style="12" customWidth="1"/>
    <col min="1038" max="1281" width="9.140625" style="12"/>
    <col min="1282" max="1282" width="7.28515625" style="12" customWidth="1"/>
    <col min="1283" max="1283" width="16.5703125" style="12" customWidth="1"/>
    <col min="1284" max="1284" width="52" style="12" customWidth="1"/>
    <col min="1285" max="1285" width="15.28515625" style="12" customWidth="1"/>
    <col min="1286" max="1286" width="17.28515625" style="12" customWidth="1"/>
    <col min="1287" max="1287" width="18.140625" style="12" customWidth="1"/>
    <col min="1288" max="1288" width="13.7109375" style="12" customWidth="1"/>
    <col min="1289" max="1289" width="16.7109375" style="12" customWidth="1"/>
    <col min="1290" max="1290" width="11.28515625" style="12" bestFit="1" customWidth="1"/>
    <col min="1291" max="1291" width="12" style="12" customWidth="1"/>
    <col min="1292" max="1293" width="28.28515625" style="12" customWidth="1"/>
    <col min="1294" max="1537" width="9.140625" style="12"/>
    <col min="1538" max="1538" width="7.28515625" style="12" customWidth="1"/>
    <col min="1539" max="1539" width="16.5703125" style="12" customWidth="1"/>
    <col min="1540" max="1540" width="52" style="12" customWidth="1"/>
    <col min="1541" max="1541" width="15.28515625" style="12" customWidth="1"/>
    <col min="1542" max="1542" width="17.28515625" style="12" customWidth="1"/>
    <col min="1543" max="1543" width="18.140625" style="12" customWidth="1"/>
    <col min="1544" max="1544" width="13.7109375" style="12" customWidth="1"/>
    <col min="1545" max="1545" width="16.7109375" style="12" customWidth="1"/>
    <col min="1546" max="1546" width="11.28515625" style="12" bestFit="1" customWidth="1"/>
    <col min="1547" max="1547" width="12" style="12" customWidth="1"/>
    <col min="1548" max="1549" width="28.28515625" style="12" customWidth="1"/>
    <col min="1550" max="1793" width="9.140625" style="12"/>
    <col min="1794" max="1794" width="7.28515625" style="12" customWidth="1"/>
    <col min="1795" max="1795" width="16.5703125" style="12" customWidth="1"/>
    <col min="1796" max="1796" width="52" style="12" customWidth="1"/>
    <col min="1797" max="1797" width="15.28515625" style="12" customWidth="1"/>
    <col min="1798" max="1798" width="17.28515625" style="12" customWidth="1"/>
    <col min="1799" max="1799" width="18.140625" style="12" customWidth="1"/>
    <col min="1800" max="1800" width="13.7109375" style="12" customWidth="1"/>
    <col min="1801" max="1801" width="16.7109375" style="12" customWidth="1"/>
    <col min="1802" max="1802" width="11.28515625" style="12" bestFit="1" customWidth="1"/>
    <col min="1803" max="1803" width="12" style="12" customWidth="1"/>
    <col min="1804" max="1805" width="28.28515625" style="12" customWidth="1"/>
    <col min="1806" max="2049" width="9.140625" style="12"/>
    <col min="2050" max="2050" width="7.28515625" style="12" customWidth="1"/>
    <col min="2051" max="2051" width="16.5703125" style="12" customWidth="1"/>
    <col min="2052" max="2052" width="52" style="12" customWidth="1"/>
    <col min="2053" max="2053" width="15.28515625" style="12" customWidth="1"/>
    <col min="2054" max="2054" width="17.28515625" style="12" customWidth="1"/>
    <col min="2055" max="2055" width="18.140625" style="12" customWidth="1"/>
    <col min="2056" max="2056" width="13.7109375" style="12" customWidth="1"/>
    <col min="2057" max="2057" width="16.7109375" style="12" customWidth="1"/>
    <col min="2058" max="2058" width="11.28515625" style="12" bestFit="1" customWidth="1"/>
    <col min="2059" max="2059" width="12" style="12" customWidth="1"/>
    <col min="2060" max="2061" width="28.28515625" style="12" customWidth="1"/>
    <col min="2062" max="2305" width="9.140625" style="12"/>
    <col min="2306" max="2306" width="7.28515625" style="12" customWidth="1"/>
    <col min="2307" max="2307" width="16.5703125" style="12" customWidth="1"/>
    <col min="2308" max="2308" width="52" style="12" customWidth="1"/>
    <col min="2309" max="2309" width="15.28515625" style="12" customWidth="1"/>
    <col min="2310" max="2310" width="17.28515625" style="12" customWidth="1"/>
    <col min="2311" max="2311" width="18.140625" style="12" customWidth="1"/>
    <col min="2312" max="2312" width="13.7109375" style="12" customWidth="1"/>
    <col min="2313" max="2313" width="16.7109375" style="12" customWidth="1"/>
    <col min="2314" max="2314" width="11.28515625" style="12" bestFit="1" customWidth="1"/>
    <col min="2315" max="2315" width="12" style="12" customWidth="1"/>
    <col min="2316" max="2317" width="28.28515625" style="12" customWidth="1"/>
    <col min="2318" max="2561" width="9.140625" style="12"/>
    <col min="2562" max="2562" width="7.28515625" style="12" customWidth="1"/>
    <col min="2563" max="2563" width="16.5703125" style="12" customWidth="1"/>
    <col min="2564" max="2564" width="52" style="12" customWidth="1"/>
    <col min="2565" max="2565" width="15.28515625" style="12" customWidth="1"/>
    <col min="2566" max="2566" width="17.28515625" style="12" customWidth="1"/>
    <col min="2567" max="2567" width="18.140625" style="12" customWidth="1"/>
    <col min="2568" max="2568" width="13.7109375" style="12" customWidth="1"/>
    <col min="2569" max="2569" width="16.7109375" style="12" customWidth="1"/>
    <col min="2570" max="2570" width="11.28515625" style="12" bestFit="1" customWidth="1"/>
    <col min="2571" max="2571" width="12" style="12" customWidth="1"/>
    <col min="2572" max="2573" width="28.28515625" style="12" customWidth="1"/>
    <col min="2574" max="2817" width="9.140625" style="12"/>
    <col min="2818" max="2818" width="7.28515625" style="12" customWidth="1"/>
    <col min="2819" max="2819" width="16.5703125" style="12" customWidth="1"/>
    <col min="2820" max="2820" width="52" style="12" customWidth="1"/>
    <col min="2821" max="2821" width="15.28515625" style="12" customWidth="1"/>
    <col min="2822" max="2822" width="17.28515625" style="12" customWidth="1"/>
    <col min="2823" max="2823" width="18.140625" style="12" customWidth="1"/>
    <col min="2824" max="2824" width="13.7109375" style="12" customWidth="1"/>
    <col min="2825" max="2825" width="16.7109375" style="12" customWidth="1"/>
    <col min="2826" max="2826" width="11.28515625" style="12" bestFit="1" customWidth="1"/>
    <col min="2827" max="2827" width="12" style="12" customWidth="1"/>
    <col min="2828" max="2829" width="28.28515625" style="12" customWidth="1"/>
    <col min="2830" max="3073" width="9.140625" style="12"/>
    <col min="3074" max="3074" width="7.28515625" style="12" customWidth="1"/>
    <col min="3075" max="3075" width="16.5703125" style="12" customWidth="1"/>
    <col min="3076" max="3076" width="52" style="12" customWidth="1"/>
    <col min="3077" max="3077" width="15.28515625" style="12" customWidth="1"/>
    <col min="3078" max="3078" width="17.28515625" style="12" customWidth="1"/>
    <col min="3079" max="3079" width="18.140625" style="12" customWidth="1"/>
    <col min="3080" max="3080" width="13.7109375" style="12" customWidth="1"/>
    <col min="3081" max="3081" width="16.7109375" style="12" customWidth="1"/>
    <col min="3082" max="3082" width="11.28515625" style="12" bestFit="1" customWidth="1"/>
    <col min="3083" max="3083" width="12" style="12" customWidth="1"/>
    <col min="3084" max="3085" width="28.28515625" style="12" customWidth="1"/>
    <col min="3086" max="3329" width="9.140625" style="12"/>
    <col min="3330" max="3330" width="7.28515625" style="12" customWidth="1"/>
    <col min="3331" max="3331" width="16.5703125" style="12" customWidth="1"/>
    <col min="3332" max="3332" width="52" style="12" customWidth="1"/>
    <col min="3333" max="3333" width="15.28515625" style="12" customWidth="1"/>
    <col min="3334" max="3334" width="17.28515625" style="12" customWidth="1"/>
    <col min="3335" max="3335" width="18.140625" style="12" customWidth="1"/>
    <col min="3336" max="3336" width="13.7109375" style="12" customWidth="1"/>
    <col min="3337" max="3337" width="16.7109375" style="12" customWidth="1"/>
    <col min="3338" max="3338" width="11.28515625" style="12" bestFit="1" customWidth="1"/>
    <col min="3339" max="3339" width="12" style="12" customWidth="1"/>
    <col min="3340" max="3341" width="28.28515625" style="12" customWidth="1"/>
    <col min="3342" max="3585" width="9.140625" style="12"/>
    <col min="3586" max="3586" width="7.28515625" style="12" customWidth="1"/>
    <col min="3587" max="3587" width="16.5703125" style="12" customWidth="1"/>
    <col min="3588" max="3588" width="52" style="12" customWidth="1"/>
    <col min="3589" max="3589" width="15.28515625" style="12" customWidth="1"/>
    <col min="3590" max="3590" width="17.28515625" style="12" customWidth="1"/>
    <col min="3591" max="3591" width="18.140625" style="12" customWidth="1"/>
    <col min="3592" max="3592" width="13.7109375" style="12" customWidth="1"/>
    <col min="3593" max="3593" width="16.7109375" style="12" customWidth="1"/>
    <col min="3594" max="3594" width="11.28515625" style="12" bestFit="1" customWidth="1"/>
    <col min="3595" max="3595" width="12" style="12" customWidth="1"/>
    <col min="3596" max="3597" width="28.28515625" style="12" customWidth="1"/>
    <col min="3598" max="3841" width="9.140625" style="12"/>
    <col min="3842" max="3842" width="7.28515625" style="12" customWidth="1"/>
    <col min="3843" max="3843" width="16.5703125" style="12" customWidth="1"/>
    <col min="3844" max="3844" width="52" style="12" customWidth="1"/>
    <col min="3845" max="3845" width="15.28515625" style="12" customWidth="1"/>
    <col min="3846" max="3846" width="17.28515625" style="12" customWidth="1"/>
    <col min="3847" max="3847" width="18.140625" style="12" customWidth="1"/>
    <col min="3848" max="3848" width="13.7109375" style="12" customWidth="1"/>
    <col min="3849" max="3849" width="16.7109375" style="12" customWidth="1"/>
    <col min="3850" max="3850" width="11.28515625" style="12" bestFit="1" customWidth="1"/>
    <col min="3851" max="3851" width="12" style="12" customWidth="1"/>
    <col min="3852" max="3853" width="28.28515625" style="12" customWidth="1"/>
    <col min="3854" max="4097" width="9.140625" style="12"/>
    <col min="4098" max="4098" width="7.28515625" style="12" customWidth="1"/>
    <col min="4099" max="4099" width="16.5703125" style="12" customWidth="1"/>
    <col min="4100" max="4100" width="52" style="12" customWidth="1"/>
    <col min="4101" max="4101" width="15.28515625" style="12" customWidth="1"/>
    <col min="4102" max="4102" width="17.28515625" style="12" customWidth="1"/>
    <col min="4103" max="4103" width="18.140625" style="12" customWidth="1"/>
    <col min="4104" max="4104" width="13.7109375" style="12" customWidth="1"/>
    <col min="4105" max="4105" width="16.7109375" style="12" customWidth="1"/>
    <col min="4106" max="4106" width="11.28515625" style="12" bestFit="1" customWidth="1"/>
    <col min="4107" max="4107" width="12" style="12" customWidth="1"/>
    <col min="4108" max="4109" width="28.28515625" style="12" customWidth="1"/>
    <col min="4110" max="4353" width="9.140625" style="12"/>
    <col min="4354" max="4354" width="7.28515625" style="12" customWidth="1"/>
    <col min="4355" max="4355" width="16.5703125" style="12" customWidth="1"/>
    <col min="4356" max="4356" width="52" style="12" customWidth="1"/>
    <col min="4357" max="4357" width="15.28515625" style="12" customWidth="1"/>
    <col min="4358" max="4358" width="17.28515625" style="12" customWidth="1"/>
    <col min="4359" max="4359" width="18.140625" style="12" customWidth="1"/>
    <col min="4360" max="4360" width="13.7109375" style="12" customWidth="1"/>
    <col min="4361" max="4361" width="16.7109375" style="12" customWidth="1"/>
    <col min="4362" max="4362" width="11.28515625" style="12" bestFit="1" customWidth="1"/>
    <col min="4363" max="4363" width="12" style="12" customWidth="1"/>
    <col min="4364" max="4365" width="28.28515625" style="12" customWidth="1"/>
    <col min="4366" max="4609" width="9.140625" style="12"/>
    <col min="4610" max="4610" width="7.28515625" style="12" customWidth="1"/>
    <col min="4611" max="4611" width="16.5703125" style="12" customWidth="1"/>
    <col min="4612" max="4612" width="52" style="12" customWidth="1"/>
    <col min="4613" max="4613" width="15.28515625" style="12" customWidth="1"/>
    <col min="4614" max="4614" width="17.28515625" style="12" customWidth="1"/>
    <col min="4615" max="4615" width="18.140625" style="12" customWidth="1"/>
    <col min="4616" max="4616" width="13.7109375" style="12" customWidth="1"/>
    <col min="4617" max="4617" width="16.7109375" style="12" customWidth="1"/>
    <col min="4618" max="4618" width="11.28515625" style="12" bestFit="1" customWidth="1"/>
    <col min="4619" max="4619" width="12" style="12" customWidth="1"/>
    <col min="4620" max="4621" width="28.28515625" style="12" customWidth="1"/>
    <col min="4622" max="4865" width="9.140625" style="12"/>
    <col min="4866" max="4866" width="7.28515625" style="12" customWidth="1"/>
    <col min="4867" max="4867" width="16.5703125" style="12" customWidth="1"/>
    <col min="4868" max="4868" width="52" style="12" customWidth="1"/>
    <col min="4869" max="4869" width="15.28515625" style="12" customWidth="1"/>
    <col min="4870" max="4870" width="17.28515625" style="12" customWidth="1"/>
    <col min="4871" max="4871" width="18.140625" style="12" customWidth="1"/>
    <col min="4872" max="4872" width="13.7109375" style="12" customWidth="1"/>
    <col min="4873" max="4873" width="16.7109375" style="12" customWidth="1"/>
    <col min="4874" max="4874" width="11.28515625" style="12" bestFit="1" customWidth="1"/>
    <col min="4875" max="4875" width="12" style="12" customWidth="1"/>
    <col min="4876" max="4877" width="28.28515625" style="12" customWidth="1"/>
    <col min="4878" max="5121" width="9.140625" style="12"/>
    <col min="5122" max="5122" width="7.28515625" style="12" customWidth="1"/>
    <col min="5123" max="5123" width="16.5703125" style="12" customWidth="1"/>
    <col min="5124" max="5124" width="52" style="12" customWidth="1"/>
    <col min="5125" max="5125" width="15.28515625" style="12" customWidth="1"/>
    <col min="5126" max="5126" width="17.28515625" style="12" customWidth="1"/>
    <col min="5127" max="5127" width="18.140625" style="12" customWidth="1"/>
    <col min="5128" max="5128" width="13.7109375" style="12" customWidth="1"/>
    <col min="5129" max="5129" width="16.7109375" style="12" customWidth="1"/>
    <col min="5130" max="5130" width="11.28515625" style="12" bestFit="1" customWidth="1"/>
    <col min="5131" max="5131" width="12" style="12" customWidth="1"/>
    <col min="5132" max="5133" width="28.28515625" style="12" customWidth="1"/>
    <col min="5134" max="5377" width="9.140625" style="12"/>
    <col min="5378" max="5378" width="7.28515625" style="12" customWidth="1"/>
    <col min="5379" max="5379" width="16.5703125" style="12" customWidth="1"/>
    <col min="5380" max="5380" width="52" style="12" customWidth="1"/>
    <col min="5381" max="5381" width="15.28515625" style="12" customWidth="1"/>
    <col min="5382" max="5382" width="17.28515625" style="12" customWidth="1"/>
    <col min="5383" max="5383" width="18.140625" style="12" customWidth="1"/>
    <col min="5384" max="5384" width="13.7109375" style="12" customWidth="1"/>
    <col min="5385" max="5385" width="16.7109375" style="12" customWidth="1"/>
    <col min="5386" max="5386" width="11.28515625" style="12" bestFit="1" customWidth="1"/>
    <col min="5387" max="5387" width="12" style="12" customWidth="1"/>
    <col min="5388" max="5389" width="28.28515625" style="12" customWidth="1"/>
    <col min="5390" max="5633" width="9.140625" style="12"/>
    <col min="5634" max="5634" width="7.28515625" style="12" customWidth="1"/>
    <col min="5635" max="5635" width="16.5703125" style="12" customWidth="1"/>
    <col min="5636" max="5636" width="52" style="12" customWidth="1"/>
    <col min="5637" max="5637" width="15.28515625" style="12" customWidth="1"/>
    <col min="5638" max="5638" width="17.28515625" style="12" customWidth="1"/>
    <col min="5639" max="5639" width="18.140625" style="12" customWidth="1"/>
    <col min="5640" max="5640" width="13.7109375" style="12" customWidth="1"/>
    <col min="5641" max="5641" width="16.7109375" style="12" customWidth="1"/>
    <col min="5642" max="5642" width="11.28515625" style="12" bestFit="1" customWidth="1"/>
    <col min="5643" max="5643" width="12" style="12" customWidth="1"/>
    <col min="5644" max="5645" width="28.28515625" style="12" customWidth="1"/>
    <col min="5646" max="5889" width="9.140625" style="12"/>
    <col min="5890" max="5890" width="7.28515625" style="12" customWidth="1"/>
    <col min="5891" max="5891" width="16.5703125" style="12" customWidth="1"/>
    <col min="5892" max="5892" width="52" style="12" customWidth="1"/>
    <col min="5893" max="5893" width="15.28515625" style="12" customWidth="1"/>
    <col min="5894" max="5894" width="17.28515625" style="12" customWidth="1"/>
    <col min="5895" max="5895" width="18.140625" style="12" customWidth="1"/>
    <col min="5896" max="5896" width="13.7109375" style="12" customWidth="1"/>
    <col min="5897" max="5897" width="16.7109375" style="12" customWidth="1"/>
    <col min="5898" max="5898" width="11.28515625" style="12" bestFit="1" customWidth="1"/>
    <col min="5899" max="5899" width="12" style="12" customWidth="1"/>
    <col min="5900" max="5901" width="28.28515625" style="12" customWidth="1"/>
    <col min="5902" max="6145" width="9.140625" style="12"/>
    <col min="6146" max="6146" width="7.28515625" style="12" customWidth="1"/>
    <col min="6147" max="6147" width="16.5703125" style="12" customWidth="1"/>
    <col min="6148" max="6148" width="52" style="12" customWidth="1"/>
    <col min="6149" max="6149" width="15.28515625" style="12" customWidth="1"/>
    <col min="6150" max="6150" width="17.28515625" style="12" customWidth="1"/>
    <col min="6151" max="6151" width="18.140625" style="12" customWidth="1"/>
    <col min="6152" max="6152" width="13.7109375" style="12" customWidth="1"/>
    <col min="6153" max="6153" width="16.7109375" style="12" customWidth="1"/>
    <col min="6154" max="6154" width="11.28515625" style="12" bestFit="1" customWidth="1"/>
    <col min="6155" max="6155" width="12" style="12" customWidth="1"/>
    <col min="6156" max="6157" width="28.28515625" style="12" customWidth="1"/>
    <col min="6158" max="6401" width="9.140625" style="12"/>
    <col min="6402" max="6402" width="7.28515625" style="12" customWidth="1"/>
    <col min="6403" max="6403" width="16.5703125" style="12" customWidth="1"/>
    <col min="6404" max="6404" width="52" style="12" customWidth="1"/>
    <col min="6405" max="6405" width="15.28515625" style="12" customWidth="1"/>
    <col min="6406" max="6406" width="17.28515625" style="12" customWidth="1"/>
    <col min="6407" max="6407" width="18.140625" style="12" customWidth="1"/>
    <col min="6408" max="6408" width="13.7109375" style="12" customWidth="1"/>
    <col min="6409" max="6409" width="16.7109375" style="12" customWidth="1"/>
    <col min="6410" max="6410" width="11.28515625" style="12" bestFit="1" customWidth="1"/>
    <col min="6411" max="6411" width="12" style="12" customWidth="1"/>
    <col min="6412" max="6413" width="28.28515625" style="12" customWidth="1"/>
    <col min="6414" max="6657" width="9.140625" style="12"/>
    <col min="6658" max="6658" width="7.28515625" style="12" customWidth="1"/>
    <col min="6659" max="6659" width="16.5703125" style="12" customWidth="1"/>
    <col min="6660" max="6660" width="52" style="12" customWidth="1"/>
    <col min="6661" max="6661" width="15.28515625" style="12" customWidth="1"/>
    <col min="6662" max="6662" width="17.28515625" style="12" customWidth="1"/>
    <col min="6663" max="6663" width="18.140625" style="12" customWidth="1"/>
    <col min="6664" max="6664" width="13.7109375" style="12" customWidth="1"/>
    <col min="6665" max="6665" width="16.7109375" style="12" customWidth="1"/>
    <col min="6666" max="6666" width="11.28515625" style="12" bestFit="1" customWidth="1"/>
    <col min="6667" max="6667" width="12" style="12" customWidth="1"/>
    <col min="6668" max="6669" width="28.28515625" style="12" customWidth="1"/>
    <col min="6670" max="6913" width="9.140625" style="12"/>
    <col min="6914" max="6914" width="7.28515625" style="12" customWidth="1"/>
    <col min="6915" max="6915" width="16.5703125" style="12" customWidth="1"/>
    <col min="6916" max="6916" width="52" style="12" customWidth="1"/>
    <col min="6917" max="6917" width="15.28515625" style="12" customWidth="1"/>
    <col min="6918" max="6918" width="17.28515625" style="12" customWidth="1"/>
    <col min="6919" max="6919" width="18.140625" style="12" customWidth="1"/>
    <col min="6920" max="6920" width="13.7109375" style="12" customWidth="1"/>
    <col min="6921" max="6921" width="16.7109375" style="12" customWidth="1"/>
    <col min="6922" max="6922" width="11.28515625" style="12" bestFit="1" customWidth="1"/>
    <col min="6923" max="6923" width="12" style="12" customWidth="1"/>
    <col min="6924" max="6925" width="28.28515625" style="12" customWidth="1"/>
    <col min="6926" max="7169" width="9.140625" style="12"/>
    <col min="7170" max="7170" width="7.28515625" style="12" customWidth="1"/>
    <col min="7171" max="7171" width="16.5703125" style="12" customWidth="1"/>
    <col min="7172" max="7172" width="52" style="12" customWidth="1"/>
    <col min="7173" max="7173" width="15.28515625" style="12" customWidth="1"/>
    <col min="7174" max="7174" width="17.28515625" style="12" customWidth="1"/>
    <col min="7175" max="7175" width="18.140625" style="12" customWidth="1"/>
    <col min="7176" max="7176" width="13.7109375" style="12" customWidth="1"/>
    <col min="7177" max="7177" width="16.7109375" style="12" customWidth="1"/>
    <col min="7178" max="7178" width="11.28515625" style="12" bestFit="1" customWidth="1"/>
    <col min="7179" max="7179" width="12" style="12" customWidth="1"/>
    <col min="7180" max="7181" width="28.28515625" style="12" customWidth="1"/>
    <col min="7182" max="7425" width="9.140625" style="12"/>
    <col min="7426" max="7426" width="7.28515625" style="12" customWidth="1"/>
    <col min="7427" max="7427" width="16.5703125" style="12" customWidth="1"/>
    <col min="7428" max="7428" width="52" style="12" customWidth="1"/>
    <col min="7429" max="7429" width="15.28515625" style="12" customWidth="1"/>
    <col min="7430" max="7430" width="17.28515625" style="12" customWidth="1"/>
    <col min="7431" max="7431" width="18.140625" style="12" customWidth="1"/>
    <col min="7432" max="7432" width="13.7109375" style="12" customWidth="1"/>
    <col min="7433" max="7433" width="16.7109375" style="12" customWidth="1"/>
    <col min="7434" max="7434" width="11.28515625" style="12" bestFit="1" customWidth="1"/>
    <col min="7435" max="7435" width="12" style="12" customWidth="1"/>
    <col min="7436" max="7437" width="28.28515625" style="12" customWidth="1"/>
    <col min="7438" max="7681" width="9.140625" style="12"/>
    <col min="7682" max="7682" width="7.28515625" style="12" customWidth="1"/>
    <col min="7683" max="7683" width="16.5703125" style="12" customWidth="1"/>
    <col min="7684" max="7684" width="52" style="12" customWidth="1"/>
    <col min="7685" max="7685" width="15.28515625" style="12" customWidth="1"/>
    <col min="7686" max="7686" width="17.28515625" style="12" customWidth="1"/>
    <col min="7687" max="7687" width="18.140625" style="12" customWidth="1"/>
    <col min="7688" max="7688" width="13.7109375" style="12" customWidth="1"/>
    <col min="7689" max="7689" width="16.7109375" style="12" customWidth="1"/>
    <col min="7690" max="7690" width="11.28515625" style="12" bestFit="1" customWidth="1"/>
    <col min="7691" max="7691" width="12" style="12" customWidth="1"/>
    <col min="7692" max="7693" width="28.28515625" style="12" customWidth="1"/>
    <col min="7694" max="7937" width="9.140625" style="12"/>
    <col min="7938" max="7938" width="7.28515625" style="12" customWidth="1"/>
    <col min="7939" max="7939" width="16.5703125" style="12" customWidth="1"/>
    <col min="7940" max="7940" width="52" style="12" customWidth="1"/>
    <col min="7941" max="7941" width="15.28515625" style="12" customWidth="1"/>
    <col min="7942" max="7942" width="17.28515625" style="12" customWidth="1"/>
    <col min="7943" max="7943" width="18.140625" style="12" customWidth="1"/>
    <col min="7944" max="7944" width="13.7109375" style="12" customWidth="1"/>
    <col min="7945" max="7945" width="16.7109375" style="12" customWidth="1"/>
    <col min="7946" max="7946" width="11.28515625" style="12" bestFit="1" customWidth="1"/>
    <col min="7947" max="7947" width="12" style="12" customWidth="1"/>
    <col min="7948" max="7949" width="28.28515625" style="12" customWidth="1"/>
    <col min="7950" max="8193" width="9.140625" style="12"/>
    <col min="8194" max="8194" width="7.28515625" style="12" customWidth="1"/>
    <col min="8195" max="8195" width="16.5703125" style="12" customWidth="1"/>
    <col min="8196" max="8196" width="52" style="12" customWidth="1"/>
    <col min="8197" max="8197" width="15.28515625" style="12" customWidth="1"/>
    <col min="8198" max="8198" width="17.28515625" style="12" customWidth="1"/>
    <col min="8199" max="8199" width="18.140625" style="12" customWidth="1"/>
    <col min="8200" max="8200" width="13.7109375" style="12" customWidth="1"/>
    <col min="8201" max="8201" width="16.7109375" style="12" customWidth="1"/>
    <col min="8202" max="8202" width="11.28515625" style="12" bestFit="1" customWidth="1"/>
    <col min="8203" max="8203" width="12" style="12" customWidth="1"/>
    <col min="8204" max="8205" width="28.28515625" style="12" customWidth="1"/>
    <col min="8206" max="8449" width="9.140625" style="12"/>
    <col min="8450" max="8450" width="7.28515625" style="12" customWidth="1"/>
    <col min="8451" max="8451" width="16.5703125" style="12" customWidth="1"/>
    <col min="8452" max="8452" width="52" style="12" customWidth="1"/>
    <col min="8453" max="8453" width="15.28515625" style="12" customWidth="1"/>
    <col min="8454" max="8454" width="17.28515625" style="12" customWidth="1"/>
    <col min="8455" max="8455" width="18.140625" style="12" customWidth="1"/>
    <col min="8456" max="8456" width="13.7109375" style="12" customWidth="1"/>
    <col min="8457" max="8457" width="16.7109375" style="12" customWidth="1"/>
    <col min="8458" max="8458" width="11.28515625" style="12" bestFit="1" customWidth="1"/>
    <col min="8459" max="8459" width="12" style="12" customWidth="1"/>
    <col min="8460" max="8461" width="28.28515625" style="12" customWidth="1"/>
    <col min="8462" max="8705" width="9.140625" style="12"/>
    <col min="8706" max="8706" width="7.28515625" style="12" customWidth="1"/>
    <col min="8707" max="8707" width="16.5703125" style="12" customWidth="1"/>
    <col min="8708" max="8708" width="52" style="12" customWidth="1"/>
    <col min="8709" max="8709" width="15.28515625" style="12" customWidth="1"/>
    <col min="8710" max="8710" width="17.28515625" style="12" customWidth="1"/>
    <col min="8711" max="8711" width="18.140625" style="12" customWidth="1"/>
    <col min="8712" max="8712" width="13.7109375" style="12" customWidth="1"/>
    <col min="8713" max="8713" width="16.7109375" style="12" customWidth="1"/>
    <col min="8714" max="8714" width="11.28515625" style="12" bestFit="1" customWidth="1"/>
    <col min="8715" max="8715" width="12" style="12" customWidth="1"/>
    <col min="8716" max="8717" width="28.28515625" style="12" customWidth="1"/>
    <col min="8718" max="8961" width="9.140625" style="12"/>
    <col min="8962" max="8962" width="7.28515625" style="12" customWidth="1"/>
    <col min="8963" max="8963" width="16.5703125" style="12" customWidth="1"/>
    <col min="8964" max="8964" width="52" style="12" customWidth="1"/>
    <col min="8965" max="8965" width="15.28515625" style="12" customWidth="1"/>
    <col min="8966" max="8966" width="17.28515625" style="12" customWidth="1"/>
    <col min="8967" max="8967" width="18.140625" style="12" customWidth="1"/>
    <col min="8968" max="8968" width="13.7109375" style="12" customWidth="1"/>
    <col min="8969" max="8969" width="16.7109375" style="12" customWidth="1"/>
    <col min="8970" max="8970" width="11.28515625" style="12" bestFit="1" customWidth="1"/>
    <col min="8971" max="8971" width="12" style="12" customWidth="1"/>
    <col min="8972" max="8973" width="28.28515625" style="12" customWidth="1"/>
    <col min="8974" max="9217" width="9.140625" style="12"/>
    <col min="9218" max="9218" width="7.28515625" style="12" customWidth="1"/>
    <col min="9219" max="9219" width="16.5703125" style="12" customWidth="1"/>
    <col min="9220" max="9220" width="52" style="12" customWidth="1"/>
    <col min="9221" max="9221" width="15.28515625" style="12" customWidth="1"/>
    <col min="9222" max="9222" width="17.28515625" style="12" customWidth="1"/>
    <col min="9223" max="9223" width="18.140625" style="12" customWidth="1"/>
    <col min="9224" max="9224" width="13.7109375" style="12" customWidth="1"/>
    <col min="9225" max="9225" width="16.7109375" style="12" customWidth="1"/>
    <col min="9226" max="9226" width="11.28515625" style="12" bestFit="1" customWidth="1"/>
    <col min="9227" max="9227" width="12" style="12" customWidth="1"/>
    <col min="9228" max="9229" width="28.28515625" style="12" customWidth="1"/>
    <col min="9230" max="9473" width="9.140625" style="12"/>
    <col min="9474" max="9474" width="7.28515625" style="12" customWidth="1"/>
    <col min="9475" max="9475" width="16.5703125" style="12" customWidth="1"/>
    <col min="9476" max="9476" width="52" style="12" customWidth="1"/>
    <col min="9477" max="9477" width="15.28515625" style="12" customWidth="1"/>
    <col min="9478" max="9478" width="17.28515625" style="12" customWidth="1"/>
    <col min="9479" max="9479" width="18.140625" style="12" customWidth="1"/>
    <col min="9480" max="9480" width="13.7109375" style="12" customWidth="1"/>
    <col min="9481" max="9481" width="16.7109375" style="12" customWidth="1"/>
    <col min="9482" max="9482" width="11.28515625" style="12" bestFit="1" customWidth="1"/>
    <col min="9483" max="9483" width="12" style="12" customWidth="1"/>
    <col min="9484" max="9485" width="28.28515625" style="12" customWidth="1"/>
    <col min="9486" max="9729" width="9.140625" style="12"/>
    <col min="9730" max="9730" width="7.28515625" style="12" customWidth="1"/>
    <col min="9731" max="9731" width="16.5703125" style="12" customWidth="1"/>
    <col min="9732" max="9732" width="52" style="12" customWidth="1"/>
    <col min="9733" max="9733" width="15.28515625" style="12" customWidth="1"/>
    <col min="9734" max="9734" width="17.28515625" style="12" customWidth="1"/>
    <col min="9735" max="9735" width="18.140625" style="12" customWidth="1"/>
    <col min="9736" max="9736" width="13.7109375" style="12" customWidth="1"/>
    <col min="9737" max="9737" width="16.7109375" style="12" customWidth="1"/>
    <col min="9738" max="9738" width="11.28515625" style="12" bestFit="1" customWidth="1"/>
    <col min="9739" max="9739" width="12" style="12" customWidth="1"/>
    <col min="9740" max="9741" width="28.28515625" style="12" customWidth="1"/>
    <col min="9742" max="9985" width="9.140625" style="12"/>
    <col min="9986" max="9986" width="7.28515625" style="12" customWidth="1"/>
    <col min="9987" max="9987" width="16.5703125" style="12" customWidth="1"/>
    <col min="9988" max="9988" width="52" style="12" customWidth="1"/>
    <col min="9989" max="9989" width="15.28515625" style="12" customWidth="1"/>
    <col min="9990" max="9990" width="17.28515625" style="12" customWidth="1"/>
    <col min="9991" max="9991" width="18.140625" style="12" customWidth="1"/>
    <col min="9992" max="9992" width="13.7109375" style="12" customWidth="1"/>
    <col min="9993" max="9993" width="16.7109375" style="12" customWidth="1"/>
    <col min="9994" max="9994" width="11.28515625" style="12" bestFit="1" customWidth="1"/>
    <col min="9995" max="9995" width="12" style="12" customWidth="1"/>
    <col min="9996" max="9997" width="28.28515625" style="12" customWidth="1"/>
    <col min="9998" max="10241" width="9.140625" style="12"/>
    <col min="10242" max="10242" width="7.28515625" style="12" customWidth="1"/>
    <col min="10243" max="10243" width="16.5703125" style="12" customWidth="1"/>
    <col min="10244" max="10244" width="52" style="12" customWidth="1"/>
    <col min="10245" max="10245" width="15.28515625" style="12" customWidth="1"/>
    <col min="10246" max="10246" width="17.28515625" style="12" customWidth="1"/>
    <col min="10247" max="10247" width="18.140625" style="12" customWidth="1"/>
    <col min="10248" max="10248" width="13.7109375" style="12" customWidth="1"/>
    <col min="10249" max="10249" width="16.7109375" style="12" customWidth="1"/>
    <col min="10250" max="10250" width="11.28515625" style="12" bestFit="1" customWidth="1"/>
    <col min="10251" max="10251" width="12" style="12" customWidth="1"/>
    <col min="10252" max="10253" width="28.28515625" style="12" customWidth="1"/>
    <col min="10254" max="10497" width="9.140625" style="12"/>
    <col min="10498" max="10498" width="7.28515625" style="12" customWidth="1"/>
    <col min="10499" max="10499" width="16.5703125" style="12" customWidth="1"/>
    <col min="10500" max="10500" width="52" style="12" customWidth="1"/>
    <col min="10501" max="10501" width="15.28515625" style="12" customWidth="1"/>
    <col min="10502" max="10502" width="17.28515625" style="12" customWidth="1"/>
    <col min="10503" max="10503" width="18.140625" style="12" customWidth="1"/>
    <col min="10504" max="10504" width="13.7109375" style="12" customWidth="1"/>
    <col min="10505" max="10505" width="16.7109375" style="12" customWidth="1"/>
    <col min="10506" max="10506" width="11.28515625" style="12" bestFit="1" customWidth="1"/>
    <col min="10507" max="10507" width="12" style="12" customWidth="1"/>
    <col min="10508" max="10509" width="28.28515625" style="12" customWidth="1"/>
    <col min="10510" max="10753" width="9.140625" style="12"/>
    <col min="10754" max="10754" width="7.28515625" style="12" customWidth="1"/>
    <col min="10755" max="10755" width="16.5703125" style="12" customWidth="1"/>
    <col min="10756" max="10756" width="52" style="12" customWidth="1"/>
    <col min="10757" max="10757" width="15.28515625" style="12" customWidth="1"/>
    <col min="10758" max="10758" width="17.28515625" style="12" customWidth="1"/>
    <col min="10759" max="10759" width="18.140625" style="12" customWidth="1"/>
    <col min="10760" max="10760" width="13.7109375" style="12" customWidth="1"/>
    <col min="10761" max="10761" width="16.7109375" style="12" customWidth="1"/>
    <col min="10762" max="10762" width="11.28515625" style="12" bestFit="1" customWidth="1"/>
    <col min="10763" max="10763" width="12" style="12" customWidth="1"/>
    <col min="10764" max="10765" width="28.28515625" style="12" customWidth="1"/>
    <col min="10766" max="11009" width="9.140625" style="12"/>
    <col min="11010" max="11010" width="7.28515625" style="12" customWidth="1"/>
    <col min="11011" max="11011" width="16.5703125" style="12" customWidth="1"/>
    <col min="11012" max="11012" width="52" style="12" customWidth="1"/>
    <col min="11013" max="11013" width="15.28515625" style="12" customWidth="1"/>
    <col min="11014" max="11014" width="17.28515625" style="12" customWidth="1"/>
    <col min="11015" max="11015" width="18.140625" style="12" customWidth="1"/>
    <col min="11016" max="11016" width="13.7109375" style="12" customWidth="1"/>
    <col min="11017" max="11017" width="16.7109375" style="12" customWidth="1"/>
    <col min="11018" max="11018" width="11.28515625" style="12" bestFit="1" customWidth="1"/>
    <col min="11019" max="11019" width="12" style="12" customWidth="1"/>
    <col min="11020" max="11021" width="28.28515625" style="12" customWidth="1"/>
    <col min="11022" max="11265" width="9.140625" style="12"/>
    <col min="11266" max="11266" width="7.28515625" style="12" customWidth="1"/>
    <col min="11267" max="11267" width="16.5703125" style="12" customWidth="1"/>
    <col min="11268" max="11268" width="52" style="12" customWidth="1"/>
    <col min="11269" max="11269" width="15.28515625" style="12" customWidth="1"/>
    <col min="11270" max="11270" width="17.28515625" style="12" customWidth="1"/>
    <col min="11271" max="11271" width="18.140625" style="12" customWidth="1"/>
    <col min="11272" max="11272" width="13.7109375" style="12" customWidth="1"/>
    <col min="11273" max="11273" width="16.7109375" style="12" customWidth="1"/>
    <col min="11274" max="11274" width="11.28515625" style="12" bestFit="1" customWidth="1"/>
    <col min="11275" max="11275" width="12" style="12" customWidth="1"/>
    <col min="11276" max="11277" width="28.28515625" style="12" customWidth="1"/>
    <col min="11278" max="11521" width="9.140625" style="12"/>
    <col min="11522" max="11522" width="7.28515625" style="12" customWidth="1"/>
    <col min="11523" max="11523" width="16.5703125" style="12" customWidth="1"/>
    <col min="11524" max="11524" width="52" style="12" customWidth="1"/>
    <col min="11525" max="11525" width="15.28515625" style="12" customWidth="1"/>
    <col min="11526" max="11526" width="17.28515625" style="12" customWidth="1"/>
    <col min="11527" max="11527" width="18.140625" style="12" customWidth="1"/>
    <col min="11528" max="11528" width="13.7109375" style="12" customWidth="1"/>
    <col min="11529" max="11529" width="16.7109375" style="12" customWidth="1"/>
    <col min="11530" max="11530" width="11.28515625" style="12" bestFit="1" customWidth="1"/>
    <col min="11531" max="11531" width="12" style="12" customWidth="1"/>
    <col min="11532" max="11533" width="28.28515625" style="12" customWidth="1"/>
    <col min="11534" max="11777" width="9.140625" style="12"/>
    <col min="11778" max="11778" width="7.28515625" style="12" customWidth="1"/>
    <col min="11779" max="11779" width="16.5703125" style="12" customWidth="1"/>
    <col min="11780" max="11780" width="52" style="12" customWidth="1"/>
    <col min="11781" max="11781" width="15.28515625" style="12" customWidth="1"/>
    <col min="11782" max="11782" width="17.28515625" style="12" customWidth="1"/>
    <col min="11783" max="11783" width="18.140625" style="12" customWidth="1"/>
    <col min="11784" max="11784" width="13.7109375" style="12" customWidth="1"/>
    <col min="11785" max="11785" width="16.7109375" style="12" customWidth="1"/>
    <col min="11786" max="11786" width="11.28515625" style="12" bestFit="1" customWidth="1"/>
    <col min="11787" max="11787" width="12" style="12" customWidth="1"/>
    <col min="11788" max="11789" width="28.28515625" style="12" customWidth="1"/>
    <col min="11790" max="12033" width="9.140625" style="12"/>
    <col min="12034" max="12034" width="7.28515625" style="12" customWidth="1"/>
    <col min="12035" max="12035" width="16.5703125" style="12" customWidth="1"/>
    <col min="12036" max="12036" width="52" style="12" customWidth="1"/>
    <col min="12037" max="12037" width="15.28515625" style="12" customWidth="1"/>
    <col min="12038" max="12038" width="17.28515625" style="12" customWidth="1"/>
    <col min="12039" max="12039" width="18.140625" style="12" customWidth="1"/>
    <col min="12040" max="12040" width="13.7109375" style="12" customWidth="1"/>
    <col min="12041" max="12041" width="16.7109375" style="12" customWidth="1"/>
    <col min="12042" max="12042" width="11.28515625" style="12" bestFit="1" customWidth="1"/>
    <col min="12043" max="12043" width="12" style="12" customWidth="1"/>
    <col min="12044" max="12045" width="28.28515625" style="12" customWidth="1"/>
    <col min="12046" max="12289" width="9.140625" style="12"/>
    <col min="12290" max="12290" width="7.28515625" style="12" customWidth="1"/>
    <col min="12291" max="12291" width="16.5703125" style="12" customWidth="1"/>
    <col min="12292" max="12292" width="52" style="12" customWidth="1"/>
    <col min="12293" max="12293" width="15.28515625" style="12" customWidth="1"/>
    <col min="12294" max="12294" width="17.28515625" style="12" customWidth="1"/>
    <col min="12295" max="12295" width="18.140625" style="12" customWidth="1"/>
    <col min="12296" max="12296" width="13.7109375" style="12" customWidth="1"/>
    <col min="12297" max="12297" width="16.7109375" style="12" customWidth="1"/>
    <col min="12298" max="12298" width="11.28515625" style="12" bestFit="1" customWidth="1"/>
    <col min="12299" max="12299" width="12" style="12" customWidth="1"/>
    <col min="12300" max="12301" width="28.28515625" style="12" customWidth="1"/>
    <col min="12302" max="12545" width="9.140625" style="12"/>
    <col min="12546" max="12546" width="7.28515625" style="12" customWidth="1"/>
    <col min="12547" max="12547" width="16.5703125" style="12" customWidth="1"/>
    <col min="12548" max="12548" width="52" style="12" customWidth="1"/>
    <col min="12549" max="12549" width="15.28515625" style="12" customWidth="1"/>
    <col min="12550" max="12550" width="17.28515625" style="12" customWidth="1"/>
    <col min="12551" max="12551" width="18.140625" style="12" customWidth="1"/>
    <col min="12552" max="12552" width="13.7109375" style="12" customWidth="1"/>
    <col min="12553" max="12553" width="16.7109375" style="12" customWidth="1"/>
    <col min="12554" max="12554" width="11.28515625" style="12" bestFit="1" customWidth="1"/>
    <col min="12555" max="12555" width="12" style="12" customWidth="1"/>
    <col min="12556" max="12557" width="28.28515625" style="12" customWidth="1"/>
    <col min="12558" max="12801" width="9.140625" style="12"/>
    <col min="12802" max="12802" width="7.28515625" style="12" customWidth="1"/>
    <col min="12803" max="12803" width="16.5703125" style="12" customWidth="1"/>
    <col min="12804" max="12804" width="52" style="12" customWidth="1"/>
    <col min="12805" max="12805" width="15.28515625" style="12" customWidth="1"/>
    <col min="12806" max="12806" width="17.28515625" style="12" customWidth="1"/>
    <col min="12807" max="12807" width="18.140625" style="12" customWidth="1"/>
    <col min="12808" max="12808" width="13.7109375" style="12" customWidth="1"/>
    <col min="12809" max="12809" width="16.7109375" style="12" customWidth="1"/>
    <col min="12810" max="12810" width="11.28515625" style="12" bestFit="1" customWidth="1"/>
    <col min="12811" max="12811" width="12" style="12" customWidth="1"/>
    <col min="12812" max="12813" width="28.28515625" style="12" customWidth="1"/>
    <col min="12814" max="13057" width="9.140625" style="12"/>
    <col min="13058" max="13058" width="7.28515625" style="12" customWidth="1"/>
    <col min="13059" max="13059" width="16.5703125" style="12" customWidth="1"/>
    <col min="13060" max="13060" width="52" style="12" customWidth="1"/>
    <col min="13061" max="13061" width="15.28515625" style="12" customWidth="1"/>
    <col min="13062" max="13062" width="17.28515625" style="12" customWidth="1"/>
    <col min="13063" max="13063" width="18.140625" style="12" customWidth="1"/>
    <col min="13064" max="13064" width="13.7109375" style="12" customWidth="1"/>
    <col min="13065" max="13065" width="16.7109375" style="12" customWidth="1"/>
    <col min="13066" max="13066" width="11.28515625" style="12" bestFit="1" customWidth="1"/>
    <col min="13067" max="13067" width="12" style="12" customWidth="1"/>
    <col min="13068" max="13069" width="28.28515625" style="12" customWidth="1"/>
    <col min="13070" max="13313" width="9.140625" style="12"/>
    <col min="13314" max="13314" width="7.28515625" style="12" customWidth="1"/>
    <col min="13315" max="13315" width="16.5703125" style="12" customWidth="1"/>
    <col min="13316" max="13316" width="52" style="12" customWidth="1"/>
    <col min="13317" max="13317" width="15.28515625" style="12" customWidth="1"/>
    <col min="13318" max="13318" width="17.28515625" style="12" customWidth="1"/>
    <col min="13319" max="13319" width="18.140625" style="12" customWidth="1"/>
    <col min="13320" max="13320" width="13.7109375" style="12" customWidth="1"/>
    <col min="13321" max="13321" width="16.7109375" style="12" customWidth="1"/>
    <col min="13322" max="13322" width="11.28515625" style="12" bestFit="1" customWidth="1"/>
    <col min="13323" max="13323" width="12" style="12" customWidth="1"/>
    <col min="13324" max="13325" width="28.28515625" style="12" customWidth="1"/>
    <col min="13326" max="13569" width="9.140625" style="12"/>
    <col min="13570" max="13570" width="7.28515625" style="12" customWidth="1"/>
    <col min="13571" max="13571" width="16.5703125" style="12" customWidth="1"/>
    <col min="13572" max="13572" width="52" style="12" customWidth="1"/>
    <col min="13573" max="13573" width="15.28515625" style="12" customWidth="1"/>
    <col min="13574" max="13574" width="17.28515625" style="12" customWidth="1"/>
    <col min="13575" max="13575" width="18.140625" style="12" customWidth="1"/>
    <col min="13576" max="13576" width="13.7109375" style="12" customWidth="1"/>
    <col min="13577" max="13577" width="16.7109375" style="12" customWidth="1"/>
    <col min="13578" max="13578" width="11.28515625" style="12" bestFit="1" customWidth="1"/>
    <col min="13579" max="13579" width="12" style="12" customWidth="1"/>
    <col min="13580" max="13581" width="28.28515625" style="12" customWidth="1"/>
    <col min="13582" max="13825" width="9.140625" style="12"/>
    <col min="13826" max="13826" width="7.28515625" style="12" customWidth="1"/>
    <col min="13827" max="13827" width="16.5703125" style="12" customWidth="1"/>
    <col min="13828" max="13828" width="52" style="12" customWidth="1"/>
    <col min="13829" max="13829" width="15.28515625" style="12" customWidth="1"/>
    <col min="13830" max="13830" width="17.28515625" style="12" customWidth="1"/>
    <col min="13831" max="13831" width="18.140625" style="12" customWidth="1"/>
    <col min="13832" max="13832" width="13.7109375" style="12" customWidth="1"/>
    <col min="13833" max="13833" width="16.7109375" style="12" customWidth="1"/>
    <col min="13834" max="13834" width="11.28515625" style="12" bestFit="1" customWidth="1"/>
    <col min="13835" max="13835" width="12" style="12" customWidth="1"/>
    <col min="13836" max="13837" width="28.28515625" style="12" customWidth="1"/>
    <col min="13838" max="14081" width="9.140625" style="12"/>
    <col min="14082" max="14082" width="7.28515625" style="12" customWidth="1"/>
    <col min="14083" max="14083" width="16.5703125" style="12" customWidth="1"/>
    <col min="14084" max="14084" width="52" style="12" customWidth="1"/>
    <col min="14085" max="14085" width="15.28515625" style="12" customWidth="1"/>
    <col min="14086" max="14086" width="17.28515625" style="12" customWidth="1"/>
    <col min="14087" max="14087" width="18.140625" style="12" customWidth="1"/>
    <col min="14088" max="14088" width="13.7109375" style="12" customWidth="1"/>
    <col min="14089" max="14089" width="16.7109375" style="12" customWidth="1"/>
    <col min="14090" max="14090" width="11.28515625" style="12" bestFit="1" customWidth="1"/>
    <col min="14091" max="14091" width="12" style="12" customWidth="1"/>
    <col min="14092" max="14093" width="28.28515625" style="12" customWidth="1"/>
    <col min="14094" max="14337" width="9.140625" style="12"/>
    <col min="14338" max="14338" width="7.28515625" style="12" customWidth="1"/>
    <col min="14339" max="14339" width="16.5703125" style="12" customWidth="1"/>
    <col min="14340" max="14340" width="52" style="12" customWidth="1"/>
    <col min="14341" max="14341" width="15.28515625" style="12" customWidth="1"/>
    <col min="14342" max="14342" width="17.28515625" style="12" customWidth="1"/>
    <col min="14343" max="14343" width="18.140625" style="12" customWidth="1"/>
    <col min="14344" max="14344" width="13.7109375" style="12" customWidth="1"/>
    <col min="14345" max="14345" width="16.7109375" style="12" customWidth="1"/>
    <col min="14346" max="14346" width="11.28515625" style="12" bestFit="1" customWidth="1"/>
    <col min="14347" max="14347" width="12" style="12" customWidth="1"/>
    <col min="14348" max="14349" width="28.28515625" style="12" customWidth="1"/>
    <col min="14350" max="14593" width="9.140625" style="12"/>
    <col min="14594" max="14594" width="7.28515625" style="12" customWidth="1"/>
    <col min="14595" max="14595" width="16.5703125" style="12" customWidth="1"/>
    <col min="14596" max="14596" width="52" style="12" customWidth="1"/>
    <col min="14597" max="14597" width="15.28515625" style="12" customWidth="1"/>
    <col min="14598" max="14598" width="17.28515625" style="12" customWidth="1"/>
    <col min="14599" max="14599" width="18.140625" style="12" customWidth="1"/>
    <col min="14600" max="14600" width="13.7109375" style="12" customWidth="1"/>
    <col min="14601" max="14601" width="16.7109375" style="12" customWidth="1"/>
    <col min="14602" max="14602" width="11.28515625" style="12" bestFit="1" customWidth="1"/>
    <col min="14603" max="14603" width="12" style="12" customWidth="1"/>
    <col min="14604" max="14605" width="28.28515625" style="12" customWidth="1"/>
    <col min="14606" max="14849" width="9.140625" style="12"/>
    <col min="14850" max="14850" width="7.28515625" style="12" customWidth="1"/>
    <col min="14851" max="14851" width="16.5703125" style="12" customWidth="1"/>
    <col min="14852" max="14852" width="52" style="12" customWidth="1"/>
    <col min="14853" max="14853" width="15.28515625" style="12" customWidth="1"/>
    <col min="14854" max="14854" width="17.28515625" style="12" customWidth="1"/>
    <col min="14855" max="14855" width="18.140625" style="12" customWidth="1"/>
    <col min="14856" max="14856" width="13.7109375" style="12" customWidth="1"/>
    <col min="14857" max="14857" width="16.7109375" style="12" customWidth="1"/>
    <col min="14858" max="14858" width="11.28515625" style="12" bestFit="1" customWidth="1"/>
    <col min="14859" max="14859" width="12" style="12" customWidth="1"/>
    <col min="14860" max="14861" width="28.28515625" style="12" customWidth="1"/>
    <col min="14862" max="15105" width="9.140625" style="12"/>
    <col min="15106" max="15106" width="7.28515625" style="12" customWidth="1"/>
    <col min="15107" max="15107" width="16.5703125" style="12" customWidth="1"/>
    <col min="15108" max="15108" width="52" style="12" customWidth="1"/>
    <col min="15109" max="15109" width="15.28515625" style="12" customWidth="1"/>
    <col min="15110" max="15110" width="17.28515625" style="12" customWidth="1"/>
    <col min="15111" max="15111" width="18.140625" style="12" customWidth="1"/>
    <col min="15112" max="15112" width="13.7109375" style="12" customWidth="1"/>
    <col min="15113" max="15113" width="16.7109375" style="12" customWidth="1"/>
    <col min="15114" max="15114" width="11.28515625" style="12" bestFit="1" customWidth="1"/>
    <col min="15115" max="15115" width="12" style="12" customWidth="1"/>
    <col min="15116" max="15117" width="28.28515625" style="12" customWidth="1"/>
    <col min="15118" max="15361" width="9.140625" style="12"/>
    <col min="15362" max="15362" width="7.28515625" style="12" customWidth="1"/>
    <col min="15363" max="15363" width="16.5703125" style="12" customWidth="1"/>
    <col min="15364" max="15364" width="52" style="12" customWidth="1"/>
    <col min="15365" max="15365" width="15.28515625" style="12" customWidth="1"/>
    <col min="15366" max="15366" width="17.28515625" style="12" customWidth="1"/>
    <col min="15367" max="15367" width="18.140625" style="12" customWidth="1"/>
    <col min="15368" max="15368" width="13.7109375" style="12" customWidth="1"/>
    <col min="15369" max="15369" width="16.7109375" style="12" customWidth="1"/>
    <col min="15370" max="15370" width="11.28515625" style="12" bestFit="1" customWidth="1"/>
    <col min="15371" max="15371" width="12" style="12" customWidth="1"/>
    <col min="15372" max="15373" width="28.28515625" style="12" customWidth="1"/>
    <col min="15374" max="15617" width="9.140625" style="12"/>
    <col min="15618" max="15618" width="7.28515625" style="12" customWidth="1"/>
    <col min="15619" max="15619" width="16.5703125" style="12" customWidth="1"/>
    <col min="15620" max="15620" width="52" style="12" customWidth="1"/>
    <col min="15621" max="15621" width="15.28515625" style="12" customWidth="1"/>
    <col min="15622" max="15622" width="17.28515625" style="12" customWidth="1"/>
    <col min="15623" max="15623" width="18.140625" style="12" customWidth="1"/>
    <col min="15624" max="15624" width="13.7109375" style="12" customWidth="1"/>
    <col min="15625" max="15625" width="16.7109375" style="12" customWidth="1"/>
    <col min="15626" max="15626" width="11.28515625" style="12" bestFit="1" customWidth="1"/>
    <col min="15627" max="15627" width="12" style="12" customWidth="1"/>
    <col min="15628" max="15629" width="28.28515625" style="12" customWidth="1"/>
    <col min="15630" max="15873" width="9.140625" style="12"/>
    <col min="15874" max="15874" width="7.28515625" style="12" customWidth="1"/>
    <col min="15875" max="15875" width="16.5703125" style="12" customWidth="1"/>
    <col min="15876" max="15876" width="52" style="12" customWidth="1"/>
    <col min="15877" max="15877" width="15.28515625" style="12" customWidth="1"/>
    <col min="15878" max="15878" width="17.28515625" style="12" customWidth="1"/>
    <col min="15879" max="15879" width="18.140625" style="12" customWidth="1"/>
    <col min="15880" max="15880" width="13.7109375" style="12" customWidth="1"/>
    <col min="15881" max="15881" width="16.7109375" style="12" customWidth="1"/>
    <col min="15882" max="15882" width="11.28515625" style="12" bestFit="1" customWidth="1"/>
    <col min="15883" max="15883" width="12" style="12" customWidth="1"/>
    <col min="15884" max="15885" width="28.28515625" style="12" customWidth="1"/>
    <col min="15886" max="16129" width="9.140625" style="12"/>
    <col min="16130" max="16130" width="7.28515625" style="12" customWidth="1"/>
    <col min="16131" max="16131" width="16.5703125" style="12" customWidth="1"/>
    <col min="16132" max="16132" width="52" style="12" customWidth="1"/>
    <col min="16133" max="16133" width="15.28515625" style="12" customWidth="1"/>
    <col min="16134" max="16134" width="17.28515625" style="12" customWidth="1"/>
    <col min="16135" max="16135" width="18.140625" style="12" customWidth="1"/>
    <col min="16136" max="16136" width="13.7109375" style="12" customWidth="1"/>
    <col min="16137" max="16137" width="16.7109375" style="12" customWidth="1"/>
    <col min="16138" max="16138" width="11.28515625" style="12" bestFit="1" customWidth="1"/>
    <col min="16139" max="16139" width="12" style="12" customWidth="1"/>
    <col min="16140" max="16141" width="28.28515625" style="12" customWidth="1"/>
    <col min="16142" max="16384" width="9.140625" style="12"/>
  </cols>
  <sheetData>
    <row r="1" spans="1:16" s="28" customFormat="1" ht="24.75" customHeight="1" x14ac:dyDescent="0.3">
      <c r="A1" s="88" t="s">
        <v>78</v>
      </c>
      <c r="B1" s="89"/>
      <c r="C1" s="89"/>
      <c r="D1" s="89"/>
      <c r="E1" s="89"/>
      <c r="F1" s="89"/>
      <c r="G1" s="89"/>
      <c r="H1" s="89"/>
      <c r="I1" s="89"/>
      <c r="J1" s="65" t="s">
        <v>91</v>
      </c>
      <c r="K1" s="23"/>
      <c r="L1" s="24"/>
      <c r="M1" s="25" t="s">
        <v>76</v>
      </c>
      <c r="N1" s="25"/>
      <c r="O1" s="26"/>
      <c r="P1" s="27"/>
    </row>
    <row r="2" spans="1:16" s="28" customFormat="1" ht="18.75" x14ac:dyDescent="0.3">
      <c r="A2" s="92" t="s">
        <v>72</v>
      </c>
      <c r="B2" s="93"/>
      <c r="C2" s="93"/>
      <c r="D2" s="93"/>
      <c r="E2" s="93"/>
      <c r="F2" s="93"/>
      <c r="G2" s="93"/>
      <c r="H2" s="93"/>
      <c r="I2" s="93"/>
      <c r="J2" s="94"/>
      <c r="K2" s="23"/>
      <c r="L2" s="29"/>
      <c r="M2" s="30" t="str">
        <f>("FS-4.1"&amp;Data!G4)</f>
        <v>FS-4.12016/2017</v>
      </c>
      <c r="O2" s="31" t="e">
        <f>VLOOKUP($D$5,Data!$A:G,3,FALSE)</f>
        <v>#N/A</v>
      </c>
    </row>
    <row r="3" spans="1:16" s="28" customFormat="1" ht="18.75" x14ac:dyDescent="0.3">
      <c r="A3" s="92" t="s">
        <v>90</v>
      </c>
      <c r="B3" s="93"/>
      <c r="C3" s="93"/>
      <c r="D3" s="93"/>
      <c r="E3" s="93"/>
      <c r="F3" s="93"/>
      <c r="G3" s="93"/>
      <c r="H3" s="93"/>
      <c r="I3" s="93"/>
      <c r="J3" s="94"/>
      <c r="K3" s="23"/>
      <c r="L3" s="32"/>
      <c r="M3" s="30" t="str">
        <f>("FS-4.1"&amp;Data!G3)</f>
        <v>FS-4.12017/2018</v>
      </c>
      <c r="O3" s="31" t="e">
        <f>VLOOKUP($D$5,Data!$A:G,7,FALSE)</f>
        <v>#N/A</v>
      </c>
    </row>
    <row r="4" spans="1:16" ht="32.25" customHeight="1" x14ac:dyDescent="0.25">
      <c r="A4" s="98" t="s">
        <v>92</v>
      </c>
      <c r="B4" s="98"/>
      <c r="C4" s="98"/>
      <c r="D4" s="105"/>
      <c r="E4" s="61" t="s">
        <v>89</v>
      </c>
      <c r="F4" s="99" t="str">
        <f>IFERROR(VLOOKUP(D4,Data!U:V,2,FALSE),"")</f>
        <v/>
      </c>
      <c r="G4" s="99"/>
      <c r="H4" s="99"/>
      <c r="I4" s="99"/>
      <c r="J4" s="100"/>
      <c r="L4" s="34"/>
      <c r="M4" s="30" t="str">
        <f>("FS-4.1"&amp;Data!G2)</f>
        <v>FS-4.12018/2019</v>
      </c>
      <c r="O4" s="31" t="e">
        <f>VLOOKUP($D$5,Data!$A:K,11,FALSE)</f>
        <v>#N/A</v>
      </c>
    </row>
    <row r="5" spans="1:16" ht="32.25" customHeight="1" x14ac:dyDescent="0.25">
      <c r="A5" s="101" t="s">
        <v>85</v>
      </c>
      <c r="B5" s="98"/>
      <c r="C5" s="98"/>
      <c r="D5" s="62"/>
      <c r="E5" s="61" t="s">
        <v>9</v>
      </c>
      <c r="F5" s="63"/>
      <c r="G5" s="102"/>
      <c r="H5" s="103"/>
      <c r="I5" s="103"/>
      <c r="J5" s="104"/>
      <c r="L5" s="34"/>
      <c r="M5" s="74"/>
      <c r="N5" s="74"/>
      <c r="O5" s="75"/>
    </row>
    <row r="6" spans="1:16" s="28" customFormat="1" ht="13.5" customHeight="1" x14ac:dyDescent="0.25">
      <c r="A6" s="95"/>
      <c r="B6" s="96"/>
      <c r="C6" s="96"/>
      <c r="D6" s="96"/>
      <c r="E6" s="96"/>
      <c r="F6" s="96"/>
      <c r="G6" s="96"/>
      <c r="H6" s="96"/>
      <c r="I6" s="96"/>
      <c r="J6" s="97"/>
      <c r="K6" s="23"/>
      <c r="L6" s="34"/>
      <c r="M6" s="30" t="str">
        <f>("FS-4.2"&amp;Data!G4)</f>
        <v>FS-4.22016/2017</v>
      </c>
      <c r="O6" s="31" t="e">
        <f>VLOOKUP($D$5,Data!$A:H,4,FALSE)</f>
        <v>#N/A</v>
      </c>
    </row>
    <row r="7" spans="1:16" s="36" customFormat="1" ht="48.75" customHeight="1" x14ac:dyDescent="0.25">
      <c r="A7" s="66" t="s">
        <v>1</v>
      </c>
      <c r="B7" s="64" t="s">
        <v>84</v>
      </c>
      <c r="C7" s="64" t="s">
        <v>11</v>
      </c>
      <c r="D7" s="64" t="s">
        <v>65</v>
      </c>
      <c r="E7" s="64" t="s">
        <v>83</v>
      </c>
      <c r="F7" s="64" t="s">
        <v>2</v>
      </c>
      <c r="G7" s="64" t="s">
        <v>13</v>
      </c>
      <c r="H7" s="64" t="s">
        <v>0</v>
      </c>
      <c r="I7" s="64" t="s">
        <v>70</v>
      </c>
      <c r="J7" s="67" t="s">
        <v>69</v>
      </c>
      <c r="K7" s="35"/>
      <c r="L7" s="35"/>
      <c r="M7" s="30" t="str">
        <f>("FS-4.2"&amp;Data!G3)</f>
        <v>FS-4.22017/2018</v>
      </c>
      <c r="N7" s="28"/>
      <c r="O7" s="31" t="e">
        <f>VLOOKUP($D$5,Data!$A:H,8,FALSE)</f>
        <v>#N/A</v>
      </c>
    </row>
    <row r="8" spans="1:16" s="40" customFormat="1" ht="51.75" customHeight="1" x14ac:dyDescent="0.25">
      <c r="A8" s="37"/>
      <c r="B8" s="45"/>
      <c r="C8" s="38"/>
      <c r="D8" s="45" t="s">
        <v>81</v>
      </c>
      <c r="E8" s="47" t="s">
        <v>93</v>
      </c>
      <c r="F8" s="59"/>
      <c r="G8" s="59"/>
      <c r="H8" s="59"/>
      <c r="I8" s="59"/>
      <c r="J8" s="60"/>
      <c r="K8" s="39"/>
      <c r="L8" s="33"/>
      <c r="M8" s="30" t="str">
        <f>("FS-4.2"&amp;Data!G2)</f>
        <v>FS-4.22018/2019</v>
      </c>
      <c r="N8" s="28"/>
      <c r="O8" s="31" t="e">
        <f>VLOOKUP($D5,Data!$A:L,12,FALSE)</f>
        <v>#N/A</v>
      </c>
    </row>
    <row r="9" spans="1:16" ht="20.100000000000001" customHeight="1" x14ac:dyDescent="0.25">
      <c r="A9" s="43">
        <v>1</v>
      </c>
      <c r="B9" s="49"/>
      <c r="C9" s="49"/>
      <c r="D9" s="48"/>
      <c r="E9" s="49"/>
      <c r="F9" s="70"/>
      <c r="G9" s="13"/>
      <c r="H9" s="13"/>
      <c r="I9" s="14"/>
      <c r="J9" s="44">
        <f>IFERROR(IF(G9="Annual Fee",VLOOKUP('Non-GB'!F9,Data!N:P,3,FALSE),0),0)+IFERROR(IF(G9="Late Charge",IF(OR(F9="FS-4.1",F9="FS-4.2"),VLOOKUP(F9&amp;H9,M:O,3,FALSE),VLOOKUP(H9,N:O,2,FALSE)*VLOOKUP(F9,Data!N:P,3,FALSE))),0)+IFERROR(IF(OR(F9="FS-4.1",F9="FS-4.2"),IF(VLOOKUP(H9,Data!R:S,2,FALSE)&lt;'Non-GB'!D5,"Lapse",0)),0)</f>
        <v>0</v>
      </c>
      <c r="L9" s="32"/>
      <c r="M9" s="74"/>
      <c r="N9" s="74"/>
      <c r="O9" s="75"/>
    </row>
    <row r="10" spans="1:16" ht="20.100000000000001" customHeight="1" x14ac:dyDescent="0.25">
      <c r="A10" s="43">
        <v>2</v>
      </c>
      <c r="B10" s="49"/>
      <c r="C10" s="49"/>
      <c r="D10" s="48"/>
      <c r="E10" s="49"/>
      <c r="F10" s="70"/>
      <c r="G10" s="13"/>
      <c r="H10" s="13"/>
      <c r="I10" s="14"/>
      <c r="J10" s="44">
        <f>IFERROR(IF(G10="Annual Fee",VLOOKUP('Non-GB'!F10,Data!N:P,3,FALSE),0),0)+IFERROR(IF(G10="Late Charge",IF(OR(F10="FS-4.1",F10="FS-4.2"),VLOOKUP(F10&amp;H10,M:O,3,FALSE),VLOOKUP(H10,N:O,2,FALSE)*VLOOKUP(F10,Data!N:P,3,FALSE))),0)+IFERROR(IF(OR(F10="FS-4.1",F10="FS-4.2"),IF(VLOOKUP(H10,Data!R:S,2,FALSE)&lt;'Non-GB'!D5,"Lapse",0)),0)</f>
        <v>0</v>
      </c>
      <c r="L10" s="32"/>
      <c r="M10" s="30" t="s">
        <v>73</v>
      </c>
      <c r="N10" s="27" t="str">
        <f>+Data!G2</f>
        <v>2018/2019</v>
      </c>
      <c r="O10" s="31" t="e">
        <f>VLOOKUP($D$5,Data!$A:M,13,FALSE)</f>
        <v>#N/A</v>
      </c>
    </row>
    <row r="11" spans="1:16" ht="20.100000000000001" customHeight="1" x14ac:dyDescent="0.25">
      <c r="A11" s="43">
        <v>3</v>
      </c>
      <c r="B11" s="49"/>
      <c r="C11" s="49"/>
      <c r="D11" s="48"/>
      <c r="E11" s="49"/>
      <c r="F11" s="70"/>
      <c r="G11" s="13"/>
      <c r="H11" s="13"/>
      <c r="I11" s="14"/>
      <c r="J11" s="44">
        <f>IFERROR(IF(G11="Annual Fee",VLOOKUP('Non-GB'!F11,Data!N:P,3,FALSE),0),0)+IFERROR(IF(G11="Late Charge",IF(OR(F11="FS-4.1",F11="FS-4.2"),VLOOKUP(F11&amp;H11,M:O,3,FALSE),VLOOKUP(H11,N:O,2,FALSE)*VLOOKUP(F11,Data!N:P,3,FALSE))),0)+IFERROR(IF(OR(F11="FS-4.1",F11="FS-4.2"),IF(VLOOKUP(H11,Data!R:S,2,FALSE)&lt;'Non-GB'!D5,"Lapse",0)),0)</f>
        <v>0</v>
      </c>
      <c r="L11" s="32"/>
      <c r="N11" s="27" t="str">
        <f>+Data!G3</f>
        <v>2017/2018</v>
      </c>
      <c r="O11" s="31" t="e">
        <f>VLOOKUP($D$5,Data!$A:I,9,FALSE)</f>
        <v>#N/A</v>
      </c>
    </row>
    <row r="12" spans="1:16" ht="20.100000000000001" customHeight="1" x14ac:dyDescent="0.25">
      <c r="A12" s="43">
        <v>4</v>
      </c>
      <c r="B12" s="49"/>
      <c r="C12" s="49"/>
      <c r="D12" s="48"/>
      <c r="E12" s="49"/>
      <c r="F12" s="70"/>
      <c r="G12" s="13"/>
      <c r="H12" s="13"/>
      <c r="I12" s="14"/>
      <c r="J12" s="44">
        <f>IFERROR(IF(G12="Annual Fee",VLOOKUP('Non-GB'!F12,Data!N:P,3,FALSE),0),0)+IFERROR(IF(G12="Late Charge",IF(OR(F12="FS-4.1",F12="FS-4.2"),VLOOKUP(F12&amp;H12,M:O,3,FALSE),VLOOKUP(H12,N:O,2,FALSE)*VLOOKUP(F12,Data!N:P,3,FALSE))),0)+IFERROR(IF(OR(F12="FS-4.1",F12="FS-4.2"),IF(VLOOKUP(H12,Data!R:S,2,FALSE)&lt;'Non-GB'!D5,"Lapse",0)),0)</f>
        <v>0</v>
      </c>
      <c r="L12" s="32"/>
      <c r="N12" s="27" t="str">
        <f>+Data!G4</f>
        <v>2016/2017</v>
      </c>
      <c r="O12" s="31" t="e">
        <f>VLOOKUP($D$5,Data!$A:E,5,FALSE)</f>
        <v>#N/A</v>
      </c>
    </row>
    <row r="13" spans="1:16" ht="20.100000000000001" customHeight="1" x14ac:dyDescent="0.25">
      <c r="A13" s="43">
        <v>5</v>
      </c>
      <c r="B13" s="49"/>
      <c r="C13" s="49"/>
      <c r="D13" s="48"/>
      <c r="E13" s="49"/>
      <c r="F13" s="70"/>
      <c r="G13" s="13"/>
      <c r="H13" s="13"/>
      <c r="I13" s="14"/>
      <c r="J13" s="44">
        <f>IFERROR(IF(G13="Annual Fee",VLOOKUP('Non-GB'!F13,Data!N:P,3,FALSE),0),0)+IFERROR(IF(G13="Late Charge",IF(OR(F13="FS-4.1",F13="FS-4.2"),VLOOKUP(F13&amp;H13,M:O,3,FALSE),VLOOKUP(H13,N:O,2,FALSE)*VLOOKUP(F13,Data!N:P,3,FALSE))),0)+IFERROR(IF(OR(F13="FS-4.1",F13="FS-4.2"),IF(VLOOKUP(H13,Data!R:S,2,FALSE)&lt;'Non-GB'!D5,"Lapse",0)),0)</f>
        <v>0</v>
      </c>
      <c r="L13" s="32"/>
    </row>
    <row r="14" spans="1:16" ht="20.100000000000001" customHeight="1" x14ac:dyDescent="0.25">
      <c r="A14" s="43">
        <v>6</v>
      </c>
      <c r="B14" s="49"/>
      <c r="C14" s="49"/>
      <c r="D14" s="48"/>
      <c r="E14" s="49"/>
      <c r="F14" s="70"/>
      <c r="G14" s="13"/>
      <c r="H14" s="13"/>
      <c r="I14" s="14"/>
      <c r="J14" s="44">
        <f>IFERROR(IF(G14="Annual Fee",VLOOKUP('Non-GB'!F14,Data!N:P,3,FALSE),0),0)+IFERROR(IF(G14="Late Charge",IF(OR(F14="FS-4.1",F14="FS-4.2"),VLOOKUP(F14&amp;H14,M:O,3,FALSE),VLOOKUP(H14,N:O,2,FALSE)*VLOOKUP(F14,Data!N:P,3,FALSE))),0)+IFERROR(IF(OR(F14="FS-4.1",F14="FS-4.2"),IF(VLOOKUP(H14,Data!R:S,2,FALSE)&lt;'Non-GB'!D5,"Lapse",0)),0)</f>
        <v>0</v>
      </c>
      <c r="L14" s="32"/>
    </row>
    <row r="15" spans="1:16" ht="20.100000000000001" customHeight="1" x14ac:dyDescent="0.25">
      <c r="A15" s="43">
        <v>7</v>
      </c>
      <c r="B15" s="49"/>
      <c r="C15" s="49"/>
      <c r="D15" s="48"/>
      <c r="E15" s="49"/>
      <c r="F15" s="70"/>
      <c r="G15" s="13"/>
      <c r="H15" s="13"/>
      <c r="I15" s="14"/>
      <c r="J15" s="44">
        <f>IFERROR(IF(G15="Annual Fee",VLOOKUP('Non-GB'!F15,Data!N:P,3,FALSE),0),0)+IFERROR(IF(G15="Late Charge",IF(OR(F15="FS-4.1",F15="FS-4.2"),VLOOKUP(F15&amp;H15,M:O,3,FALSE),VLOOKUP(H15,N:O,2,FALSE)*VLOOKUP(F15,Data!N:P,3,FALSE))),0)+IFERROR(IF(OR(F15="FS-4.1",F15="FS-4.2"),IF(VLOOKUP(H15,Data!R:S,2,FALSE)&lt;'Non-GB'!D5,"Lapse",0)),0)</f>
        <v>0</v>
      </c>
      <c r="L15" s="32"/>
    </row>
    <row r="16" spans="1:16" ht="20.100000000000001" customHeight="1" x14ac:dyDescent="0.25">
      <c r="A16" s="43">
        <v>8</v>
      </c>
      <c r="B16" s="49"/>
      <c r="C16" s="49"/>
      <c r="D16" s="48"/>
      <c r="E16" s="49"/>
      <c r="F16" s="70"/>
      <c r="G16" s="13"/>
      <c r="H16" s="13"/>
      <c r="I16" s="14"/>
      <c r="J16" s="44">
        <f>IFERROR(IF(G16="Annual Fee",VLOOKUP('Non-GB'!F16,Data!N:P,3,FALSE),0),0)+IFERROR(IF(G16="Late Charge",IF(OR(F16="FS-4.1",F16="FS-4.2"),VLOOKUP(F16&amp;H16,M:O,3,FALSE),VLOOKUP(H16,N:O,2,FALSE)*VLOOKUP(F16,Data!N:P,3,FALSE))),0)+IFERROR(IF(OR(F16="FS-4.1",F16="FS-4.2"),IF(VLOOKUP(H16,Data!R:S,2,FALSE)&lt;'Non-GB'!D5,"Lapse",0)),0)</f>
        <v>0</v>
      </c>
      <c r="L16" s="32"/>
    </row>
    <row r="17" spans="1:12" ht="20.100000000000001" customHeight="1" x14ac:dyDescent="0.25">
      <c r="A17" s="43">
        <v>9</v>
      </c>
      <c r="B17" s="49"/>
      <c r="C17" s="49"/>
      <c r="D17" s="48"/>
      <c r="E17" s="49"/>
      <c r="F17" s="70"/>
      <c r="G17" s="13"/>
      <c r="H17" s="13"/>
      <c r="I17" s="14"/>
      <c r="J17" s="44">
        <f>IFERROR(IF(G17="Annual Fee",VLOOKUP('Non-GB'!F17,Data!N:P,3,FALSE),0),0)+IFERROR(IF(G17="Late Charge",IF(OR(F17="FS-4.1",F17="FS-4.2"),VLOOKUP(F17&amp;H17,M:O,3,FALSE),VLOOKUP(H17,N:O,2,FALSE)*VLOOKUP(F17,Data!N:P,3,FALSE))),0)+IFERROR(IF(OR(F17="FS-4.1",F17="FS-4.2"),IF(VLOOKUP(H17,Data!R:S,2,FALSE)&lt;'Non-GB'!D5,"Lapse",0)),0)</f>
        <v>0</v>
      </c>
      <c r="L17" s="32"/>
    </row>
    <row r="18" spans="1:12" ht="20.100000000000001" customHeight="1" x14ac:dyDescent="0.25">
      <c r="A18" s="43">
        <v>10</v>
      </c>
      <c r="B18" s="49"/>
      <c r="C18" s="49"/>
      <c r="D18" s="48"/>
      <c r="E18" s="49"/>
      <c r="F18" s="70"/>
      <c r="G18" s="13"/>
      <c r="H18" s="13"/>
      <c r="I18" s="14"/>
      <c r="J18" s="44">
        <f>IFERROR(IF(G18="Annual Fee",VLOOKUP('Non-GB'!F18,Data!N:P,3,FALSE),0),0)+IFERROR(IF(G18="Late Charge",IF(OR(F18="FS-4.1",F18="FS-4.2"),VLOOKUP(F18&amp;H18,M:O,3,FALSE),VLOOKUP(H18,N:O,2,FALSE)*VLOOKUP(F18,Data!N:P,3,FALSE))),0)+IFERROR(IF(OR(F18="FS-4.1",F18="FS-4.2"),IF(VLOOKUP(H18,Data!R:S,2,FALSE)&lt;'Non-GB'!D5,"Lapse",0)),0)</f>
        <v>0</v>
      </c>
      <c r="L18" s="32"/>
    </row>
    <row r="19" spans="1:12" ht="20.100000000000001" customHeight="1" x14ac:dyDescent="0.25">
      <c r="A19" s="43">
        <v>11</v>
      </c>
      <c r="B19" s="49"/>
      <c r="C19" s="49"/>
      <c r="D19" s="48"/>
      <c r="E19" s="49"/>
      <c r="F19" s="70"/>
      <c r="G19" s="13"/>
      <c r="H19" s="13"/>
      <c r="I19" s="14"/>
      <c r="J19" s="44">
        <f>IFERROR(IF(G19="Annual Fee",VLOOKUP('Non-GB'!F19,Data!N:P,3,FALSE),0),0)+IFERROR(IF(G19="Late Charge",IF(OR(F19="FS-4.1",F19="FS-4.2"),VLOOKUP(F19&amp;H19,M:O,3,FALSE),VLOOKUP(H19,N:O,2,FALSE)*VLOOKUP(F19,Data!N:P,3,FALSE))),0)+IFERROR(IF(OR(F19="FS-4.1",F19="FS-4.2"),IF(VLOOKUP(H19,Data!R:S,2,FALSE)&lt;'Non-GB'!D5,"Lapse",0)),0)</f>
        <v>0</v>
      </c>
      <c r="L19" s="32"/>
    </row>
    <row r="20" spans="1:12" ht="20.100000000000001" customHeight="1" x14ac:dyDescent="0.25">
      <c r="A20" s="43">
        <v>12</v>
      </c>
      <c r="B20" s="49"/>
      <c r="C20" s="49"/>
      <c r="D20" s="48"/>
      <c r="E20" s="49"/>
      <c r="F20" s="70"/>
      <c r="G20" s="13"/>
      <c r="H20" s="13"/>
      <c r="I20" s="14"/>
      <c r="J20" s="44">
        <f>IFERROR(IF(G20="Annual Fee",VLOOKUP('Non-GB'!F20,Data!N:P,3,FALSE),0),0)+IFERROR(IF(G20="Late Charge",IF(OR(F20="FS-4.1",F20="FS-4.2"),VLOOKUP(F20&amp;H20,M:O,3,FALSE),VLOOKUP(H20,N:O,2,FALSE)*VLOOKUP(F20,Data!N:P,3,FALSE))),0)+IFERROR(IF(OR(F20="FS-4.1",F20="FS-4.2"),IF(VLOOKUP(H20,Data!R:S,2,FALSE)&lt;'Non-GB'!D5,"Lapse",0)),0)</f>
        <v>0</v>
      </c>
      <c r="L20" s="32"/>
    </row>
    <row r="21" spans="1:12" ht="20.100000000000001" customHeight="1" x14ac:dyDescent="0.25">
      <c r="A21" s="43">
        <v>13</v>
      </c>
      <c r="B21" s="49"/>
      <c r="C21" s="49"/>
      <c r="D21" s="48"/>
      <c r="E21" s="49"/>
      <c r="F21" s="70"/>
      <c r="G21" s="13"/>
      <c r="H21" s="13"/>
      <c r="I21" s="14"/>
      <c r="J21" s="44">
        <f>IFERROR(IF(G21="Annual Fee",VLOOKUP('Non-GB'!F21,Data!N:P,3,FALSE),0),0)+IFERROR(IF(G21="Late Charge",IF(OR(F21="FS-4.1",F21="FS-4.2"),VLOOKUP(F21&amp;H21,M:O,3,FALSE),VLOOKUP(H21,N:O,2,FALSE)*VLOOKUP(F21,Data!N:P,3,FALSE))),0)+IFERROR(IF(OR(F21="FS-4.1",F21="FS-4.2"),IF(VLOOKUP(H21,Data!R:S,2,FALSE)&lt;'Non-GB'!D5,"Lapse",0)),0)</f>
        <v>0</v>
      </c>
      <c r="L21" s="32"/>
    </row>
    <row r="22" spans="1:12" ht="20.100000000000001" customHeight="1" x14ac:dyDescent="0.25">
      <c r="A22" s="43">
        <v>14</v>
      </c>
      <c r="B22" s="49"/>
      <c r="C22" s="49"/>
      <c r="D22" s="48"/>
      <c r="E22" s="49"/>
      <c r="F22" s="70"/>
      <c r="G22" s="13"/>
      <c r="H22" s="13"/>
      <c r="I22" s="14"/>
      <c r="J22" s="44">
        <f>IFERROR(IF(G22="Annual Fee",VLOOKUP('Non-GB'!F22,Data!N:P,3,FALSE),0),0)+IFERROR(IF(G22="Late Charge",IF(OR(F22="FS-4.1",F22="FS-4.2"),VLOOKUP(F22&amp;H22,M:O,3,FALSE),VLOOKUP(H22,N:O,2,FALSE)*VLOOKUP(F22,Data!N:P,3,FALSE))),0)+IFERROR(IF(OR(F22="FS-4.1",F22="FS-4.2"),IF(VLOOKUP(H22,Data!R:S,2,FALSE)&lt;'Non-GB'!D5,"Lapse",0)),0)</f>
        <v>0</v>
      </c>
      <c r="L22" s="32"/>
    </row>
    <row r="23" spans="1:12" ht="20.100000000000001" customHeight="1" x14ac:dyDescent="0.25">
      <c r="A23" s="43">
        <v>15</v>
      </c>
      <c r="B23" s="49"/>
      <c r="C23" s="49"/>
      <c r="D23" s="48"/>
      <c r="E23" s="49"/>
      <c r="F23" s="70"/>
      <c r="G23" s="13"/>
      <c r="H23" s="13"/>
      <c r="I23" s="14"/>
      <c r="J23" s="44">
        <f>IFERROR(IF(G23="Annual Fee",VLOOKUP('Non-GB'!F23,Data!N:P,3,FALSE),0),0)+IFERROR(IF(G23="Late Charge",IF(OR(F23="FS-4.1",F23="FS-4.2"),VLOOKUP(F23&amp;H23,M:O,3,FALSE),VLOOKUP(H23,N:O,2,FALSE)*VLOOKUP(F23,Data!N:P,3,FALSE))),0)+IFERROR(IF(OR(F23="FS-4.1",F23="FS-4.2"),IF(VLOOKUP(H23,Data!R:S,2,FALSE)&lt;'Non-GB'!D5,"Lapse",0)),0)</f>
        <v>0</v>
      </c>
      <c r="L23" s="32"/>
    </row>
    <row r="24" spans="1:12" ht="20.100000000000001" customHeight="1" x14ac:dyDescent="0.25">
      <c r="A24" s="43">
        <v>16</v>
      </c>
      <c r="B24" s="49"/>
      <c r="C24" s="49"/>
      <c r="D24" s="48"/>
      <c r="E24" s="49"/>
      <c r="F24" s="70"/>
      <c r="G24" s="13"/>
      <c r="H24" s="13"/>
      <c r="I24" s="14"/>
      <c r="J24" s="44">
        <f>IFERROR(IF(G24="Annual Fee",VLOOKUP('Non-GB'!F24,Data!N:P,3,FALSE),0),0)+IFERROR(IF(G24="Late Charge",IF(OR(F24="FS-4.1",F24="FS-4.2"),VLOOKUP(F24&amp;H24,M:O,3,FALSE),VLOOKUP(H24,N:O,2,FALSE)*VLOOKUP(F24,Data!N:P,3,FALSE))),0)+IFERROR(IF(OR(F24="FS-4.1",F24="FS-4.2"),IF(VLOOKUP(H24,Data!R:S,2,FALSE)&lt;'Non-GB'!D5,"Lapse",0)),0)</f>
        <v>0</v>
      </c>
      <c r="L24" s="32"/>
    </row>
    <row r="25" spans="1:12" ht="20.100000000000001" customHeight="1" x14ac:dyDescent="0.25">
      <c r="A25" s="43">
        <v>17</v>
      </c>
      <c r="B25" s="49"/>
      <c r="C25" s="49"/>
      <c r="D25" s="48"/>
      <c r="E25" s="49"/>
      <c r="F25" s="70"/>
      <c r="G25" s="13"/>
      <c r="H25" s="13"/>
      <c r="I25" s="14"/>
      <c r="J25" s="44">
        <f>IFERROR(IF(G25="Annual Fee",VLOOKUP('Non-GB'!F25,Data!N:P,3,FALSE),0),0)+IFERROR(IF(G25="Late Charge",IF(OR(F25="FS-4.1",F25="FS-4.2"),VLOOKUP(F25&amp;H25,M:O,3,FALSE),VLOOKUP(H25,N:O,2,FALSE)*VLOOKUP(F25,Data!N:P,3,FALSE))),0)+IFERROR(IF(OR(F25="FS-4.1",F25="FS-4.2"),IF(VLOOKUP(H25,Data!R:S,2,FALSE)&lt;'Non-GB'!D5,"Lapse",0)),0)</f>
        <v>0</v>
      </c>
      <c r="L25" s="32"/>
    </row>
    <row r="26" spans="1:12" ht="20.100000000000001" customHeight="1" x14ac:dyDescent="0.25">
      <c r="A26" s="43">
        <v>18</v>
      </c>
      <c r="B26" s="49"/>
      <c r="C26" s="49"/>
      <c r="D26" s="48"/>
      <c r="E26" s="49"/>
      <c r="F26" s="70"/>
      <c r="G26" s="13"/>
      <c r="H26" s="13"/>
      <c r="I26" s="14"/>
      <c r="J26" s="44">
        <f>IFERROR(IF(G26="Annual Fee",VLOOKUP('Non-GB'!F26,Data!N:P,3,FALSE),0),0)+IFERROR(IF(G26="Late Charge",IF(OR(F26="FS-4.1",F26="FS-4.2"),VLOOKUP(F26&amp;H26,M:O,3,FALSE),VLOOKUP(H26,N:O,2,FALSE)*VLOOKUP(F26,Data!N:P,3,FALSE))),0)+IFERROR(IF(OR(F26="FS-4.1",F26="FS-4.2"),IF(VLOOKUP(H26,Data!R:S,2,FALSE)&lt;'Non-GB'!D5,"Lapse",0)),0)</f>
        <v>0</v>
      </c>
      <c r="L26" s="32"/>
    </row>
    <row r="27" spans="1:12" ht="20.100000000000001" customHeight="1" x14ac:dyDescent="0.25">
      <c r="A27" s="43">
        <v>19</v>
      </c>
      <c r="B27" s="49"/>
      <c r="C27" s="49"/>
      <c r="D27" s="48"/>
      <c r="E27" s="49"/>
      <c r="F27" s="70"/>
      <c r="G27" s="13"/>
      <c r="H27" s="13"/>
      <c r="I27" s="14"/>
      <c r="J27" s="44">
        <f>IFERROR(IF(G27="Annual Fee",VLOOKUP('Non-GB'!F27,Data!N:P,3,FALSE),0),0)+IFERROR(IF(G27="Late Charge",IF(OR(F27="FS-4.1",F27="FS-4.2"),VLOOKUP(F27&amp;H27,M:O,3,FALSE),VLOOKUP(H27,N:O,2,FALSE)*VLOOKUP(F27,Data!N:P,3,FALSE))),0)+IFERROR(IF(OR(F27="FS-4.1",F27="FS-4.2"),IF(VLOOKUP(H27,Data!R:S,2,FALSE)&lt;'Non-GB'!D5,"Lapse",0)),0)</f>
        <v>0</v>
      </c>
      <c r="L27" s="32"/>
    </row>
    <row r="28" spans="1:12" ht="20.100000000000001" customHeight="1" x14ac:dyDescent="0.25">
      <c r="A28" s="43">
        <v>20</v>
      </c>
      <c r="B28" s="49"/>
      <c r="C28" s="49"/>
      <c r="D28" s="48"/>
      <c r="E28" s="49"/>
      <c r="F28" s="70"/>
      <c r="G28" s="13"/>
      <c r="H28" s="13"/>
      <c r="I28" s="14"/>
      <c r="J28" s="44">
        <f>IFERROR(IF(G28="Annual Fee",VLOOKUP('Non-GB'!F28,Data!N:P,3,FALSE),0),0)+IFERROR(IF(G28="Late Charge",IF(OR(F28="FS-4.1",F28="FS-4.2"),VLOOKUP(F28&amp;H28,M:O,3,FALSE),VLOOKUP(H28,N:O,2,FALSE)*VLOOKUP(F28,Data!N:P,3,FALSE))),0)+IFERROR(IF(OR(F28="FS-4.1",F28="FS-4.2"),IF(VLOOKUP(H28,Data!R:S,2,FALSE)&lt;'Non-GB'!D5,"Lapse",0)),0)</f>
        <v>0</v>
      </c>
      <c r="L28" s="32"/>
    </row>
    <row r="29" spans="1:12" ht="20.100000000000001" customHeight="1" x14ac:dyDescent="0.25">
      <c r="A29" s="43">
        <v>21</v>
      </c>
      <c r="B29" s="49"/>
      <c r="C29" s="49"/>
      <c r="D29" s="48"/>
      <c r="E29" s="49"/>
      <c r="F29" s="70"/>
      <c r="G29" s="13"/>
      <c r="H29" s="13"/>
      <c r="I29" s="14"/>
      <c r="J29" s="44">
        <f>IFERROR(IF(G29="Annual Fee",VLOOKUP('Non-GB'!F29,Data!N:P,3,FALSE),0),0)+IFERROR(IF(G29="Late Charge",IF(OR(F29="FS-4.1",F29="FS-4.2"),VLOOKUP(F29&amp;H29,M:O,3,FALSE),VLOOKUP(H29,N:O,2,FALSE)*VLOOKUP(F29,Data!N:P,3,FALSE))),0)+IFERROR(IF(OR(F29="FS-4.1",F29="FS-4.2"),IF(VLOOKUP(H29,Data!R:S,2,FALSE)&lt;'Non-GB'!D5,"Lapse",0)),0)</f>
        <v>0</v>
      </c>
      <c r="L29" s="32"/>
    </row>
    <row r="30" spans="1:12" ht="20.100000000000001" customHeight="1" x14ac:dyDescent="0.25">
      <c r="A30" s="43">
        <v>22</v>
      </c>
      <c r="B30" s="49"/>
      <c r="C30" s="49"/>
      <c r="D30" s="48"/>
      <c r="E30" s="49"/>
      <c r="F30" s="70"/>
      <c r="G30" s="13"/>
      <c r="H30" s="13"/>
      <c r="I30" s="14"/>
      <c r="J30" s="44">
        <f>IFERROR(IF(G30="Annual Fee",VLOOKUP('Non-GB'!F30,Data!N:P,3,FALSE),0),0)+IFERROR(IF(G30="Late Charge",IF(OR(F30="FS-4.1",F30="FS-4.2"),VLOOKUP(F30&amp;H30,M:O,3,FALSE),VLOOKUP(H30,N:O,2,FALSE)*VLOOKUP(F30,Data!N:P,3,FALSE))),0)+IFERROR(IF(OR(F30="FS-4.1",F30="FS-4.2"),IF(VLOOKUP(H30,Data!R:S,2,FALSE)&lt;'Non-GB'!D5,"Lapse",0)),0)</f>
        <v>0</v>
      </c>
      <c r="L30" s="32"/>
    </row>
    <row r="31" spans="1:12" ht="20.100000000000001" customHeight="1" x14ac:dyDescent="0.25">
      <c r="A31" s="43">
        <v>23</v>
      </c>
      <c r="B31" s="49"/>
      <c r="C31" s="49"/>
      <c r="D31" s="48"/>
      <c r="E31" s="49"/>
      <c r="F31" s="70"/>
      <c r="G31" s="13"/>
      <c r="H31" s="13"/>
      <c r="I31" s="14"/>
      <c r="J31" s="44">
        <f>IFERROR(IF(G31="Annual Fee",VLOOKUP('Non-GB'!F31,Data!N:P,3,FALSE),0),0)+IFERROR(IF(G31="Late Charge",IF(OR(F31="FS-4.1",F31="FS-4.2"),VLOOKUP(F31&amp;H31,M:O,3,FALSE),VLOOKUP(H31,N:O,2,FALSE)*VLOOKUP(F31,Data!N:P,3,FALSE))),0)+IFERROR(IF(OR(F31="FS-4.1",F31="FS-4.2"),IF(VLOOKUP(H31,Data!R:S,2,FALSE)&lt;'Non-GB'!D5,"Lapse",0)),0)</f>
        <v>0</v>
      </c>
      <c r="L31" s="32"/>
    </row>
    <row r="32" spans="1:12" ht="20.100000000000001" customHeight="1" x14ac:dyDescent="0.25">
      <c r="A32" s="43">
        <v>24</v>
      </c>
      <c r="B32" s="49"/>
      <c r="C32" s="49"/>
      <c r="D32" s="48"/>
      <c r="E32" s="49"/>
      <c r="F32" s="70"/>
      <c r="G32" s="13"/>
      <c r="H32" s="13"/>
      <c r="I32" s="14"/>
      <c r="J32" s="44">
        <f>IFERROR(IF(G32="Annual Fee",VLOOKUP('Non-GB'!F32,Data!N:P,3,FALSE),0),0)+IFERROR(IF(G32="Late Charge",IF(OR(F32="FS-4.1",F32="FS-4.2"),VLOOKUP(F32&amp;H32,M:O,3,FALSE),VLOOKUP(H32,N:O,2,FALSE)*VLOOKUP(F32,Data!N:P,3,FALSE))),0)+IFERROR(IF(OR(F32="FS-4.1",F32="FS-4.2"),IF(VLOOKUP(H32,Data!R:S,2,FALSE)&lt;'Non-GB'!D5,"Lapse",0)),0)</f>
        <v>0</v>
      </c>
      <c r="L32" s="32"/>
    </row>
    <row r="33" spans="1:12" ht="20.100000000000001" customHeight="1" x14ac:dyDescent="0.25">
      <c r="A33" s="43">
        <v>25</v>
      </c>
      <c r="B33" s="49"/>
      <c r="C33" s="49"/>
      <c r="D33" s="48"/>
      <c r="E33" s="49"/>
      <c r="F33" s="70"/>
      <c r="G33" s="13"/>
      <c r="H33" s="13"/>
      <c r="I33" s="14"/>
      <c r="J33" s="44">
        <f>IFERROR(IF(G33="Annual Fee",VLOOKUP('Non-GB'!F33,Data!N:P,3,FALSE),0),0)+IFERROR(IF(G33="Late Charge",IF(OR(F33="FS-4.1",F33="FS-4.2"),VLOOKUP(F33&amp;H33,M:O,3,FALSE),VLOOKUP(H33,N:O,2,FALSE)*VLOOKUP(F33,Data!N:P,3,FALSE))),0)+IFERROR(IF(OR(F33="FS-4.1",F33="FS-4.2"),IF(VLOOKUP(H33,Data!R:S,2,FALSE)&lt;'Non-GB'!D5,"Lapse",0)),0)</f>
        <v>0</v>
      </c>
      <c r="L33" s="32"/>
    </row>
    <row r="34" spans="1:12" ht="20.100000000000001" customHeight="1" x14ac:dyDescent="0.25">
      <c r="A34" s="43">
        <v>26</v>
      </c>
      <c r="B34" s="49"/>
      <c r="C34" s="49"/>
      <c r="D34" s="48"/>
      <c r="E34" s="49"/>
      <c r="F34" s="70"/>
      <c r="G34" s="13"/>
      <c r="H34" s="13"/>
      <c r="I34" s="14"/>
      <c r="J34" s="44">
        <f>IFERROR(IF(G34="Annual Fee",VLOOKUP('Non-GB'!F34,Data!N:P,3,FALSE),0),0)+IFERROR(IF(G34="Late Charge",IF(OR(F34="FS-4.1",F34="FS-4.2"),VLOOKUP(F34&amp;H34,M:O,3,FALSE),VLOOKUP(H34,N:O,2,FALSE)*VLOOKUP(F34,Data!N:P,3,FALSE))),0)+IFERROR(IF(OR(F34="FS-4.1",F34="FS-4.2"),IF(VLOOKUP(H34,Data!R:S,2,FALSE)&lt;'Non-GB'!D5,"Lapse",0)),0)</f>
        <v>0</v>
      </c>
      <c r="L34" s="32"/>
    </row>
    <row r="35" spans="1:12" ht="20.100000000000001" customHeight="1" x14ac:dyDescent="0.25">
      <c r="A35" s="43">
        <v>27</v>
      </c>
      <c r="B35" s="49"/>
      <c r="C35" s="49"/>
      <c r="D35" s="48"/>
      <c r="E35" s="49"/>
      <c r="F35" s="70"/>
      <c r="G35" s="13"/>
      <c r="H35" s="13"/>
      <c r="I35" s="14"/>
      <c r="J35" s="44">
        <f>IFERROR(IF(G35="Annual Fee",VLOOKUP('Non-GB'!F35,Data!N:P,3,FALSE),0),0)+IFERROR(IF(G35="Late Charge",IF(OR(F35="FS-4.1",F35="FS-4.2"),VLOOKUP(F35&amp;H35,M:O,3,FALSE),VLOOKUP(H35,N:O,2,FALSE)*VLOOKUP(F35,Data!N:P,3,FALSE))),0)+IFERROR(IF(OR(F35="FS-4.1",F35="FS-4.2"),IF(VLOOKUP(H35,Data!R:S,2,FALSE)&lt;'Non-GB'!D5,"Lapse",0)),0)</f>
        <v>0</v>
      </c>
      <c r="L35" s="32"/>
    </row>
    <row r="36" spans="1:12" ht="20.100000000000001" customHeight="1" x14ac:dyDescent="0.25">
      <c r="A36" s="43">
        <v>28</v>
      </c>
      <c r="B36" s="49"/>
      <c r="C36" s="49"/>
      <c r="D36" s="48"/>
      <c r="E36" s="49"/>
      <c r="F36" s="70"/>
      <c r="G36" s="13"/>
      <c r="H36" s="13"/>
      <c r="I36" s="14"/>
      <c r="J36" s="44">
        <f>IFERROR(IF(G36="Annual Fee",VLOOKUP('Non-GB'!F36,Data!N:P,3,FALSE),0),0)+IFERROR(IF(G36="Late Charge",IF(OR(F36="FS-4.1",F36="FS-4.2"),VLOOKUP(F36&amp;H36,M:O,3,FALSE),VLOOKUP(H36,N:O,2,FALSE)*VLOOKUP(F36,Data!N:P,3,FALSE))),0)+IFERROR(IF(OR(F36="FS-4.1",F36="FS-4.2"),IF(VLOOKUP(H36,Data!R:S,2,FALSE)&lt;'Non-GB'!D5,"Lapse",0)),0)</f>
        <v>0</v>
      </c>
      <c r="L36" s="32"/>
    </row>
    <row r="37" spans="1:12" ht="20.100000000000001" customHeight="1" x14ac:dyDescent="0.25">
      <c r="A37" s="43">
        <v>29</v>
      </c>
      <c r="B37" s="49"/>
      <c r="C37" s="49"/>
      <c r="D37" s="48"/>
      <c r="E37" s="49"/>
      <c r="F37" s="70"/>
      <c r="G37" s="13"/>
      <c r="H37" s="13"/>
      <c r="I37" s="14"/>
      <c r="J37" s="44">
        <f>IFERROR(IF(G37="Annual Fee",VLOOKUP('Non-GB'!F37,Data!N:P,3,FALSE),0),0)+IFERROR(IF(G37="Late Charge",IF(OR(F37="FS-4.1",F37="FS-4.2"),VLOOKUP(F37&amp;H37,M:O,3,FALSE),VLOOKUP(H37,N:O,2,FALSE)*VLOOKUP(F37,Data!N:P,3,FALSE))),0)+IFERROR(IF(OR(F37="FS-4.1",F37="FS-4.2"),IF(VLOOKUP(H37,Data!R:S,2,FALSE)&lt;'Non-GB'!D5,"Lapse",0)),0)</f>
        <v>0</v>
      </c>
      <c r="L37" s="32"/>
    </row>
    <row r="38" spans="1:12" ht="20.100000000000001" customHeight="1" x14ac:dyDescent="0.25">
      <c r="A38" s="43">
        <v>30</v>
      </c>
      <c r="B38" s="49"/>
      <c r="C38" s="49"/>
      <c r="D38" s="48"/>
      <c r="E38" s="49"/>
      <c r="F38" s="70"/>
      <c r="G38" s="13"/>
      <c r="H38" s="13"/>
      <c r="I38" s="14"/>
      <c r="J38" s="44">
        <f>IFERROR(IF(G38="Annual Fee",VLOOKUP('Non-GB'!F38,Data!N:P,3,FALSE),0),0)+IFERROR(IF(G38="Late Charge",IF(OR(F38="FS-4.1",F38="FS-4.2"),VLOOKUP(F38&amp;H38,M:O,3,FALSE),VLOOKUP(H38,N:O,2,FALSE)*VLOOKUP(F38,Data!N:P,3,FALSE))),0)+IFERROR(IF(OR(F38="FS-4.1",F38="FS-4.2"),IF(VLOOKUP(H38,Data!R:S,2,FALSE)&lt;'Non-GB'!D5,"Lapse",0)),0)</f>
        <v>0</v>
      </c>
      <c r="L38" s="32"/>
    </row>
    <row r="39" spans="1:12" ht="20.100000000000001" customHeight="1" x14ac:dyDescent="0.25">
      <c r="A39" s="43">
        <v>31</v>
      </c>
      <c r="B39" s="49"/>
      <c r="C39" s="49"/>
      <c r="D39" s="48"/>
      <c r="E39" s="49"/>
      <c r="F39" s="70"/>
      <c r="G39" s="13"/>
      <c r="H39" s="13"/>
      <c r="I39" s="14"/>
      <c r="J39" s="44">
        <f>IFERROR(IF(G39="Annual Fee",VLOOKUP('Non-GB'!F39,Data!N:P,3,FALSE),0),0)+IFERROR(IF(G39="Late Charge",IF(OR(F39="FS-4.1",F39="FS-4.2"),VLOOKUP(F39&amp;H39,M:O,3,FALSE),VLOOKUP(H39,N:O,2,FALSE)*VLOOKUP(F39,Data!N:P,3,FALSE))),0)+IFERROR(IF(OR(F39="FS-4.1",F39="FS-4.2"),IF(VLOOKUP(H39,Data!R:S,2,FALSE)&lt;'Non-GB'!D5,"Lapse",0)),0)</f>
        <v>0</v>
      </c>
      <c r="L39" s="32"/>
    </row>
    <row r="40" spans="1:12" ht="20.100000000000001" customHeight="1" x14ac:dyDescent="0.25">
      <c r="A40" s="43">
        <v>32</v>
      </c>
      <c r="B40" s="49"/>
      <c r="C40" s="49"/>
      <c r="D40" s="48"/>
      <c r="E40" s="49"/>
      <c r="F40" s="70"/>
      <c r="G40" s="13"/>
      <c r="H40" s="13"/>
      <c r="I40" s="14"/>
      <c r="J40" s="44">
        <f>IFERROR(IF(G40="Annual Fee",VLOOKUP('Non-GB'!F40,Data!N:P,3,FALSE),0),0)+IFERROR(IF(G40="Late Charge",IF(OR(F40="FS-4.1",F40="FS-4.2"),VLOOKUP(F40&amp;H40,M:O,3,FALSE),VLOOKUP(H40,N:O,2,FALSE)*VLOOKUP(F40,Data!N:P,3,FALSE))),0)+IFERROR(IF(OR(F40="FS-4.1",F40="FS-4.2"),IF(VLOOKUP(H40,Data!R:S,2,FALSE)&lt;'Non-GB'!D5,"Lapse",0)),0)</f>
        <v>0</v>
      </c>
      <c r="L40" s="32"/>
    </row>
    <row r="41" spans="1:12" ht="20.100000000000001" customHeight="1" x14ac:dyDescent="0.25">
      <c r="A41" s="43">
        <v>33</v>
      </c>
      <c r="B41" s="49"/>
      <c r="C41" s="49"/>
      <c r="D41" s="48"/>
      <c r="E41" s="49"/>
      <c r="F41" s="70"/>
      <c r="G41" s="13"/>
      <c r="H41" s="13"/>
      <c r="I41" s="14"/>
      <c r="J41" s="44">
        <f>IFERROR(IF(G41="Annual Fee",VLOOKUP('Non-GB'!F41,Data!N:P,3,FALSE),0),0)+IFERROR(IF(G41="Late Charge",IF(OR(F41="FS-4.1",F41="FS-4.2"),VLOOKUP(F41&amp;H41,M:O,3,FALSE),VLOOKUP(H41,N:O,2,FALSE)*VLOOKUP(F41,Data!N:P,3,FALSE))),0)+IFERROR(IF(OR(F41="FS-4.1",F41="FS-4.2"),IF(VLOOKUP(H41,Data!R:S,2,FALSE)&lt;'Non-GB'!D5,"Lapse",0)),0)</f>
        <v>0</v>
      </c>
      <c r="L41" s="32"/>
    </row>
    <row r="42" spans="1:12" ht="20.100000000000001" customHeight="1" x14ac:dyDescent="0.25">
      <c r="A42" s="43">
        <v>34</v>
      </c>
      <c r="B42" s="49"/>
      <c r="C42" s="49"/>
      <c r="D42" s="48"/>
      <c r="E42" s="49"/>
      <c r="F42" s="70"/>
      <c r="G42" s="13"/>
      <c r="H42" s="13"/>
      <c r="I42" s="14"/>
      <c r="J42" s="44">
        <f>IFERROR(IF(G42="Annual Fee",VLOOKUP('Non-GB'!F42,Data!N:P,3,FALSE),0),0)+IFERROR(IF(G42="Late Charge",IF(OR(F42="FS-4.1",F42="FS-4.2"),VLOOKUP(F42&amp;H42,M:O,3,FALSE),VLOOKUP(H42,N:O,2,FALSE)*VLOOKUP(F42,Data!N:P,3,FALSE))),0)+IFERROR(IF(OR(F42="FS-4.1",F42="FS-4.2"),IF(VLOOKUP(H42,Data!R:S,2,FALSE)&lt;'Non-GB'!D5,"Lapse",0)),0)</f>
        <v>0</v>
      </c>
      <c r="L42" s="32"/>
    </row>
    <row r="43" spans="1:12" ht="20.100000000000001" customHeight="1" x14ac:dyDescent="0.25">
      <c r="A43" s="43">
        <v>35</v>
      </c>
      <c r="B43" s="49"/>
      <c r="C43" s="49"/>
      <c r="D43" s="48"/>
      <c r="E43" s="49"/>
      <c r="F43" s="70"/>
      <c r="G43" s="13"/>
      <c r="H43" s="13"/>
      <c r="I43" s="14"/>
      <c r="J43" s="44">
        <f>IFERROR(IF(G43="Annual Fee",VLOOKUP('Non-GB'!F43,Data!N:P,3,FALSE),0),0)+IFERROR(IF(G43="Late Charge",IF(OR(F43="FS-4.1",F43="FS-4.2"),VLOOKUP(F43&amp;H43,M:O,3,FALSE),VLOOKUP(H43,N:O,2,FALSE)*VLOOKUP(F43,Data!N:P,3,FALSE))),0)+IFERROR(IF(OR(F43="FS-4.1",F43="FS-4.2"),IF(VLOOKUP(H43,Data!R:S,2,FALSE)&lt;'Non-GB'!D5,"Lapse",0)),0)</f>
        <v>0</v>
      </c>
      <c r="L43" s="32"/>
    </row>
    <row r="44" spans="1:12" ht="20.100000000000001" customHeight="1" x14ac:dyDescent="0.25">
      <c r="A44" s="43">
        <v>36</v>
      </c>
      <c r="B44" s="49"/>
      <c r="C44" s="49"/>
      <c r="D44" s="48"/>
      <c r="E44" s="49"/>
      <c r="F44" s="70"/>
      <c r="G44" s="13"/>
      <c r="H44" s="13"/>
      <c r="I44" s="14"/>
      <c r="J44" s="44">
        <f>IFERROR(IF(G44="Annual Fee",VLOOKUP('Non-GB'!F44,Data!N:P,3,FALSE),0),0)+IFERROR(IF(G44="Late Charge",IF(OR(F44="FS-4.1",F44="FS-4.2"),VLOOKUP(F44&amp;H44,M:O,3,FALSE),VLOOKUP(H44,N:O,2,FALSE)*VLOOKUP(F44,Data!N:P,3,FALSE))),0)+IFERROR(IF(OR(F44="FS-4.1",F44="FS-4.2"),IF(VLOOKUP(H44,Data!R:S,2,FALSE)&lt;'Non-GB'!D5,"Lapse",0)),0)</f>
        <v>0</v>
      </c>
      <c r="L44" s="32"/>
    </row>
    <row r="45" spans="1:12" ht="20.100000000000001" customHeight="1" x14ac:dyDescent="0.25">
      <c r="A45" s="43">
        <v>37</v>
      </c>
      <c r="B45" s="49"/>
      <c r="C45" s="49"/>
      <c r="D45" s="48"/>
      <c r="E45" s="49"/>
      <c r="F45" s="70"/>
      <c r="G45" s="13"/>
      <c r="H45" s="13"/>
      <c r="I45" s="14"/>
      <c r="J45" s="44">
        <f>IFERROR(IF(G45="Annual Fee",VLOOKUP('Non-GB'!F45,Data!N:P,3,FALSE),0),0)+IFERROR(IF(G45="Late Charge",IF(OR(F45="FS-4.1",F45="FS-4.2"),VLOOKUP(F45&amp;H45,M:O,3,FALSE),VLOOKUP(H45,N:O,2,FALSE)*VLOOKUP(F45,Data!N:P,3,FALSE))),0)+IFERROR(IF(OR(F45="FS-4.1",F45="FS-4.2"),IF(VLOOKUP(H45,Data!R:S,2,FALSE)&lt;'Non-GB'!D5,"Lapse",0)),0)</f>
        <v>0</v>
      </c>
      <c r="L45" s="32"/>
    </row>
    <row r="46" spans="1:12" ht="20.100000000000001" customHeight="1" x14ac:dyDescent="0.25">
      <c r="A46" s="43">
        <v>38</v>
      </c>
      <c r="B46" s="49"/>
      <c r="C46" s="49"/>
      <c r="D46" s="48"/>
      <c r="E46" s="49"/>
      <c r="F46" s="70"/>
      <c r="G46" s="13"/>
      <c r="H46" s="13"/>
      <c r="I46" s="14"/>
      <c r="J46" s="44">
        <f>IFERROR(IF(G46="Annual Fee",VLOOKUP('Non-GB'!F46,Data!N:P,3,FALSE),0),0)+IFERROR(IF(G46="Late Charge",IF(OR(F46="FS-4.1",F46="FS-4.2"),VLOOKUP(F46&amp;H46,M:O,3,FALSE),VLOOKUP(H46,N:O,2,FALSE)*VLOOKUP(F46,Data!N:P,3,FALSE))),0)+IFERROR(IF(OR(F46="FS-4.1",F46="FS-4.2"),IF(VLOOKUP(H46,Data!R:S,2,FALSE)&lt;'Non-GB'!D5,"Lapse",0)),0)</f>
        <v>0</v>
      </c>
      <c r="L46" s="32"/>
    </row>
    <row r="47" spans="1:12" ht="20.100000000000001" customHeight="1" x14ac:dyDescent="0.25">
      <c r="A47" s="43">
        <v>39</v>
      </c>
      <c r="B47" s="49"/>
      <c r="C47" s="49"/>
      <c r="D47" s="48"/>
      <c r="E47" s="49"/>
      <c r="F47" s="70"/>
      <c r="G47" s="13"/>
      <c r="H47" s="13"/>
      <c r="I47" s="14"/>
      <c r="J47" s="44">
        <f>IFERROR(IF(G47="Annual Fee",VLOOKUP('Non-GB'!F47,Data!N:P,3,FALSE),0),0)+IFERROR(IF(G47="Late Charge",IF(OR(F47="FS-4.1",F47="FS-4.2"),VLOOKUP(F47&amp;H47,M:O,3,FALSE),VLOOKUP(H47,N:O,2,FALSE)*VLOOKUP(F47,Data!N:P,3,FALSE))),0)+IFERROR(IF(OR(F47="FS-4.1",F47="FS-4.2"),IF(VLOOKUP(H47,Data!R:S,2,FALSE)&lt;'Non-GB'!D5,"Lapse",0)),0)</f>
        <v>0</v>
      </c>
      <c r="L47" s="32"/>
    </row>
    <row r="48" spans="1:12" ht="20.100000000000001" customHeight="1" x14ac:dyDescent="0.25">
      <c r="A48" s="43">
        <v>40</v>
      </c>
      <c r="B48" s="49"/>
      <c r="C48" s="49"/>
      <c r="D48" s="48"/>
      <c r="E48" s="49"/>
      <c r="F48" s="70"/>
      <c r="G48" s="13"/>
      <c r="H48" s="13"/>
      <c r="I48" s="14"/>
      <c r="J48" s="44">
        <f>IFERROR(IF(G48="Annual Fee",VLOOKUP('Non-GB'!F48,Data!N:P,3,FALSE),0),0)+IFERROR(IF(G48="Late Charge",IF(OR(F48="FS-4.1",F48="FS-4.2"),VLOOKUP(F48&amp;H48,M:O,3,FALSE),VLOOKUP(H48,N:O,2,FALSE)*VLOOKUP(F48,Data!N:P,3,FALSE))),0)+IFERROR(IF(OR(F48="FS-4.1",F48="FS-4.2"),IF(VLOOKUP(H48,Data!R:S,2,FALSE)&lt;'Non-GB'!D5,"Lapse",0)),0)</f>
        <v>0</v>
      </c>
      <c r="L48" s="32"/>
    </row>
    <row r="49" spans="1:12" ht="20.100000000000001" customHeight="1" x14ac:dyDescent="0.25">
      <c r="A49" s="43">
        <v>41</v>
      </c>
      <c r="B49" s="49"/>
      <c r="C49" s="49"/>
      <c r="D49" s="48"/>
      <c r="E49" s="49"/>
      <c r="F49" s="70"/>
      <c r="G49" s="13"/>
      <c r="H49" s="13"/>
      <c r="I49" s="14"/>
      <c r="J49" s="44">
        <f>IFERROR(IF(G49="Annual Fee",VLOOKUP('Non-GB'!F49,Data!N:P,3,FALSE),0),0)+IFERROR(IF(G49="Late Charge",IF(OR(F49="FS-4.1",F49="FS-4.2"),VLOOKUP(F49&amp;H49,M:O,3,FALSE),VLOOKUP(H49,N:O,2,FALSE)*VLOOKUP(F49,Data!N:P,3,FALSE))),0)+IFERROR(IF(OR(F49="FS-4.1",F49="FS-4.2"),IF(VLOOKUP(H49,Data!R:S,2,FALSE)&lt;'Non-GB'!D5,"Lapse",0)),0)</f>
        <v>0</v>
      </c>
      <c r="L49" s="32"/>
    </row>
    <row r="50" spans="1:12" ht="20.100000000000001" customHeight="1" x14ac:dyDescent="0.25">
      <c r="A50" s="43">
        <v>42</v>
      </c>
      <c r="B50" s="49"/>
      <c r="C50" s="49"/>
      <c r="D50" s="48"/>
      <c r="E50" s="49"/>
      <c r="F50" s="70"/>
      <c r="G50" s="13"/>
      <c r="H50" s="13"/>
      <c r="I50" s="14"/>
      <c r="J50" s="44">
        <f>IFERROR(IF(G50="Annual Fee",VLOOKUP('Non-GB'!F50,Data!N:P,3,FALSE),0),0)+IFERROR(IF(G50="Late Charge",IF(OR(F50="FS-4.1",F50="FS-4.2"),VLOOKUP(F50&amp;H50,M:O,3,FALSE),VLOOKUP(H50,N:O,2,FALSE)*VLOOKUP(F50,Data!N:P,3,FALSE))),0)+IFERROR(IF(OR(F50="FS-4.1",F50="FS-4.2"),IF(VLOOKUP(H50,Data!R:S,2,FALSE)&lt;'Non-GB'!D5,"Lapse",0)),0)</f>
        <v>0</v>
      </c>
      <c r="L50" s="32"/>
    </row>
    <row r="51" spans="1:12" ht="20.100000000000001" customHeight="1" x14ac:dyDescent="0.25">
      <c r="A51" s="43">
        <v>43</v>
      </c>
      <c r="B51" s="49"/>
      <c r="C51" s="49"/>
      <c r="D51" s="48"/>
      <c r="E51" s="49"/>
      <c r="F51" s="70"/>
      <c r="G51" s="13"/>
      <c r="H51" s="13"/>
      <c r="I51" s="14"/>
      <c r="J51" s="44">
        <f>IFERROR(IF(G51="Annual Fee",VLOOKUP('Non-GB'!F51,Data!N:P,3,FALSE),0),0)+IFERROR(IF(G51="Late Charge",IF(OR(F51="FS-4.1",F51="FS-4.2"),VLOOKUP(F51&amp;H51,M:O,3,FALSE),VLOOKUP(H51,N:O,2,FALSE)*VLOOKUP(F51,Data!N:P,3,FALSE))),0)+IFERROR(IF(OR(F51="FS-4.1",F51="FS-4.2"),IF(VLOOKUP(H51,Data!R:S,2,FALSE)&lt;'Non-GB'!D5,"Lapse",0)),0)</f>
        <v>0</v>
      </c>
      <c r="L51" s="32"/>
    </row>
    <row r="52" spans="1:12" ht="20.100000000000001" customHeight="1" x14ac:dyDescent="0.25">
      <c r="A52" s="43">
        <v>44</v>
      </c>
      <c r="B52" s="49"/>
      <c r="C52" s="49"/>
      <c r="D52" s="48"/>
      <c r="E52" s="49"/>
      <c r="F52" s="70"/>
      <c r="G52" s="13"/>
      <c r="H52" s="13"/>
      <c r="I52" s="14"/>
      <c r="J52" s="44">
        <f>IFERROR(IF(G52="Annual Fee",VLOOKUP('Non-GB'!F52,Data!N:P,3,FALSE),0),0)+IFERROR(IF(G52="Late Charge",IF(OR(F52="FS-4.1",F52="FS-4.2"),VLOOKUP(F52&amp;H52,M:O,3,FALSE),VLOOKUP(H52,N:O,2,FALSE)*VLOOKUP(F52,Data!N:P,3,FALSE))),0)+IFERROR(IF(OR(F52="FS-4.1",F52="FS-4.2"),IF(VLOOKUP(H52,Data!R:S,2,FALSE)&lt;'Non-GB'!$D$5,"Lapse",0)),0)</f>
        <v>0</v>
      </c>
      <c r="L52" s="32"/>
    </row>
    <row r="53" spans="1:12" ht="20.100000000000001" customHeight="1" x14ac:dyDescent="0.25">
      <c r="A53" s="43">
        <v>45</v>
      </c>
      <c r="B53" s="49"/>
      <c r="C53" s="49"/>
      <c r="D53" s="48"/>
      <c r="E53" s="49"/>
      <c r="F53" s="70"/>
      <c r="G53" s="13"/>
      <c r="H53" s="13"/>
      <c r="I53" s="14"/>
      <c r="J53" s="44">
        <f>IFERROR(IF(G53="Annual Fee",VLOOKUP('Non-GB'!F53,Data!N:P,3,FALSE),0),0)+IFERROR(IF(G53="Late Charge",IF(OR(F53="FS-4.1",F53="FS-4.2"),VLOOKUP(F53&amp;H53,M:O,3,FALSE),VLOOKUP(H53,N:O,2,FALSE)*VLOOKUP(F53,Data!N:P,3,FALSE))),0)+IFERROR(IF(OR(F53="FS-4.1",F53="FS-4.2"),IF(VLOOKUP(H53,Data!R:S,2,FALSE)&lt;'Non-GB'!$D$5,"Lapse",0)),0)</f>
        <v>0</v>
      </c>
      <c r="L53" s="32"/>
    </row>
    <row r="54" spans="1:12" ht="20.100000000000001" customHeight="1" x14ac:dyDescent="0.25">
      <c r="A54" s="43">
        <v>46</v>
      </c>
      <c r="B54" s="49"/>
      <c r="C54" s="49"/>
      <c r="D54" s="48"/>
      <c r="E54" s="49"/>
      <c r="F54" s="70"/>
      <c r="G54" s="13"/>
      <c r="H54" s="13"/>
      <c r="I54" s="14"/>
      <c r="J54" s="44">
        <f>IFERROR(IF(G54="Annual Fee",VLOOKUP('Non-GB'!F54,Data!N:P,3,FALSE),0),0)+IFERROR(IF(G54="Late Charge",IF(OR(F54="FS-4.1",F54="FS-4.2"),VLOOKUP(F54&amp;H54,M:O,3,FALSE),VLOOKUP(H54,N:O,2,FALSE)*VLOOKUP(F54,Data!N:P,3,FALSE))),0)+IFERROR(IF(OR(F54="FS-4.1",F54="FS-4.2"),IF(VLOOKUP(H54,Data!R:S,2,FALSE)&lt;'Non-GB'!$D$5,"Lapse",0)),0)</f>
        <v>0</v>
      </c>
      <c r="L54" s="32"/>
    </row>
    <row r="55" spans="1:12" ht="20.100000000000001" customHeight="1" x14ac:dyDescent="0.25">
      <c r="A55" s="43">
        <v>47</v>
      </c>
      <c r="B55" s="49"/>
      <c r="C55" s="49"/>
      <c r="D55" s="48"/>
      <c r="E55" s="49"/>
      <c r="F55" s="70"/>
      <c r="G55" s="13"/>
      <c r="H55" s="13"/>
      <c r="I55" s="14"/>
      <c r="J55" s="44">
        <f>IFERROR(IF(G55="Annual Fee",VLOOKUP('Non-GB'!F55,Data!N:P,3,FALSE),0),0)+IFERROR(IF(G55="Late Charge",IF(OR(F55="FS-4.1",F55="FS-4.2"),VLOOKUP(F55&amp;H55,M:O,3,FALSE),VLOOKUP(H55,N:O,2,FALSE)*VLOOKUP(F55,Data!N:P,3,FALSE))),0)+IFERROR(IF(OR(F55="FS-4.1",F55="FS-4.2"),IF(VLOOKUP(H55,Data!R:S,2,FALSE)&lt;'Non-GB'!$D$5,"Lapse",0)),0)</f>
        <v>0</v>
      </c>
      <c r="L55" s="32"/>
    </row>
    <row r="56" spans="1:12" ht="20.100000000000001" customHeight="1" x14ac:dyDescent="0.25">
      <c r="A56" s="43">
        <v>48</v>
      </c>
      <c r="B56" s="49"/>
      <c r="C56" s="49"/>
      <c r="D56" s="48"/>
      <c r="E56" s="49"/>
      <c r="F56" s="70"/>
      <c r="G56" s="13"/>
      <c r="H56" s="13"/>
      <c r="I56" s="14"/>
      <c r="J56" s="44">
        <f>IFERROR(IF(G56="Annual Fee",VLOOKUP('Non-GB'!F56,Data!N:P,3,FALSE),0),0)+IFERROR(IF(G56="Late Charge",IF(OR(F56="FS-4.1",F56="FS-4.2"),VLOOKUP(F56&amp;H56,M:O,3,FALSE),VLOOKUP(H56,N:O,2,FALSE)*VLOOKUP(F56,Data!N:P,3,FALSE))),0)+IFERROR(IF(OR(F56="FS-4.1",F56="FS-4.2"),IF(VLOOKUP(H56,Data!R:S,2,FALSE)&lt;'Non-GB'!$D$5,"Lapse",0)),0)</f>
        <v>0</v>
      </c>
      <c r="L56" s="32"/>
    </row>
    <row r="57" spans="1:12" ht="20.100000000000001" customHeight="1" x14ac:dyDescent="0.25">
      <c r="A57" s="43">
        <v>49</v>
      </c>
      <c r="B57" s="49"/>
      <c r="C57" s="49"/>
      <c r="D57" s="48"/>
      <c r="E57" s="49"/>
      <c r="F57" s="70"/>
      <c r="G57" s="13"/>
      <c r="H57" s="13"/>
      <c r="I57" s="14"/>
      <c r="J57" s="44">
        <f>IFERROR(IF(G57="Annual Fee",VLOOKUP('Non-GB'!F57,Data!N:P,3,FALSE),0),0)+IFERROR(IF(G57="Late Charge",IF(OR(F57="FS-4.1",F57="FS-4.2"),VLOOKUP(F57&amp;H57,M:O,3,FALSE),VLOOKUP(H57,N:O,2,FALSE)*VLOOKUP(F57,Data!N:P,3,FALSE))),0)+IFERROR(IF(OR(F57="FS-4.1",F57="FS-4.2"),IF(VLOOKUP(H57,Data!R:S,2,FALSE)&lt;'Non-GB'!$D$5,"Lapse",0)),0)</f>
        <v>0</v>
      </c>
      <c r="L57" s="32"/>
    </row>
    <row r="58" spans="1:12" ht="20.100000000000001" customHeight="1" x14ac:dyDescent="0.25">
      <c r="A58" s="43">
        <v>50</v>
      </c>
      <c r="B58" s="49"/>
      <c r="C58" s="49"/>
      <c r="D58" s="48"/>
      <c r="E58" s="49"/>
      <c r="F58" s="70"/>
      <c r="G58" s="13"/>
      <c r="H58" s="13"/>
      <c r="I58" s="14"/>
      <c r="J58" s="44">
        <f>IFERROR(IF(G58="Annual Fee",VLOOKUP('Non-GB'!F58,Data!N:P,3,FALSE),0),0)+IFERROR(IF(G58="Late Charge",IF(OR(F58="FS-4.1",F58="FS-4.2"),VLOOKUP(F58&amp;H58,M:O,3,FALSE),VLOOKUP(H58,N:O,2,FALSE)*VLOOKUP(F58,Data!N:P,3,FALSE))),0)+IFERROR(IF(OR(F58="FS-4.1",F58="FS-4.2"),IF(VLOOKUP(H58,Data!R:S,2,FALSE)&lt;'Non-GB'!$D$5,"Lapse",0)),0)</f>
        <v>0</v>
      </c>
      <c r="L58" s="32"/>
    </row>
    <row r="59" spans="1:12" ht="20.100000000000001" customHeight="1" x14ac:dyDescent="0.25">
      <c r="A59" s="43">
        <v>51</v>
      </c>
      <c r="B59" s="49"/>
      <c r="C59" s="49"/>
      <c r="D59" s="48"/>
      <c r="E59" s="49"/>
      <c r="F59" s="70"/>
      <c r="G59" s="13"/>
      <c r="H59" s="13"/>
      <c r="I59" s="14"/>
      <c r="J59" s="44">
        <f>IFERROR(IF(G59="Annual Fee",VLOOKUP('Non-GB'!F59,Data!N:P,3,FALSE),0),0)+IFERROR(IF(G59="Late Charge",IF(OR(F59="FS-4.1",F59="FS-4.2"),VLOOKUP(F59&amp;H59,M:O,3,FALSE),VLOOKUP(H59,N:O,2,FALSE)*VLOOKUP(F59,Data!N:P,3,FALSE))),0)+IFERROR(IF(OR(F59="FS-4.1",F59="FS-4.2"),IF(VLOOKUP(H59,Data!R:S,2,FALSE)&lt;'Non-GB'!$D$5,"Lapse",0)),0)</f>
        <v>0</v>
      </c>
      <c r="L59" s="32"/>
    </row>
    <row r="60" spans="1:12" ht="20.100000000000001" customHeight="1" x14ac:dyDescent="0.25">
      <c r="A60" s="43">
        <v>52</v>
      </c>
      <c r="B60" s="49"/>
      <c r="C60" s="49"/>
      <c r="D60" s="48"/>
      <c r="E60" s="49"/>
      <c r="F60" s="70"/>
      <c r="G60" s="13"/>
      <c r="H60" s="13"/>
      <c r="I60" s="14"/>
      <c r="J60" s="44">
        <f>IFERROR(IF(G60="Annual Fee",VLOOKUP('Non-GB'!F60,Data!N:P,3,FALSE),0),0)+IFERROR(IF(G60="Late Charge",IF(OR(F60="FS-4.1",F60="FS-4.2"),VLOOKUP(F60&amp;H60,M:O,3,FALSE),VLOOKUP(H60,N:O,2,FALSE)*VLOOKUP(F60,Data!N:P,3,FALSE))),0)+IFERROR(IF(OR(F60="FS-4.1",F60="FS-4.2"),IF(VLOOKUP(H60,Data!R:S,2,FALSE)&lt;'Non-GB'!$D$5,"Lapse",0)),0)</f>
        <v>0</v>
      </c>
      <c r="L60" s="32"/>
    </row>
    <row r="61" spans="1:12" ht="20.100000000000001" customHeight="1" x14ac:dyDescent="0.25">
      <c r="A61" s="43">
        <v>53</v>
      </c>
      <c r="B61" s="49"/>
      <c r="C61" s="49"/>
      <c r="D61" s="48"/>
      <c r="E61" s="49"/>
      <c r="F61" s="70"/>
      <c r="G61" s="13"/>
      <c r="H61" s="13"/>
      <c r="I61" s="14"/>
      <c r="J61" s="44">
        <f>IFERROR(IF(G61="Annual Fee",VLOOKUP('Non-GB'!F61,Data!N:P,3,FALSE),0),0)+IFERROR(IF(G61="Late Charge",IF(OR(F61="FS-4.1",F61="FS-4.2"),VLOOKUP(F61&amp;H61,M:O,3,FALSE),VLOOKUP(H61,N:O,2,FALSE)*VLOOKUP(F61,Data!N:P,3,FALSE))),0)+IFERROR(IF(OR(F61="FS-4.1",F61="FS-4.2"),IF(VLOOKUP(H61,Data!R:S,2,FALSE)&lt;'Non-GB'!$D$5,"Lapse",0)),0)</f>
        <v>0</v>
      </c>
      <c r="L61" s="32"/>
    </row>
    <row r="62" spans="1:12" ht="20.100000000000001" customHeight="1" x14ac:dyDescent="0.25">
      <c r="A62" s="43">
        <v>54</v>
      </c>
      <c r="B62" s="49"/>
      <c r="C62" s="49"/>
      <c r="D62" s="48"/>
      <c r="E62" s="49"/>
      <c r="F62" s="70"/>
      <c r="G62" s="13"/>
      <c r="H62" s="13"/>
      <c r="I62" s="14"/>
      <c r="J62" s="44">
        <f>IFERROR(IF(G62="Annual Fee",VLOOKUP('Non-GB'!F62,Data!N:P,3,FALSE),0),0)+IFERROR(IF(G62="Late Charge",IF(OR(F62="FS-4.1",F62="FS-4.2"),VLOOKUP(F62&amp;H62,M:O,3,FALSE),VLOOKUP(H62,N:O,2,FALSE)*VLOOKUP(F62,Data!N:P,3,FALSE))),0)+IFERROR(IF(OR(F62="FS-4.1",F62="FS-4.2"),IF(VLOOKUP(H62,Data!R:S,2,FALSE)&lt;'Non-GB'!$D$5,"Lapse",0)),0)</f>
        <v>0</v>
      </c>
      <c r="L62" s="32"/>
    </row>
    <row r="63" spans="1:12" ht="20.100000000000001" customHeight="1" x14ac:dyDescent="0.25">
      <c r="A63" s="43">
        <v>55</v>
      </c>
      <c r="B63" s="49"/>
      <c r="C63" s="49"/>
      <c r="D63" s="48"/>
      <c r="E63" s="49"/>
      <c r="F63" s="70"/>
      <c r="G63" s="13"/>
      <c r="H63" s="13"/>
      <c r="I63" s="14"/>
      <c r="J63" s="44">
        <f>IFERROR(IF(G63="Annual Fee",VLOOKUP('Non-GB'!F63,Data!N:P,3,FALSE),0),0)+IFERROR(IF(G63="Late Charge",IF(OR(F63="FS-4.1",F63="FS-4.2"),VLOOKUP(F63&amp;H63,M:O,3,FALSE),VLOOKUP(H63,N:O,2,FALSE)*VLOOKUP(F63,Data!N:P,3,FALSE))),0)+IFERROR(IF(OR(F63="FS-4.1",F63="FS-4.2"),IF(VLOOKUP(H63,Data!R:S,2,FALSE)&lt;'Non-GB'!$D$5,"Lapse",0)),0)</f>
        <v>0</v>
      </c>
      <c r="L63" s="32"/>
    </row>
    <row r="64" spans="1:12" ht="20.100000000000001" customHeight="1" x14ac:dyDescent="0.25">
      <c r="A64" s="43">
        <v>56</v>
      </c>
      <c r="B64" s="49"/>
      <c r="C64" s="49"/>
      <c r="D64" s="48"/>
      <c r="E64" s="49"/>
      <c r="F64" s="70"/>
      <c r="G64" s="13"/>
      <c r="H64" s="13"/>
      <c r="I64" s="14"/>
      <c r="J64" s="44">
        <f>IFERROR(IF(G64="Annual Fee",VLOOKUP('Non-GB'!F64,Data!N:P,3,FALSE),0),0)+IFERROR(IF(G64="Late Charge",IF(OR(F64="FS-4.1",F64="FS-4.2"),VLOOKUP(F64&amp;H64,M:O,3,FALSE),VLOOKUP(H64,N:O,2,FALSE)*VLOOKUP(F64,Data!N:P,3,FALSE))),0)+IFERROR(IF(OR(F64="FS-4.1",F64="FS-4.2"),IF(VLOOKUP(H64,Data!R:S,2,FALSE)&lt;'Non-GB'!$D$5,"Lapse",0)),0)</f>
        <v>0</v>
      </c>
      <c r="L64" s="32"/>
    </row>
    <row r="65" spans="1:12" ht="20.100000000000001" customHeight="1" x14ac:dyDescent="0.25">
      <c r="A65" s="43">
        <v>57</v>
      </c>
      <c r="B65" s="49"/>
      <c r="C65" s="49"/>
      <c r="D65" s="48"/>
      <c r="E65" s="49"/>
      <c r="F65" s="70"/>
      <c r="G65" s="13"/>
      <c r="H65" s="13"/>
      <c r="I65" s="14"/>
      <c r="J65" s="44">
        <f>IFERROR(IF(G65="Annual Fee",VLOOKUP('Non-GB'!F65,Data!N:P,3,FALSE),0),0)+IFERROR(IF(G65="Late Charge",IF(OR(F65="FS-4.1",F65="FS-4.2"),VLOOKUP(F65&amp;H65,M:O,3,FALSE),VLOOKUP(H65,N:O,2,FALSE)*VLOOKUP(F65,Data!N:P,3,FALSE))),0)+IFERROR(IF(OR(F65="FS-4.1",F65="FS-4.2"),IF(VLOOKUP(H65,Data!R:S,2,FALSE)&lt;'Non-GB'!$D$5,"Lapse",0)),0)</f>
        <v>0</v>
      </c>
      <c r="L65" s="32"/>
    </row>
    <row r="66" spans="1:12" ht="20.100000000000001" customHeight="1" x14ac:dyDescent="0.25">
      <c r="A66" s="43">
        <v>58</v>
      </c>
      <c r="B66" s="49"/>
      <c r="C66" s="49"/>
      <c r="D66" s="48"/>
      <c r="E66" s="49"/>
      <c r="F66" s="70"/>
      <c r="G66" s="13"/>
      <c r="H66" s="13"/>
      <c r="I66" s="14"/>
      <c r="J66" s="44">
        <f>IFERROR(IF(G66="Annual Fee",VLOOKUP('Non-GB'!F66,Data!N:P,3,FALSE),0),0)+IFERROR(IF(G66="Late Charge",IF(OR(F66="FS-4.1",F66="FS-4.2"),VLOOKUP(F66&amp;H66,M:O,3,FALSE),VLOOKUP(H66,N:O,2,FALSE)*VLOOKUP(F66,Data!N:P,3,FALSE))),0)+IFERROR(IF(OR(F66="FS-4.1",F66="FS-4.2"),IF(VLOOKUP(H66,Data!R:S,2,FALSE)&lt;'Non-GB'!$D$5,"Lapse",0)),0)</f>
        <v>0</v>
      </c>
      <c r="L66" s="32"/>
    </row>
    <row r="67" spans="1:12" ht="20.100000000000001" customHeight="1" x14ac:dyDescent="0.25">
      <c r="A67" s="43">
        <v>59</v>
      </c>
      <c r="B67" s="49"/>
      <c r="C67" s="49"/>
      <c r="D67" s="48"/>
      <c r="E67" s="49"/>
      <c r="F67" s="70"/>
      <c r="G67" s="13"/>
      <c r="H67" s="13"/>
      <c r="I67" s="14"/>
      <c r="J67" s="44">
        <f>IFERROR(IF(G67="Annual Fee",VLOOKUP('Non-GB'!F67,Data!N:P,3,FALSE),0),0)+IFERROR(IF(G67="Late Charge",IF(OR(F67="FS-4.1",F67="FS-4.2"),VLOOKUP(F67&amp;H67,M:O,3,FALSE),VLOOKUP(H67,N:O,2,FALSE)*VLOOKUP(F67,Data!N:P,3,FALSE))),0)+IFERROR(IF(OR(F67="FS-4.1",F67="FS-4.2"),IF(VLOOKUP(H67,Data!R:S,2,FALSE)&lt;'Non-GB'!$D$5,"Lapse",0)),0)</f>
        <v>0</v>
      </c>
      <c r="L67" s="32"/>
    </row>
    <row r="68" spans="1:12" ht="20.100000000000001" customHeight="1" x14ac:dyDescent="0.25">
      <c r="A68" s="43">
        <v>60</v>
      </c>
      <c r="B68" s="49"/>
      <c r="C68" s="49"/>
      <c r="D68" s="48"/>
      <c r="E68" s="49"/>
      <c r="F68" s="70"/>
      <c r="G68" s="13"/>
      <c r="H68" s="13"/>
      <c r="I68" s="14"/>
      <c r="J68" s="44">
        <f>IFERROR(IF(G68="Annual Fee",VLOOKUP('Non-GB'!F68,Data!N:P,3,FALSE),0),0)+IFERROR(IF(G68="Late Charge",IF(OR(F68="FS-4.1",F68="FS-4.2"),VLOOKUP(F68&amp;H68,M:O,3,FALSE),VLOOKUP(H68,N:O,2,FALSE)*VLOOKUP(F68,Data!N:P,3,FALSE))),0)+IFERROR(IF(OR(F68="FS-4.1",F68="FS-4.2"),IF(VLOOKUP(H68,Data!R:S,2,FALSE)&lt;'Non-GB'!$D$5,"Lapse",0)),0)</f>
        <v>0</v>
      </c>
      <c r="L68" s="32"/>
    </row>
    <row r="69" spans="1:12" ht="20.100000000000001" customHeight="1" x14ac:dyDescent="0.25">
      <c r="A69" s="43">
        <v>61</v>
      </c>
      <c r="B69" s="49"/>
      <c r="C69" s="49"/>
      <c r="D69" s="48"/>
      <c r="E69" s="49"/>
      <c r="F69" s="70"/>
      <c r="G69" s="13"/>
      <c r="H69" s="13"/>
      <c r="I69" s="14"/>
      <c r="J69" s="44">
        <f>IFERROR(IF(G69="Annual Fee",VLOOKUP('Non-GB'!F69,Data!N:P,3,FALSE),0),0)+IFERROR(IF(G69="Late Charge",IF(OR(F69="FS-4.1",F69="FS-4.2"),VLOOKUP(F69&amp;H69,M:O,3,FALSE),VLOOKUP(H69,N:O,2,FALSE)*VLOOKUP(F69,Data!N:P,3,FALSE))),0)+IFERROR(IF(OR(F69="FS-4.1",F69="FS-4.2"),IF(VLOOKUP(H69,Data!R:S,2,FALSE)&lt;'Non-GB'!$D$5,"Lapse",0)),0)</f>
        <v>0</v>
      </c>
      <c r="L69" s="32"/>
    </row>
    <row r="70" spans="1:12" ht="20.100000000000001" customHeight="1" x14ac:dyDescent="0.25">
      <c r="A70" s="43">
        <v>62</v>
      </c>
      <c r="B70" s="49"/>
      <c r="C70" s="49"/>
      <c r="D70" s="48"/>
      <c r="E70" s="49"/>
      <c r="F70" s="70"/>
      <c r="G70" s="13"/>
      <c r="H70" s="13"/>
      <c r="I70" s="14"/>
      <c r="J70" s="44">
        <f>IFERROR(IF(G70="Annual Fee",VLOOKUP('Non-GB'!F70,Data!N:P,3,FALSE),0),0)+IFERROR(IF(G70="Late Charge",IF(OR(F70="FS-4.1",F70="FS-4.2"),VLOOKUP(F70&amp;H70,M:O,3,FALSE),VLOOKUP(H70,N:O,2,FALSE)*VLOOKUP(F70,Data!N:P,3,FALSE))),0)+IFERROR(IF(OR(F70="FS-4.1",F70="FS-4.2"),IF(VLOOKUP(H70,Data!R:S,2,FALSE)&lt;'Non-GB'!$D$5,"Lapse",0)),0)</f>
        <v>0</v>
      </c>
      <c r="L70" s="32"/>
    </row>
    <row r="71" spans="1:12" ht="20.100000000000001" customHeight="1" x14ac:dyDescent="0.25">
      <c r="A71" s="43">
        <v>63</v>
      </c>
      <c r="B71" s="49"/>
      <c r="C71" s="49"/>
      <c r="D71" s="48"/>
      <c r="E71" s="49"/>
      <c r="F71" s="70"/>
      <c r="G71" s="13"/>
      <c r="H71" s="13"/>
      <c r="I71" s="14"/>
      <c r="J71" s="44">
        <f>IFERROR(IF(G71="Annual Fee",VLOOKUP('Non-GB'!F71,Data!N:P,3,FALSE),0),0)+IFERROR(IF(G71="Late Charge",IF(OR(F71="FS-4.1",F71="FS-4.2"),VLOOKUP(F71&amp;H71,M:O,3,FALSE),VLOOKUP(H71,N:O,2,FALSE)*VLOOKUP(F71,Data!N:P,3,FALSE))),0)+IFERROR(IF(OR(F71="FS-4.1",F71="FS-4.2"),IF(VLOOKUP(H71,Data!R:S,2,FALSE)&lt;'Non-GB'!$D$5,"Lapse",0)),0)</f>
        <v>0</v>
      </c>
      <c r="L71" s="32"/>
    </row>
    <row r="72" spans="1:12" ht="20.100000000000001" customHeight="1" x14ac:dyDescent="0.25">
      <c r="A72" s="43">
        <v>64</v>
      </c>
      <c r="B72" s="49"/>
      <c r="C72" s="49"/>
      <c r="D72" s="48"/>
      <c r="E72" s="49"/>
      <c r="F72" s="70"/>
      <c r="G72" s="13"/>
      <c r="H72" s="13"/>
      <c r="I72" s="14"/>
      <c r="J72" s="44">
        <f>IFERROR(IF(G72="Annual Fee",VLOOKUP('Non-GB'!F72,Data!N:P,3,FALSE),0),0)+IFERROR(IF(G72="Late Charge",IF(OR(F72="FS-4.1",F72="FS-4.2"),VLOOKUP(F72&amp;H72,M:O,3,FALSE),VLOOKUP(H72,N:O,2,FALSE)*VLOOKUP(F72,Data!N:P,3,FALSE))),0)+IFERROR(IF(OR(F72="FS-4.1",F72="FS-4.2"),IF(VLOOKUP(H72,Data!R:S,2,FALSE)&lt;'Non-GB'!$D$5,"Lapse",0)),0)</f>
        <v>0</v>
      </c>
      <c r="L72" s="32"/>
    </row>
    <row r="73" spans="1:12" ht="20.100000000000001" customHeight="1" x14ac:dyDescent="0.25">
      <c r="A73" s="43">
        <v>65</v>
      </c>
      <c r="B73" s="49"/>
      <c r="C73" s="49"/>
      <c r="D73" s="48"/>
      <c r="E73" s="49"/>
      <c r="F73" s="70"/>
      <c r="G73" s="13"/>
      <c r="H73" s="13"/>
      <c r="I73" s="14"/>
      <c r="J73" s="44">
        <f>IFERROR(IF(G73="Annual Fee",VLOOKUP('Non-GB'!F73,Data!N:P,3,FALSE),0),0)+IFERROR(IF(G73="Late Charge",IF(OR(F73="FS-4.1",F73="FS-4.2"),VLOOKUP(F73&amp;H73,M:O,3,FALSE),VLOOKUP(H73,N:O,2,FALSE)*VLOOKUP(F73,Data!N:P,3,FALSE))),0)+IFERROR(IF(OR(F73="FS-4.1",F73="FS-4.2"),IF(VLOOKUP(H73,Data!R:S,2,FALSE)&lt;'Non-GB'!$D$5,"Lapse",0)),0)</f>
        <v>0</v>
      </c>
      <c r="L73" s="32"/>
    </row>
    <row r="74" spans="1:12" ht="20.100000000000001" customHeight="1" x14ac:dyDescent="0.25">
      <c r="A74" s="43">
        <v>66</v>
      </c>
      <c r="B74" s="49"/>
      <c r="C74" s="49"/>
      <c r="D74" s="48"/>
      <c r="E74" s="49"/>
      <c r="F74" s="70"/>
      <c r="G74" s="13"/>
      <c r="H74" s="13"/>
      <c r="I74" s="14"/>
      <c r="J74" s="44">
        <f>IFERROR(IF(G74="Annual Fee",VLOOKUP('Non-GB'!F74,Data!N:P,3,FALSE),0),0)+IFERROR(IF(G74="Late Charge",IF(OR(F74="FS-4.1",F74="FS-4.2"),VLOOKUP(F74&amp;H74,M:O,3,FALSE),VLOOKUP(H74,N:O,2,FALSE)*VLOOKUP(F74,Data!N:P,3,FALSE))),0)+IFERROR(IF(OR(F74="FS-4.1",F74="FS-4.2"),IF(VLOOKUP(H74,Data!R:S,2,FALSE)&lt;'Non-GB'!$D$5,"Lapse",0)),0)</f>
        <v>0</v>
      </c>
      <c r="L74" s="32"/>
    </row>
    <row r="75" spans="1:12" ht="20.100000000000001" customHeight="1" x14ac:dyDescent="0.25">
      <c r="A75" s="43">
        <v>67</v>
      </c>
      <c r="B75" s="49"/>
      <c r="C75" s="49"/>
      <c r="D75" s="48"/>
      <c r="E75" s="49"/>
      <c r="F75" s="70"/>
      <c r="G75" s="13"/>
      <c r="H75" s="13"/>
      <c r="I75" s="14"/>
      <c r="J75" s="44">
        <f>IFERROR(IF(G75="Annual Fee",VLOOKUP('Non-GB'!F75,Data!N:P,3,FALSE),0),0)+IFERROR(IF(G75="Late Charge",IF(OR(F75="FS-4.1",F75="FS-4.2"),VLOOKUP(F75&amp;H75,M:O,3,FALSE),VLOOKUP(H75,N:O,2,FALSE)*VLOOKUP(F75,Data!N:P,3,FALSE))),0)+IFERROR(IF(OR(F75="FS-4.1",F75="FS-4.2"),IF(VLOOKUP(H75,Data!R:S,2,FALSE)&lt;'Non-GB'!$D$5,"Lapse",0)),0)</f>
        <v>0</v>
      </c>
      <c r="L75" s="32"/>
    </row>
    <row r="76" spans="1:12" ht="20.100000000000001" customHeight="1" x14ac:dyDescent="0.25">
      <c r="A76" s="43">
        <v>68</v>
      </c>
      <c r="B76" s="49"/>
      <c r="C76" s="49"/>
      <c r="D76" s="48"/>
      <c r="E76" s="49"/>
      <c r="F76" s="70"/>
      <c r="G76" s="13"/>
      <c r="H76" s="13"/>
      <c r="I76" s="14"/>
      <c r="J76" s="44">
        <f>IFERROR(IF(G76="Annual Fee",VLOOKUP('Non-GB'!F76,Data!N:P,3,FALSE),0),0)+IFERROR(IF(G76="Late Charge",IF(OR(F76="FS-4.1",F76="FS-4.2"),VLOOKUP(F76&amp;H76,M:O,3,FALSE),VLOOKUP(H76,N:O,2,FALSE)*VLOOKUP(F76,Data!N:P,3,FALSE))),0)+IFERROR(IF(OR(F76="FS-4.1",F76="FS-4.2"),IF(VLOOKUP(H76,Data!R:S,2,FALSE)&lt;'Non-GB'!$D$5,"Lapse",0)),0)</f>
        <v>0</v>
      </c>
      <c r="L76" s="32"/>
    </row>
    <row r="77" spans="1:12" ht="20.100000000000001" customHeight="1" x14ac:dyDescent="0.25">
      <c r="A77" s="43">
        <v>69</v>
      </c>
      <c r="B77" s="49"/>
      <c r="C77" s="49"/>
      <c r="D77" s="48"/>
      <c r="E77" s="49"/>
      <c r="F77" s="70"/>
      <c r="G77" s="13"/>
      <c r="H77" s="13"/>
      <c r="I77" s="14"/>
      <c r="J77" s="44">
        <f>IFERROR(IF(G77="Annual Fee",VLOOKUP('Non-GB'!F77,Data!N:P,3,FALSE),0),0)+IFERROR(IF(G77="Late Charge",IF(OR(F77="FS-4.1",F77="FS-4.2"),VLOOKUP(F77&amp;H77,M:O,3,FALSE),VLOOKUP(H77,N:O,2,FALSE)*VLOOKUP(F77,Data!N:P,3,FALSE))),0)+IFERROR(IF(OR(F77="FS-4.1",F77="FS-4.2"),IF(VLOOKUP(H77,Data!R:S,2,FALSE)&lt;'Non-GB'!$D$5,"Lapse",0)),0)</f>
        <v>0</v>
      </c>
      <c r="L77" s="32"/>
    </row>
    <row r="78" spans="1:12" ht="20.100000000000001" customHeight="1" x14ac:dyDescent="0.25">
      <c r="A78" s="43">
        <v>70</v>
      </c>
      <c r="B78" s="49"/>
      <c r="C78" s="49"/>
      <c r="D78" s="48"/>
      <c r="E78" s="49"/>
      <c r="F78" s="70"/>
      <c r="G78" s="13"/>
      <c r="H78" s="13"/>
      <c r="I78" s="14"/>
      <c r="J78" s="44">
        <f>IFERROR(IF(G78="Annual Fee",VLOOKUP('Non-GB'!F78,Data!N:P,3,FALSE),0),0)+IFERROR(IF(G78="Late Charge",IF(OR(F78="FS-4.1",F78="FS-4.2"),VLOOKUP(F78&amp;H78,M:O,3,FALSE),VLOOKUP(H78,N:O,2,FALSE)*VLOOKUP(F78,Data!N:P,3,FALSE))),0)+IFERROR(IF(OR(F78="FS-4.1",F78="FS-4.2"),IF(VLOOKUP(H78,Data!R:S,2,FALSE)&lt;'Non-GB'!$D$5,"Lapse",0)),0)</f>
        <v>0</v>
      </c>
      <c r="L78" s="32"/>
    </row>
    <row r="79" spans="1:12" ht="20.100000000000001" customHeight="1" x14ac:dyDescent="0.25">
      <c r="A79" s="43">
        <v>71</v>
      </c>
      <c r="B79" s="49"/>
      <c r="C79" s="49"/>
      <c r="D79" s="48"/>
      <c r="E79" s="49"/>
      <c r="F79" s="70"/>
      <c r="G79" s="13"/>
      <c r="H79" s="13"/>
      <c r="I79" s="14"/>
      <c r="J79" s="44">
        <f>IFERROR(IF(G79="Annual Fee",VLOOKUP('Non-GB'!F79,Data!N:P,3,FALSE),0),0)+IFERROR(IF(G79="Late Charge",IF(OR(F79="FS-4.1",F79="FS-4.2"),VLOOKUP(F79&amp;H79,M:O,3,FALSE),VLOOKUP(H79,N:O,2,FALSE)*VLOOKUP(F79,Data!N:P,3,FALSE))),0)+IFERROR(IF(OR(F79="FS-4.1",F79="FS-4.2"),IF(VLOOKUP(H79,Data!R:S,2,FALSE)&lt;'Non-GB'!$D$5,"Lapse",0)),0)</f>
        <v>0</v>
      </c>
      <c r="L79" s="32"/>
    </row>
    <row r="80" spans="1:12" ht="20.100000000000001" customHeight="1" x14ac:dyDescent="0.25">
      <c r="A80" s="43">
        <v>72</v>
      </c>
      <c r="B80" s="49"/>
      <c r="C80" s="49"/>
      <c r="D80" s="48"/>
      <c r="E80" s="49"/>
      <c r="F80" s="70"/>
      <c r="G80" s="13"/>
      <c r="H80" s="13"/>
      <c r="I80" s="14"/>
      <c r="J80" s="44">
        <f>IFERROR(IF(G80="Annual Fee",VLOOKUP('Non-GB'!F80,Data!N:P,3,FALSE),0),0)+IFERROR(IF(G80="Late Charge",IF(OR(F80="FS-4.1",F80="FS-4.2"),VLOOKUP(F80&amp;H80,M:O,3,FALSE),VLOOKUP(H80,N:O,2,FALSE)*VLOOKUP(F80,Data!N:P,3,FALSE))),0)+IFERROR(IF(OR(F80="FS-4.1",F80="FS-4.2"),IF(VLOOKUP(H80,Data!R:S,2,FALSE)&lt;'Non-GB'!$D$5,"Lapse",0)),0)</f>
        <v>0</v>
      </c>
      <c r="L80" s="32"/>
    </row>
    <row r="81" spans="1:12" ht="20.100000000000001" customHeight="1" x14ac:dyDescent="0.25">
      <c r="A81" s="43">
        <v>73</v>
      </c>
      <c r="B81" s="49"/>
      <c r="C81" s="49"/>
      <c r="D81" s="48"/>
      <c r="E81" s="49"/>
      <c r="F81" s="70"/>
      <c r="G81" s="13"/>
      <c r="H81" s="13"/>
      <c r="I81" s="14"/>
      <c r="J81" s="44">
        <f>IFERROR(IF(G81="Annual Fee",VLOOKUP('Non-GB'!F81,Data!N:P,3,FALSE),0),0)+IFERROR(IF(G81="Late Charge",IF(OR(F81="FS-4.1",F81="FS-4.2"),VLOOKUP(F81&amp;H81,M:O,3,FALSE),VLOOKUP(H81,N:O,2,FALSE)*VLOOKUP(F81,Data!N:P,3,FALSE))),0)+IFERROR(IF(OR(F81="FS-4.1",F81="FS-4.2"),IF(VLOOKUP(H81,Data!R:S,2,FALSE)&lt;'Non-GB'!$D$5,"Lapse",0)),0)</f>
        <v>0</v>
      </c>
      <c r="L81" s="32"/>
    </row>
    <row r="82" spans="1:12" ht="20.100000000000001" customHeight="1" x14ac:dyDescent="0.25">
      <c r="A82" s="43">
        <v>74</v>
      </c>
      <c r="B82" s="49"/>
      <c r="C82" s="49"/>
      <c r="D82" s="48"/>
      <c r="E82" s="49"/>
      <c r="F82" s="70"/>
      <c r="G82" s="13"/>
      <c r="H82" s="13"/>
      <c r="I82" s="14"/>
      <c r="J82" s="44">
        <f>IFERROR(IF(G82="Annual Fee",VLOOKUP('Non-GB'!F82,Data!N:P,3,FALSE),0),0)+IFERROR(IF(G82="Late Charge",IF(OR(F82="FS-4.1",F82="FS-4.2"),VLOOKUP(F82&amp;H82,M:O,3,FALSE),VLOOKUP(H82,N:O,2,FALSE)*VLOOKUP(F82,Data!N:P,3,FALSE))),0)+IFERROR(IF(OR(F82="FS-4.1",F82="FS-4.2"),IF(VLOOKUP(H82,Data!R:S,2,FALSE)&lt;'Non-GB'!$D$5,"Lapse",0)),0)</f>
        <v>0</v>
      </c>
      <c r="L82" s="32"/>
    </row>
    <row r="83" spans="1:12" ht="20.100000000000001" customHeight="1" x14ac:dyDescent="0.25">
      <c r="A83" s="43">
        <v>75</v>
      </c>
      <c r="B83" s="49"/>
      <c r="C83" s="49"/>
      <c r="D83" s="48"/>
      <c r="E83" s="49"/>
      <c r="F83" s="70"/>
      <c r="G83" s="13"/>
      <c r="H83" s="13"/>
      <c r="I83" s="14"/>
      <c r="J83" s="44">
        <f>IFERROR(IF(G83="Annual Fee",VLOOKUP('Non-GB'!F83,Data!N:P,3,FALSE),0),0)+IFERROR(IF(G83="Late Charge",IF(OR(F83="FS-4.1",F83="FS-4.2"),VLOOKUP(F83&amp;H83,M:O,3,FALSE),VLOOKUP(H83,N:O,2,FALSE)*VLOOKUP(F83,Data!N:P,3,FALSE))),0)+IFERROR(IF(OR(F83="FS-4.1",F83="FS-4.2"),IF(VLOOKUP(H83,Data!R:S,2,FALSE)&lt;'Non-GB'!$D$5,"Lapse",0)),0)</f>
        <v>0</v>
      </c>
      <c r="L83" s="32"/>
    </row>
    <row r="84" spans="1:12" ht="20.100000000000001" customHeight="1" x14ac:dyDescent="0.25">
      <c r="A84" s="43">
        <v>76</v>
      </c>
      <c r="B84" s="49"/>
      <c r="C84" s="49"/>
      <c r="D84" s="48"/>
      <c r="E84" s="49"/>
      <c r="F84" s="70"/>
      <c r="G84" s="13"/>
      <c r="H84" s="13"/>
      <c r="I84" s="14"/>
      <c r="J84" s="44">
        <f>IFERROR(IF(G84="Annual Fee",VLOOKUP('Non-GB'!F84,Data!N:P,3,FALSE),0),0)+IFERROR(IF(G84="Late Charge",IF(OR(F84="FS-4.1",F84="FS-4.2"),VLOOKUP(F84&amp;H84,M:O,3,FALSE),VLOOKUP(H84,N:O,2,FALSE)*VLOOKUP(F84,Data!N:P,3,FALSE))),0)+IFERROR(IF(OR(F84="FS-4.1",F84="FS-4.2"),IF(VLOOKUP(H84,Data!R:S,2,FALSE)&lt;'Non-GB'!$D$5,"Lapse",0)),0)</f>
        <v>0</v>
      </c>
      <c r="L84" s="32"/>
    </row>
    <row r="85" spans="1:12" ht="20.100000000000001" customHeight="1" x14ac:dyDescent="0.25">
      <c r="A85" s="43">
        <v>77</v>
      </c>
      <c r="B85" s="49"/>
      <c r="C85" s="49"/>
      <c r="D85" s="48"/>
      <c r="E85" s="49"/>
      <c r="F85" s="70"/>
      <c r="G85" s="13"/>
      <c r="H85" s="13"/>
      <c r="I85" s="14"/>
      <c r="J85" s="44">
        <f>IFERROR(IF(G85="Annual Fee",VLOOKUP('Non-GB'!F85,Data!N:P,3,FALSE),0),0)+IFERROR(IF(G85="Late Charge",IF(OR(F85="FS-4.1",F85="FS-4.2"),VLOOKUP(F85&amp;H85,M:O,3,FALSE),VLOOKUP(H85,N:O,2,FALSE)*VLOOKUP(F85,Data!N:P,3,FALSE))),0)+IFERROR(IF(OR(F85="FS-4.1",F85="FS-4.2"),IF(VLOOKUP(H85,Data!R:S,2,FALSE)&lt;'Non-GB'!$D$5,"Lapse",0)),0)</f>
        <v>0</v>
      </c>
      <c r="L85" s="32"/>
    </row>
    <row r="86" spans="1:12" ht="20.100000000000001" customHeight="1" x14ac:dyDescent="0.25">
      <c r="A86" s="43">
        <v>78</v>
      </c>
      <c r="B86" s="49"/>
      <c r="C86" s="49"/>
      <c r="D86" s="48"/>
      <c r="E86" s="49"/>
      <c r="F86" s="70"/>
      <c r="G86" s="13"/>
      <c r="H86" s="13"/>
      <c r="I86" s="14"/>
      <c r="J86" s="44">
        <f>IFERROR(IF(G86="Annual Fee",VLOOKUP('Non-GB'!F86,Data!N:P,3,FALSE),0),0)+IFERROR(IF(G86="Late Charge",IF(OR(F86="FS-4.1",F86="FS-4.2"),VLOOKUP(F86&amp;H86,M:O,3,FALSE),VLOOKUP(H86,N:O,2,FALSE)*VLOOKUP(F86,Data!N:P,3,FALSE))),0)+IFERROR(IF(OR(F86="FS-4.1",F86="FS-4.2"),IF(VLOOKUP(H86,Data!R:S,2,FALSE)&lt;'Non-GB'!$D$5,"Lapse",0)),0)</f>
        <v>0</v>
      </c>
      <c r="L86" s="32"/>
    </row>
    <row r="87" spans="1:12" ht="20.100000000000001" customHeight="1" x14ac:dyDescent="0.25">
      <c r="A87" s="43">
        <v>79</v>
      </c>
      <c r="B87" s="49"/>
      <c r="C87" s="49"/>
      <c r="D87" s="48"/>
      <c r="E87" s="49"/>
      <c r="F87" s="70"/>
      <c r="G87" s="13"/>
      <c r="H87" s="13"/>
      <c r="I87" s="14"/>
      <c r="J87" s="44">
        <f>IFERROR(IF(G87="Annual Fee",VLOOKUP('Non-GB'!F87,Data!N:P,3,FALSE),0),0)+IFERROR(IF(G87="Late Charge",IF(OR(F87="FS-4.1",F87="FS-4.2"),VLOOKUP(F87&amp;H87,M:O,3,FALSE),VLOOKUP(H87,N:O,2,FALSE)*VLOOKUP(F87,Data!N:P,3,FALSE))),0)+IFERROR(IF(OR(F87="FS-4.1",F87="FS-4.2"),IF(VLOOKUP(H87,Data!R:S,2,FALSE)&lt;'Non-GB'!$D$5,"Lapse",0)),0)</f>
        <v>0</v>
      </c>
      <c r="L87" s="32"/>
    </row>
    <row r="88" spans="1:12" ht="20.100000000000001" customHeight="1" x14ac:dyDescent="0.25">
      <c r="A88" s="43">
        <v>80</v>
      </c>
      <c r="B88" s="49"/>
      <c r="C88" s="49"/>
      <c r="D88" s="48"/>
      <c r="E88" s="49"/>
      <c r="F88" s="70"/>
      <c r="G88" s="13"/>
      <c r="H88" s="13"/>
      <c r="I88" s="14"/>
      <c r="J88" s="44">
        <f>IFERROR(IF(G88="Annual Fee",VLOOKUP('Non-GB'!F88,Data!N:P,3,FALSE),0),0)+IFERROR(IF(G88="Late Charge",IF(OR(F88="FS-4.1",F88="FS-4.2"),VLOOKUP(F88&amp;H88,M:O,3,FALSE),VLOOKUP(H88,N:O,2,FALSE)*VLOOKUP(F88,Data!N:P,3,FALSE))),0)+IFERROR(IF(OR(F88="FS-4.1",F88="FS-4.2"),IF(VLOOKUP(H88,Data!R:S,2,FALSE)&lt;'Non-GB'!$D$5,"Lapse",0)),0)</f>
        <v>0</v>
      </c>
      <c r="L88" s="32"/>
    </row>
    <row r="89" spans="1:12" ht="20.100000000000001" customHeight="1" x14ac:dyDescent="0.25">
      <c r="A89" s="43">
        <v>81</v>
      </c>
      <c r="B89" s="49"/>
      <c r="C89" s="49"/>
      <c r="D89" s="48"/>
      <c r="E89" s="49"/>
      <c r="F89" s="70"/>
      <c r="G89" s="13"/>
      <c r="H89" s="13"/>
      <c r="I89" s="14"/>
      <c r="J89" s="44">
        <f>IFERROR(IF(G89="Annual Fee",VLOOKUP('Non-GB'!F89,Data!N:P,3,FALSE),0),0)+IFERROR(IF(G89="Late Charge",IF(OR(F89="FS-4.1",F89="FS-4.2"),VLOOKUP(F89&amp;H89,M:O,3,FALSE),VLOOKUP(H89,N:O,2,FALSE)*VLOOKUP(F89,Data!N:P,3,FALSE))),0)+IFERROR(IF(OR(F89="FS-4.1",F89="FS-4.2"),IF(VLOOKUP(H89,Data!R:S,2,FALSE)&lt;'Non-GB'!$D$5,"Lapse",0)),0)</f>
        <v>0</v>
      </c>
      <c r="L89" s="32"/>
    </row>
    <row r="90" spans="1:12" ht="20.100000000000001" customHeight="1" x14ac:dyDescent="0.25">
      <c r="A90" s="43">
        <v>82</v>
      </c>
      <c r="B90" s="49"/>
      <c r="C90" s="49"/>
      <c r="D90" s="48"/>
      <c r="E90" s="49"/>
      <c r="F90" s="70"/>
      <c r="G90" s="13"/>
      <c r="H90" s="13"/>
      <c r="I90" s="14"/>
      <c r="J90" s="44">
        <f>IFERROR(IF(G90="Annual Fee",VLOOKUP('Non-GB'!F90,Data!N:P,3,FALSE),0),0)+IFERROR(IF(G90="Late Charge",IF(OR(F90="FS-4.1",F90="FS-4.2"),VLOOKUP(F90&amp;H90,M:O,3,FALSE),VLOOKUP(H90,N:O,2,FALSE)*VLOOKUP(F90,Data!N:P,3,FALSE))),0)+IFERROR(IF(OR(F90="FS-4.1",F90="FS-4.2"),IF(VLOOKUP(H90,Data!R:S,2,FALSE)&lt;'Non-GB'!$D$5,"Lapse",0)),0)</f>
        <v>0</v>
      </c>
      <c r="L90" s="32"/>
    </row>
    <row r="91" spans="1:12" ht="20.100000000000001" customHeight="1" x14ac:dyDescent="0.25">
      <c r="A91" s="43">
        <v>83</v>
      </c>
      <c r="B91" s="49"/>
      <c r="C91" s="49"/>
      <c r="D91" s="48"/>
      <c r="E91" s="49"/>
      <c r="F91" s="70"/>
      <c r="G91" s="13"/>
      <c r="H91" s="13"/>
      <c r="I91" s="14"/>
      <c r="J91" s="44">
        <f>IFERROR(IF(G91="Annual Fee",VLOOKUP('Non-GB'!F91,Data!N:P,3,FALSE),0),0)+IFERROR(IF(G91="Late Charge",IF(OR(F91="FS-4.1",F91="FS-4.2"),VLOOKUP(F91&amp;H91,M:O,3,FALSE),VLOOKUP(H91,N:O,2,FALSE)*VLOOKUP(F91,Data!N:P,3,FALSE))),0)+IFERROR(IF(OR(F91="FS-4.1",F91="FS-4.2"),IF(VLOOKUP(H91,Data!R:S,2,FALSE)&lt;'Non-GB'!$D$5,"Lapse",0)),0)</f>
        <v>0</v>
      </c>
      <c r="L91" s="32"/>
    </row>
    <row r="92" spans="1:12" ht="20.100000000000001" customHeight="1" x14ac:dyDescent="0.25">
      <c r="A92" s="43">
        <v>84</v>
      </c>
      <c r="B92" s="49"/>
      <c r="C92" s="49"/>
      <c r="D92" s="48"/>
      <c r="E92" s="49"/>
      <c r="F92" s="70"/>
      <c r="G92" s="13"/>
      <c r="H92" s="13"/>
      <c r="I92" s="14"/>
      <c r="J92" s="44">
        <f>IFERROR(IF(G92="Annual Fee",VLOOKUP('Non-GB'!F92,Data!N:P,3,FALSE),0),0)+IFERROR(IF(G92="Late Charge",IF(OR(F92="FS-4.1",F92="FS-4.2"),VLOOKUP(F92&amp;H92,M:O,3,FALSE),VLOOKUP(H92,N:O,2,FALSE)*VLOOKUP(F92,Data!N:P,3,FALSE))),0)+IFERROR(IF(OR(F92="FS-4.1",F92="FS-4.2"),IF(VLOOKUP(H92,Data!R:S,2,FALSE)&lt;'Non-GB'!$D$5,"Lapse",0)),0)</f>
        <v>0</v>
      </c>
      <c r="L92" s="32"/>
    </row>
    <row r="93" spans="1:12" ht="20.100000000000001" customHeight="1" x14ac:dyDescent="0.25">
      <c r="A93" s="43">
        <v>85</v>
      </c>
      <c r="B93" s="49"/>
      <c r="C93" s="49"/>
      <c r="D93" s="48"/>
      <c r="E93" s="49"/>
      <c r="F93" s="70"/>
      <c r="G93" s="13"/>
      <c r="H93" s="13"/>
      <c r="I93" s="14"/>
      <c r="J93" s="44">
        <f>IFERROR(IF(G93="Annual Fee",VLOOKUP('Non-GB'!F93,Data!N:P,3,FALSE),0),0)+IFERROR(IF(G93="Late Charge",IF(OR(F93="FS-4.1",F93="FS-4.2"),VLOOKUP(F93&amp;H93,M:O,3,FALSE),VLOOKUP(H93,N:O,2,FALSE)*VLOOKUP(F93,Data!N:P,3,FALSE))),0)+IFERROR(IF(OR(F93="FS-4.1",F93="FS-4.2"),IF(VLOOKUP(H93,Data!R:S,2,FALSE)&lt;'Non-GB'!$D$5,"Lapse",0)),0)</f>
        <v>0</v>
      </c>
      <c r="L93" s="32"/>
    </row>
    <row r="94" spans="1:12" ht="20.100000000000001" customHeight="1" x14ac:dyDescent="0.25">
      <c r="A94" s="43">
        <v>86</v>
      </c>
      <c r="B94" s="49"/>
      <c r="C94" s="49"/>
      <c r="D94" s="48"/>
      <c r="E94" s="49"/>
      <c r="F94" s="70"/>
      <c r="G94" s="13"/>
      <c r="H94" s="13"/>
      <c r="I94" s="14"/>
      <c r="J94" s="44">
        <f>IFERROR(IF(G94="Annual Fee",VLOOKUP('Non-GB'!F94,Data!N:P,3,FALSE),0),0)+IFERROR(IF(G94="Late Charge",IF(OR(F94="FS-4.1",F94="FS-4.2"),VLOOKUP(F94&amp;H94,M:O,3,FALSE),VLOOKUP(H94,N:O,2,FALSE)*VLOOKUP(F94,Data!N:P,3,FALSE))),0)+IFERROR(IF(OR(F94="FS-4.1",F94="FS-4.2"),IF(VLOOKUP(H94,Data!R:S,2,FALSE)&lt;'Non-GB'!$D$5,"Lapse",0)),0)</f>
        <v>0</v>
      </c>
      <c r="L94" s="32"/>
    </row>
    <row r="95" spans="1:12" ht="20.100000000000001" customHeight="1" x14ac:dyDescent="0.25">
      <c r="A95" s="43">
        <v>87</v>
      </c>
      <c r="B95" s="49"/>
      <c r="C95" s="49"/>
      <c r="D95" s="48"/>
      <c r="E95" s="49"/>
      <c r="F95" s="70"/>
      <c r="G95" s="13"/>
      <c r="H95" s="13"/>
      <c r="I95" s="14"/>
      <c r="J95" s="44">
        <f>IFERROR(IF(G95="Annual Fee",VLOOKUP('Non-GB'!F95,Data!N:P,3,FALSE),0),0)+IFERROR(IF(G95="Late Charge",IF(OR(F95="FS-4.1",F95="FS-4.2"),VLOOKUP(F95&amp;H95,M:O,3,FALSE),VLOOKUP(H95,N:O,2,FALSE)*VLOOKUP(F95,Data!N:P,3,FALSE))),0)+IFERROR(IF(OR(F95="FS-4.1",F95="FS-4.2"),IF(VLOOKUP(H95,Data!R:S,2,FALSE)&lt;'Non-GB'!$D$5,"Lapse",0)),0)</f>
        <v>0</v>
      </c>
      <c r="L95" s="32"/>
    </row>
    <row r="96" spans="1:12" ht="20.100000000000001" customHeight="1" x14ac:dyDescent="0.25">
      <c r="A96" s="43">
        <v>88</v>
      </c>
      <c r="B96" s="49"/>
      <c r="C96" s="49"/>
      <c r="D96" s="48"/>
      <c r="E96" s="49"/>
      <c r="F96" s="70"/>
      <c r="G96" s="13"/>
      <c r="H96" s="13"/>
      <c r="I96" s="14"/>
      <c r="J96" s="44">
        <f>IFERROR(IF(G96="Annual Fee",VLOOKUP('Non-GB'!F96,Data!N:P,3,FALSE),0),0)+IFERROR(IF(G96="Late Charge",IF(OR(F96="FS-4.1",F96="FS-4.2"),VLOOKUP(F96&amp;H96,M:O,3,FALSE),VLOOKUP(H96,N:O,2,FALSE)*VLOOKUP(F96,Data!N:P,3,FALSE))),0)+IFERROR(IF(OR(F96="FS-4.1",F96="FS-4.2"),IF(VLOOKUP(H96,Data!R:S,2,FALSE)&lt;'Non-GB'!$D$5,"Lapse",0)),0)</f>
        <v>0</v>
      </c>
      <c r="L96" s="32"/>
    </row>
    <row r="97" spans="1:12" ht="20.100000000000001" customHeight="1" x14ac:dyDescent="0.25">
      <c r="A97" s="43">
        <v>89</v>
      </c>
      <c r="B97" s="49"/>
      <c r="C97" s="49"/>
      <c r="D97" s="48"/>
      <c r="E97" s="49"/>
      <c r="F97" s="70"/>
      <c r="G97" s="13"/>
      <c r="H97" s="13"/>
      <c r="I97" s="14"/>
      <c r="J97" s="44">
        <f>IFERROR(IF(G97="Annual Fee",VLOOKUP('Non-GB'!F97,Data!N:P,3,FALSE),0),0)+IFERROR(IF(G97="Late Charge",IF(OR(F97="FS-4.1",F97="FS-4.2"),VLOOKUP(F97&amp;H97,M:O,3,FALSE),VLOOKUP(H97,N:O,2,FALSE)*VLOOKUP(F97,Data!N:P,3,FALSE))),0)+IFERROR(IF(OR(F97="FS-4.1",F97="FS-4.2"),IF(VLOOKUP(H97,Data!R:S,2,FALSE)&lt;'Non-GB'!$D$5,"Lapse",0)),0)</f>
        <v>0</v>
      </c>
      <c r="L97" s="32"/>
    </row>
    <row r="98" spans="1:12" ht="20.100000000000001" customHeight="1" x14ac:dyDescent="0.25">
      <c r="A98" s="43">
        <v>90</v>
      </c>
      <c r="B98" s="49"/>
      <c r="C98" s="49"/>
      <c r="D98" s="48"/>
      <c r="E98" s="49"/>
      <c r="F98" s="70"/>
      <c r="G98" s="13"/>
      <c r="H98" s="13"/>
      <c r="I98" s="14"/>
      <c r="J98" s="44">
        <f>IFERROR(IF(G98="Annual Fee",VLOOKUP('Non-GB'!F98,Data!N:P,3,FALSE),0),0)+IFERROR(IF(G98="Late Charge",IF(OR(F98="FS-4.1",F98="FS-4.2"),VLOOKUP(F98&amp;H98,M:O,3,FALSE),VLOOKUP(H98,N:O,2,FALSE)*VLOOKUP(F98,Data!N:P,3,FALSE))),0)+IFERROR(IF(OR(F98="FS-4.1",F98="FS-4.2"),IF(VLOOKUP(H98,Data!R:S,2,FALSE)&lt;'Non-GB'!$D$5,"Lapse",0)),0)</f>
        <v>0</v>
      </c>
      <c r="L98" s="32"/>
    </row>
    <row r="99" spans="1:12" ht="20.100000000000001" customHeight="1" x14ac:dyDescent="0.25">
      <c r="A99" s="43">
        <v>91</v>
      </c>
      <c r="B99" s="49"/>
      <c r="C99" s="49"/>
      <c r="D99" s="48"/>
      <c r="E99" s="49"/>
      <c r="F99" s="70"/>
      <c r="G99" s="13"/>
      <c r="H99" s="13"/>
      <c r="I99" s="14"/>
      <c r="J99" s="44">
        <f>IFERROR(IF(G99="Annual Fee",VLOOKUP('Non-GB'!F99,Data!N:P,3,FALSE),0),0)+IFERROR(IF(G99="Late Charge",IF(OR(F99="FS-4.1",F99="FS-4.2"),VLOOKUP(F99&amp;H99,M:O,3,FALSE),VLOOKUP(H99,N:O,2,FALSE)*VLOOKUP(F99,Data!N:P,3,FALSE))),0)+IFERROR(IF(OR(F99="FS-4.1",F99="FS-4.2"),IF(VLOOKUP(H99,Data!R:S,2,FALSE)&lt;'Non-GB'!$D$5,"Lapse",0)),0)</f>
        <v>0</v>
      </c>
      <c r="L99" s="32"/>
    </row>
    <row r="100" spans="1:12" ht="20.100000000000001" customHeight="1" x14ac:dyDescent="0.25">
      <c r="A100" s="43">
        <v>92</v>
      </c>
      <c r="B100" s="49"/>
      <c r="C100" s="49"/>
      <c r="D100" s="48"/>
      <c r="E100" s="49"/>
      <c r="F100" s="70"/>
      <c r="G100" s="13"/>
      <c r="H100" s="13"/>
      <c r="I100" s="14"/>
      <c r="J100" s="44">
        <f>IFERROR(IF(G100="Annual Fee",VLOOKUP('Non-GB'!F100,Data!N:P,3,FALSE),0),0)+IFERROR(IF(G100="Late Charge",IF(OR(F100="FS-4.1",F100="FS-4.2"),VLOOKUP(F100&amp;H100,M:O,3,FALSE),VLOOKUP(H100,N:O,2,FALSE)*VLOOKUP(F100,Data!N:P,3,FALSE))),0)+IFERROR(IF(OR(F100="FS-4.1",F100="FS-4.2"),IF(VLOOKUP(H100,Data!R:S,2,FALSE)&lt;'Non-GB'!$D$5,"Lapse",0)),0)</f>
        <v>0</v>
      </c>
      <c r="L100" s="32"/>
    </row>
    <row r="101" spans="1:12" ht="20.100000000000001" customHeight="1" x14ac:dyDescent="0.25">
      <c r="A101" s="43">
        <v>93</v>
      </c>
      <c r="B101" s="49"/>
      <c r="C101" s="49"/>
      <c r="D101" s="48"/>
      <c r="E101" s="49"/>
      <c r="F101" s="70"/>
      <c r="G101" s="13"/>
      <c r="H101" s="13"/>
      <c r="I101" s="14"/>
      <c r="J101" s="44">
        <f>IFERROR(IF(G101="Annual Fee",VLOOKUP('Non-GB'!F101,Data!N:P,3,FALSE),0),0)+IFERROR(IF(G101="Late Charge",IF(OR(F101="FS-4.1",F101="FS-4.2"),VLOOKUP(F101&amp;H101,M:O,3,FALSE),VLOOKUP(H101,N:O,2,FALSE)*VLOOKUP(F101,Data!N:P,3,FALSE))),0)+IFERROR(IF(OR(F101="FS-4.1",F101="FS-4.2"),IF(VLOOKUP(H101,Data!R:S,2,FALSE)&lt;'Non-GB'!$D$5,"Lapse",0)),0)</f>
        <v>0</v>
      </c>
      <c r="L101" s="32"/>
    </row>
    <row r="102" spans="1:12" ht="20.100000000000001" customHeight="1" x14ac:dyDescent="0.25">
      <c r="A102" s="43">
        <v>94</v>
      </c>
      <c r="B102" s="49"/>
      <c r="C102" s="49"/>
      <c r="D102" s="48"/>
      <c r="E102" s="49"/>
      <c r="F102" s="70"/>
      <c r="G102" s="13"/>
      <c r="H102" s="13"/>
      <c r="I102" s="14"/>
      <c r="J102" s="44">
        <f>IFERROR(IF(G102="Annual Fee",VLOOKUP('Non-GB'!F102,Data!N:P,3,FALSE),0),0)+IFERROR(IF(G102="Late Charge",IF(OR(F102="FS-4.1",F102="FS-4.2"),VLOOKUP(F102&amp;H102,M:O,3,FALSE),VLOOKUP(H102,N:O,2,FALSE)*VLOOKUP(F102,Data!N:P,3,FALSE))),0)+IFERROR(IF(OR(F102="FS-4.1",F102="FS-4.2"),IF(VLOOKUP(H102,Data!R:S,2,FALSE)&lt;'Non-GB'!$D$5,"Lapse",0)),0)</f>
        <v>0</v>
      </c>
      <c r="L102" s="32"/>
    </row>
    <row r="103" spans="1:12" ht="20.100000000000001" customHeight="1" x14ac:dyDescent="0.25">
      <c r="A103" s="43">
        <v>95</v>
      </c>
      <c r="B103" s="49"/>
      <c r="C103" s="49"/>
      <c r="D103" s="48"/>
      <c r="E103" s="49"/>
      <c r="F103" s="70"/>
      <c r="G103" s="13"/>
      <c r="H103" s="13"/>
      <c r="I103" s="14"/>
      <c r="J103" s="44">
        <f>IFERROR(IF(G103="Annual Fee",VLOOKUP('Non-GB'!F103,Data!N:P,3,FALSE),0),0)+IFERROR(IF(G103="Late Charge",IF(OR(F103="FS-4.1",F103="FS-4.2"),VLOOKUP(F103&amp;H103,M:O,3,FALSE),VLOOKUP(H103,N:O,2,FALSE)*VLOOKUP(F103,Data!N:P,3,FALSE))),0)+IFERROR(IF(OR(F103="FS-4.1",F103="FS-4.2"),IF(VLOOKUP(H103,Data!R:S,2,FALSE)&lt;'Non-GB'!$D$5,"Lapse",0)),0)</f>
        <v>0</v>
      </c>
      <c r="L103" s="32"/>
    </row>
    <row r="104" spans="1:12" ht="20.100000000000001" customHeight="1" x14ac:dyDescent="0.25">
      <c r="A104" s="43">
        <v>96</v>
      </c>
      <c r="B104" s="49"/>
      <c r="C104" s="49"/>
      <c r="D104" s="48"/>
      <c r="E104" s="49"/>
      <c r="F104" s="70"/>
      <c r="G104" s="13"/>
      <c r="H104" s="13"/>
      <c r="I104" s="14"/>
      <c r="J104" s="44">
        <f>IFERROR(IF(G104="Annual Fee",VLOOKUP('Non-GB'!F104,Data!N:P,3,FALSE),0),0)+IFERROR(IF(G104="Late Charge",IF(OR(F104="FS-4.1",F104="FS-4.2"),VLOOKUP(F104&amp;H104,M:O,3,FALSE),VLOOKUP(H104,N:O,2,FALSE)*VLOOKUP(F104,Data!N:P,3,FALSE))),0)+IFERROR(IF(OR(F104="FS-4.1",F104="FS-4.2"),IF(VLOOKUP(H104,Data!R:S,2,FALSE)&lt;'Non-GB'!$D$5,"Lapse",0)),0)</f>
        <v>0</v>
      </c>
      <c r="L104" s="32"/>
    </row>
    <row r="105" spans="1:12" ht="20.100000000000001" customHeight="1" x14ac:dyDescent="0.25">
      <c r="A105" s="43">
        <v>97</v>
      </c>
      <c r="B105" s="49"/>
      <c r="C105" s="49"/>
      <c r="D105" s="48"/>
      <c r="E105" s="49"/>
      <c r="F105" s="70"/>
      <c r="G105" s="13"/>
      <c r="H105" s="13"/>
      <c r="I105" s="14"/>
      <c r="J105" s="44">
        <f>IFERROR(IF(G105="Annual Fee",VLOOKUP('Non-GB'!F105,Data!N:P,3,FALSE),0),0)+IFERROR(IF(G105="Late Charge",IF(OR(F105="FS-4.1",F105="FS-4.2"),VLOOKUP(F105&amp;H105,M:O,3,FALSE),VLOOKUP(H105,N:O,2,FALSE)*VLOOKUP(F105,Data!N:P,3,FALSE))),0)+IFERROR(IF(OR(F105="FS-4.1",F105="FS-4.2"),IF(VLOOKUP(H105,Data!R:S,2,FALSE)&lt;'Non-GB'!$D$5,"Lapse",0)),0)</f>
        <v>0</v>
      </c>
      <c r="L105" s="32"/>
    </row>
    <row r="106" spans="1:12" ht="20.100000000000001" customHeight="1" x14ac:dyDescent="0.25">
      <c r="A106" s="43">
        <v>98</v>
      </c>
      <c r="B106" s="49"/>
      <c r="C106" s="49"/>
      <c r="D106" s="48"/>
      <c r="E106" s="49"/>
      <c r="F106" s="70"/>
      <c r="G106" s="13"/>
      <c r="H106" s="13"/>
      <c r="I106" s="14"/>
      <c r="J106" s="44">
        <f>IFERROR(IF(G106="Annual Fee",VLOOKUP('Non-GB'!F106,Data!N:P,3,FALSE),0),0)+IFERROR(IF(G106="Late Charge",IF(OR(F106="FS-4.1",F106="FS-4.2"),VLOOKUP(F106&amp;H106,M:O,3,FALSE),VLOOKUP(H106,N:O,2,FALSE)*VLOOKUP(F106,Data!N:P,3,FALSE))),0)+IFERROR(IF(OR(F106="FS-4.1",F106="FS-4.2"),IF(VLOOKUP(H106,Data!R:S,2,FALSE)&lt;'Non-GB'!$D$5,"Lapse",0)),0)</f>
        <v>0</v>
      </c>
      <c r="L106" s="32"/>
    </row>
    <row r="107" spans="1:12" ht="20.100000000000001" customHeight="1" x14ac:dyDescent="0.25">
      <c r="A107" s="43">
        <v>99</v>
      </c>
      <c r="B107" s="49"/>
      <c r="C107" s="49"/>
      <c r="D107" s="48"/>
      <c r="E107" s="49"/>
      <c r="F107" s="70"/>
      <c r="G107" s="13"/>
      <c r="H107" s="13"/>
      <c r="I107" s="14"/>
      <c r="J107" s="44">
        <f>IFERROR(IF(G107="Annual Fee",VLOOKUP('Non-GB'!F107,Data!N:P,3,FALSE),0),0)+IFERROR(IF(G107="Late Charge",IF(OR(F107="FS-4.1",F107="FS-4.2"),VLOOKUP(F107&amp;H107,M:O,3,FALSE),VLOOKUP(H107,N:O,2,FALSE)*VLOOKUP(F107,Data!N:P,3,FALSE))),0)+IFERROR(IF(OR(F107="FS-4.1",F107="FS-4.2"),IF(VLOOKUP(H107,Data!R:S,2,FALSE)&lt;'Non-GB'!$D$5,"Lapse",0)),0)</f>
        <v>0</v>
      </c>
      <c r="L107" s="32"/>
    </row>
    <row r="108" spans="1:12" ht="20.100000000000001" customHeight="1" x14ac:dyDescent="0.25">
      <c r="A108" s="43">
        <v>100</v>
      </c>
      <c r="B108" s="49"/>
      <c r="C108" s="49"/>
      <c r="D108" s="48"/>
      <c r="E108" s="49"/>
      <c r="F108" s="70"/>
      <c r="G108" s="13"/>
      <c r="H108" s="13"/>
      <c r="I108" s="14"/>
      <c r="J108" s="44">
        <f>IFERROR(IF(G108="Annual Fee",VLOOKUP('Non-GB'!F108,Data!N:P,3,FALSE),0),0)+IFERROR(IF(G108="Late Charge",IF(OR(F108="FS-4.1",F108="FS-4.2"),VLOOKUP(F108&amp;H108,M:O,3,FALSE),VLOOKUP(H108,N:O,2,FALSE)*VLOOKUP(F108,Data!N:P,3,FALSE))),0)+IFERROR(IF(OR(F108="FS-4.1",F108="FS-4.2"),IF(VLOOKUP(H108,Data!R:S,2,FALSE)&lt;'Non-GB'!$D$5,"Lapse",0)),0)</f>
        <v>0</v>
      </c>
      <c r="L108" s="32"/>
    </row>
    <row r="109" spans="1:12" ht="20.100000000000001" customHeight="1" x14ac:dyDescent="0.25">
      <c r="A109" s="43">
        <v>101</v>
      </c>
      <c r="B109" s="49"/>
      <c r="C109" s="49"/>
      <c r="D109" s="48"/>
      <c r="E109" s="49"/>
      <c r="F109" s="70"/>
      <c r="G109" s="13"/>
      <c r="H109" s="13"/>
      <c r="I109" s="14"/>
      <c r="J109" s="44">
        <f>IFERROR(IF(G109="Annual Fee",VLOOKUP('Non-GB'!F109,Data!N:P,3,FALSE),0),0)+IFERROR(IF(G109="Late Charge",IF(OR(F109="FS-4.1",F109="FS-4.2"),VLOOKUP(F109&amp;H109,M:O,3,FALSE),VLOOKUP(H109,N:O,2,FALSE)*VLOOKUP(F109,Data!N:P,3,FALSE))),0)+IFERROR(IF(OR(F109="FS-4.1",F109="FS-4.2"),IF(VLOOKUP(H109,Data!R:S,2,FALSE)&lt;'Non-GB'!$D$5,"Lapse",0)),0)</f>
        <v>0</v>
      </c>
      <c r="L109" s="32"/>
    </row>
    <row r="110" spans="1:12" ht="20.100000000000001" customHeight="1" x14ac:dyDescent="0.25">
      <c r="A110" s="43">
        <v>102</v>
      </c>
      <c r="B110" s="49"/>
      <c r="C110" s="49"/>
      <c r="D110" s="48"/>
      <c r="E110" s="49"/>
      <c r="F110" s="70"/>
      <c r="G110" s="13"/>
      <c r="H110" s="13"/>
      <c r="I110" s="14"/>
      <c r="J110" s="44">
        <f>IFERROR(IF(G110="Annual Fee",VLOOKUP('Non-GB'!F110,Data!N:P,3,FALSE),0),0)+IFERROR(IF(G110="Late Charge",IF(OR(F110="FS-4.1",F110="FS-4.2"),VLOOKUP(F110&amp;H110,M:O,3,FALSE),VLOOKUP(H110,N:O,2,FALSE)*VLOOKUP(F110,Data!N:P,3,FALSE))),0)+IFERROR(IF(OR(F110="FS-4.1",F110="FS-4.2"),IF(VLOOKUP(H110,Data!R:S,2,FALSE)&lt;'Non-GB'!$D$5,"Lapse",0)),0)</f>
        <v>0</v>
      </c>
      <c r="L110" s="32"/>
    </row>
    <row r="111" spans="1:12" ht="20.100000000000001" customHeight="1" x14ac:dyDescent="0.25">
      <c r="A111" s="43">
        <v>103</v>
      </c>
      <c r="B111" s="49"/>
      <c r="C111" s="49"/>
      <c r="D111" s="48"/>
      <c r="E111" s="49"/>
      <c r="F111" s="70"/>
      <c r="G111" s="13"/>
      <c r="H111" s="13"/>
      <c r="I111" s="14"/>
      <c r="J111" s="44">
        <f>IFERROR(IF(G111="Annual Fee",VLOOKUP('Non-GB'!F111,Data!N:P,3,FALSE),0),0)+IFERROR(IF(G111="Late Charge",IF(OR(F111="FS-4.1",F111="FS-4.2"),VLOOKUP(F111&amp;H111,M:O,3,FALSE),VLOOKUP(H111,N:O,2,FALSE)*VLOOKUP(F111,Data!N:P,3,FALSE))),0)+IFERROR(IF(OR(F111="FS-4.1",F111="FS-4.2"),IF(VLOOKUP(H111,Data!R:S,2,FALSE)&lt;'Non-GB'!$D$5,"Lapse",0)),0)</f>
        <v>0</v>
      </c>
      <c r="L111" s="32"/>
    </row>
    <row r="112" spans="1:12" ht="20.100000000000001" customHeight="1" x14ac:dyDescent="0.25">
      <c r="A112" s="43">
        <v>104</v>
      </c>
      <c r="B112" s="49"/>
      <c r="C112" s="49"/>
      <c r="D112" s="48"/>
      <c r="E112" s="49"/>
      <c r="F112" s="70"/>
      <c r="G112" s="13"/>
      <c r="H112" s="13"/>
      <c r="I112" s="14"/>
      <c r="J112" s="44">
        <f>IFERROR(IF(G112="Annual Fee",VLOOKUP('Non-GB'!F112,Data!N:P,3,FALSE),0),0)+IFERROR(IF(G112="Late Charge",IF(OR(F112="FS-4.1",F112="FS-4.2"),VLOOKUP(F112&amp;H112,M:O,3,FALSE),VLOOKUP(H112,N:O,2,FALSE)*VLOOKUP(F112,Data!N:P,3,FALSE))),0)+IFERROR(IF(OR(F112="FS-4.1",F112="FS-4.2"),IF(VLOOKUP(H112,Data!R:S,2,FALSE)&lt;'Non-GB'!$D$5,"Lapse",0)),0)</f>
        <v>0</v>
      </c>
      <c r="L112" s="32"/>
    </row>
    <row r="113" spans="1:12" ht="20.100000000000001" customHeight="1" x14ac:dyDescent="0.25">
      <c r="A113" s="43">
        <v>105</v>
      </c>
      <c r="B113" s="49"/>
      <c r="C113" s="49"/>
      <c r="D113" s="48"/>
      <c r="E113" s="49"/>
      <c r="F113" s="70"/>
      <c r="G113" s="13"/>
      <c r="H113" s="13"/>
      <c r="I113" s="14"/>
      <c r="J113" s="44">
        <f>IFERROR(IF(G113="Annual Fee",VLOOKUP('Non-GB'!F113,Data!N:P,3,FALSE),0),0)+IFERROR(IF(G113="Late Charge",IF(OR(F113="FS-4.1",F113="FS-4.2"),VLOOKUP(F113&amp;H113,M:O,3,FALSE),VLOOKUP(H113,N:O,2,FALSE)*VLOOKUP(F113,Data!N:P,3,FALSE))),0)+IFERROR(IF(OR(F113="FS-4.1",F113="FS-4.2"),IF(VLOOKUP(H113,Data!R:S,2,FALSE)&lt;'Non-GB'!$D$5,"Lapse",0)),0)</f>
        <v>0</v>
      </c>
      <c r="L113" s="32"/>
    </row>
    <row r="114" spans="1:12" ht="20.100000000000001" customHeight="1" x14ac:dyDescent="0.25">
      <c r="A114" s="43">
        <v>106</v>
      </c>
      <c r="B114" s="49"/>
      <c r="C114" s="49"/>
      <c r="D114" s="48"/>
      <c r="E114" s="49"/>
      <c r="F114" s="70"/>
      <c r="G114" s="13"/>
      <c r="H114" s="13"/>
      <c r="I114" s="14"/>
      <c r="J114" s="44">
        <f>IFERROR(IF(G114="Annual Fee",VLOOKUP('Non-GB'!F114,Data!N:P,3,FALSE),0),0)+IFERROR(IF(G114="Late Charge",IF(OR(F114="FS-4.1",F114="FS-4.2"),VLOOKUP(F114&amp;H114,M:O,3,FALSE),VLOOKUP(H114,N:O,2,FALSE)*VLOOKUP(F114,Data!N:P,3,FALSE))),0)+IFERROR(IF(OR(F114="FS-4.1",F114="FS-4.2"),IF(VLOOKUP(H114,Data!R:S,2,FALSE)&lt;'Non-GB'!$D$5,"Lapse",0)),0)</f>
        <v>0</v>
      </c>
      <c r="L114" s="32"/>
    </row>
    <row r="115" spans="1:12" ht="20.100000000000001" customHeight="1" x14ac:dyDescent="0.25">
      <c r="A115" s="43">
        <v>107</v>
      </c>
      <c r="B115" s="49"/>
      <c r="C115" s="49"/>
      <c r="D115" s="48"/>
      <c r="E115" s="49"/>
      <c r="F115" s="70"/>
      <c r="G115" s="13"/>
      <c r="H115" s="13"/>
      <c r="I115" s="14"/>
      <c r="J115" s="44">
        <f>IFERROR(IF(G115="Annual Fee",VLOOKUP('Non-GB'!F115,Data!N:P,3,FALSE),0),0)+IFERROR(IF(G115="Late Charge",IF(OR(F115="FS-4.1",F115="FS-4.2"),VLOOKUP(F115&amp;H115,M:O,3,FALSE),VLOOKUP(H115,N:O,2,FALSE)*VLOOKUP(F115,Data!N:P,3,FALSE))),0)+IFERROR(IF(OR(F115="FS-4.1",F115="FS-4.2"),IF(VLOOKUP(H115,Data!R:S,2,FALSE)&lt;'Non-GB'!$D$5,"Lapse",0)),0)</f>
        <v>0</v>
      </c>
      <c r="L115" s="32"/>
    </row>
    <row r="116" spans="1:12" ht="20.100000000000001" customHeight="1" x14ac:dyDescent="0.25">
      <c r="A116" s="43">
        <v>108</v>
      </c>
      <c r="B116" s="49"/>
      <c r="C116" s="49"/>
      <c r="D116" s="48"/>
      <c r="E116" s="49"/>
      <c r="F116" s="70"/>
      <c r="G116" s="13"/>
      <c r="H116" s="13"/>
      <c r="I116" s="14"/>
      <c r="J116" s="44">
        <f>IFERROR(IF(G116="Annual Fee",VLOOKUP('Non-GB'!F116,Data!N:P,3,FALSE),0),0)+IFERROR(IF(G116="Late Charge",IF(OR(F116="FS-4.1",F116="FS-4.2"),VLOOKUP(F116&amp;H116,M:O,3,FALSE),VLOOKUP(H116,N:O,2,FALSE)*VLOOKUP(F116,Data!N:P,3,FALSE))),0)+IFERROR(IF(OR(F116="FS-4.1",F116="FS-4.2"),IF(VLOOKUP(H116,Data!R:S,2,FALSE)&lt;'Non-GB'!$D$5,"Lapse",0)),0)</f>
        <v>0</v>
      </c>
      <c r="L116" s="32"/>
    </row>
    <row r="117" spans="1:12" ht="20.100000000000001" customHeight="1" x14ac:dyDescent="0.25">
      <c r="A117" s="43">
        <v>109</v>
      </c>
      <c r="B117" s="49"/>
      <c r="C117" s="49"/>
      <c r="D117" s="48"/>
      <c r="E117" s="49"/>
      <c r="F117" s="70"/>
      <c r="G117" s="13"/>
      <c r="H117" s="13"/>
      <c r="I117" s="14"/>
      <c r="J117" s="44">
        <f>IFERROR(IF(G117="Annual Fee",VLOOKUP('Non-GB'!F117,Data!N:P,3,FALSE),0),0)+IFERROR(IF(G117="Late Charge",IF(OR(F117="FS-4.1",F117="FS-4.2"),VLOOKUP(F117&amp;H117,M:O,3,FALSE),VLOOKUP(H117,N:O,2,FALSE)*VLOOKUP(F117,Data!N:P,3,FALSE))),0)+IFERROR(IF(OR(F117="FS-4.1",F117="FS-4.2"),IF(VLOOKUP(H117,Data!R:S,2,FALSE)&lt;'Non-GB'!$D$5,"Lapse",0)),0)</f>
        <v>0</v>
      </c>
      <c r="L117" s="32"/>
    </row>
    <row r="118" spans="1:12" ht="20.100000000000001" customHeight="1" x14ac:dyDescent="0.25">
      <c r="A118" s="43">
        <v>110</v>
      </c>
      <c r="B118" s="49"/>
      <c r="C118" s="49"/>
      <c r="D118" s="48"/>
      <c r="E118" s="49"/>
      <c r="F118" s="70"/>
      <c r="G118" s="13"/>
      <c r="H118" s="13"/>
      <c r="I118" s="14"/>
      <c r="J118" s="44">
        <f>IFERROR(IF(G118="Annual Fee",VLOOKUP('Non-GB'!F118,Data!N:P,3,FALSE),0),0)+IFERROR(IF(G118="Late Charge",IF(OR(F118="FS-4.1",F118="FS-4.2"),VLOOKUP(F118&amp;H118,M:O,3,FALSE),VLOOKUP(H118,N:O,2,FALSE)*VLOOKUP(F118,Data!N:P,3,FALSE))),0)+IFERROR(IF(OR(F118="FS-4.1",F118="FS-4.2"),IF(VLOOKUP(H118,Data!R:S,2,FALSE)&lt;'Non-GB'!$D$5,"Lapse",0)),0)</f>
        <v>0</v>
      </c>
      <c r="L118" s="32"/>
    </row>
    <row r="119" spans="1:12" ht="20.100000000000001" customHeight="1" x14ac:dyDescent="0.25">
      <c r="A119" s="43">
        <v>111</v>
      </c>
      <c r="B119" s="49"/>
      <c r="C119" s="49"/>
      <c r="D119" s="48"/>
      <c r="E119" s="49"/>
      <c r="F119" s="70"/>
      <c r="G119" s="13"/>
      <c r="H119" s="13"/>
      <c r="I119" s="14"/>
      <c r="J119" s="44">
        <f>IFERROR(IF(G119="Annual Fee",VLOOKUP('Non-GB'!F119,Data!N:P,3,FALSE),0),0)+IFERROR(IF(G119="Late Charge",IF(OR(F119="FS-4.1",F119="FS-4.2"),VLOOKUP(F119&amp;H119,M:O,3,FALSE),VLOOKUP(H119,N:O,2,FALSE)*VLOOKUP(F119,Data!N:P,3,FALSE))),0)+IFERROR(IF(OR(F119="FS-4.1",F119="FS-4.2"),IF(VLOOKUP(H119,Data!R:S,2,FALSE)&lt;'Non-GB'!$D$5,"Lapse",0)),0)</f>
        <v>0</v>
      </c>
      <c r="L119" s="32"/>
    </row>
    <row r="120" spans="1:12" ht="20.100000000000001" customHeight="1" x14ac:dyDescent="0.25">
      <c r="A120" s="43">
        <v>112</v>
      </c>
      <c r="B120" s="49"/>
      <c r="C120" s="49"/>
      <c r="D120" s="48"/>
      <c r="E120" s="49"/>
      <c r="F120" s="70"/>
      <c r="G120" s="13"/>
      <c r="H120" s="13"/>
      <c r="I120" s="14"/>
      <c r="J120" s="44">
        <f>IFERROR(IF(G120="Annual Fee",VLOOKUP('Non-GB'!F120,Data!N:P,3,FALSE),0),0)+IFERROR(IF(G120="Late Charge",IF(OR(F120="FS-4.1",F120="FS-4.2"),VLOOKUP(F120&amp;H120,M:O,3,FALSE),VLOOKUP(H120,N:O,2,FALSE)*VLOOKUP(F120,Data!N:P,3,FALSE))),0)+IFERROR(IF(OR(F120="FS-4.1",F120="FS-4.2"),IF(VLOOKUP(H120,Data!R:S,2,FALSE)&lt;'Non-GB'!$D$5,"Lapse",0)),0)</f>
        <v>0</v>
      </c>
      <c r="L120" s="32"/>
    </row>
    <row r="121" spans="1:12" ht="20.100000000000001" customHeight="1" x14ac:dyDescent="0.25">
      <c r="A121" s="43">
        <v>113</v>
      </c>
      <c r="B121" s="49"/>
      <c r="C121" s="49"/>
      <c r="D121" s="48"/>
      <c r="E121" s="49"/>
      <c r="F121" s="70"/>
      <c r="G121" s="13"/>
      <c r="H121" s="13"/>
      <c r="I121" s="14"/>
      <c r="J121" s="44">
        <f>IFERROR(IF(G121="Annual Fee",VLOOKUP('Non-GB'!F121,Data!N:P,3,FALSE),0),0)+IFERROR(IF(G121="Late Charge",IF(OR(F121="FS-4.1",F121="FS-4.2"),VLOOKUP(F121&amp;H121,M:O,3,FALSE),VLOOKUP(H121,N:O,2,FALSE)*VLOOKUP(F121,Data!N:P,3,FALSE))),0)+IFERROR(IF(OR(F121="FS-4.1",F121="FS-4.2"),IF(VLOOKUP(H121,Data!R:S,2,FALSE)&lt;'Non-GB'!$D$5,"Lapse",0)),0)</f>
        <v>0</v>
      </c>
      <c r="L121" s="32"/>
    </row>
    <row r="122" spans="1:12" ht="20.100000000000001" customHeight="1" x14ac:dyDescent="0.25">
      <c r="A122" s="43">
        <v>114</v>
      </c>
      <c r="B122" s="49"/>
      <c r="C122" s="49"/>
      <c r="D122" s="48"/>
      <c r="E122" s="49"/>
      <c r="F122" s="70"/>
      <c r="G122" s="13"/>
      <c r="H122" s="13"/>
      <c r="I122" s="14"/>
      <c r="J122" s="44">
        <f>IFERROR(IF(G122="Annual Fee",VLOOKUP('Non-GB'!F122,Data!N:P,3,FALSE),0),0)+IFERROR(IF(G122="Late Charge",IF(OR(F122="FS-4.1",F122="FS-4.2"),VLOOKUP(F122&amp;H122,M:O,3,FALSE),VLOOKUP(H122,N:O,2,FALSE)*VLOOKUP(F122,Data!N:P,3,FALSE))),0)+IFERROR(IF(OR(F122="FS-4.1",F122="FS-4.2"),IF(VLOOKUP(H122,Data!R:S,2,FALSE)&lt;'Non-GB'!$D$5,"Lapse",0)),0)</f>
        <v>0</v>
      </c>
      <c r="L122" s="32"/>
    </row>
    <row r="123" spans="1:12" ht="20.100000000000001" customHeight="1" x14ac:dyDescent="0.25">
      <c r="A123" s="43">
        <v>115</v>
      </c>
      <c r="B123" s="49"/>
      <c r="C123" s="49"/>
      <c r="D123" s="48"/>
      <c r="E123" s="49"/>
      <c r="F123" s="70"/>
      <c r="G123" s="13"/>
      <c r="H123" s="13"/>
      <c r="I123" s="14"/>
      <c r="J123" s="44">
        <f>IFERROR(IF(G123="Annual Fee",VLOOKUP('Non-GB'!F123,Data!N:P,3,FALSE),0),0)+IFERROR(IF(G123="Late Charge",IF(OR(F123="FS-4.1",F123="FS-4.2"),VLOOKUP(F123&amp;H123,M:O,3,FALSE),VLOOKUP(H123,N:O,2,FALSE)*VLOOKUP(F123,Data!N:P,3,FALSE))),0)+IFERROR(IF(OR(F123="FS-4.1",F123="FS-4.2"),IF(VLOOKUP(H123,Data!R:S,2,FALSE)&lt;'Non-GB'!$D$5,"Lapse",0)),0)</f>
        <v>0</v>
      </c>
      <c r="L123" s="32"/>
    </row>
    <row r="124" spans="1:12" ht="20.100000000000001" customHeight="1" x14ac:dyDescent="0.25">
      <c r="A124" s="43">
        <v>116</v>
      </c>
      <c r="B124" s="49"/>
      <c r="C124" s="49"/>
      <c r="D124" s="48"/>
      <c r="E124" s="49"/>
      <c r="F124" s="70"/>
      <c r="G124" s="13"/>
      <c r="H124" s="13"/>
      <c r="I124" s="14"/>
      <c r="J124" s="44">
        <f>IFERROR(IF(G124="Annual Fee",VLOOKUP('Non-GB'!F124,Data!N:P,3,FALSE),0),0)+IFERROR(IF(G124="Late Charge",IF(OR(F124="FS-4.1",F124="FS-4.2"),VLOOKUP(F124&amp;H124,M:O,3,FALSE),VLOOKUP(H124,N:O,2,FALSE)*VLOOKUP(F124,Data!N:P,3,FALSE))),0)+IFERROR(IF(OR(F124="FS-4.1",F124="FS-4.2"),IF(VLOOKUP(H124,Data!R:S,2,FALSE)&lt;'Non-GB'!$D$5,"Lapse",0)),0)</f>
        <v>0</v>
      </c>
      <c r="L124" s="32"/>
    </row>
    <row r="125" spans="1:12" ht="20.100000000000001" customHeight="1" x14ac:dyDescent="0.25">
      <c r="A125" s="43">
        <v>117</v>
      </c>
      <c r="B125" s="49"/>
      <c r="C125" s="49"/>
      <c r="D125" s="48"/>
      <c r="E125" s="49"/>
      <c r="F125" s="70"/>
      <c r="G125" s="13"/>
      <c r="H125" s="13"/>
      <c r="I125" s="14"/>
      <c r="J125" s="44">
        <f>IFERROR(IF(G125="Annual Fee",VLOOKUP('Non-GB'!F125,Data!N:P,3,FALSE),0),0)+IFERROR(IF(G125="Late Charge",IF(OR(F125="FS-4.1",F125="FS-4.2"),VLOOKUP(F125&amp;H125,M:O,3,FALSE),VLOOKUP(H125,N:O,2,FALSE)*VLOOKUP(F125,Data!N:P,3,FALSE))),0)+IFERROR(IF(OR(F125="FS-4.1",F125="FS-4.2"),IF(VLOOKUP(H125,Data!R:S,2,FALSE)&lt;'Non-GB'!$D$5,"Lapse",0)),0)</f>
        <v>0</v>
      </c>
      <c r="L125" s="32"/>
    </row>
    <row r="126" spans="1:12" ht="20.100000000000001" customHeight="1" x14ac:dyDescent="0.25">
      <c r="A126" s="43">
        <v>118</v>
      </c>
      <c r="B126" s="49"/>
      <c r="C126" s="49"/>
      <c r="D126" s="48"/>
      <c r="E126" s="49"/>
      <c r="F126" s="70"/>
      <c r="G126" s="13"/>
      <c r="H126" s="13"/>
      <c r="I126" s="14"/>
      <c r="J126" s="44">
        <f>IFERROR(IF(G126="Annual Fee",VLOOKUP('Non-GB'!F126,Data!N:P,3,FALSE),0),0)+IFERROR(IF(G126="Late Charge",IF(OR(F126="FS-4.1",F126="FS-4.2"),VLOOKUP(F126&amp;H126,M:O,3,FALSE),VLOOKUP(H126,N:O,2,FALSE)*VLOOKUP(F126,Data!N:P,3,FALSE))),0)+IFERROR(IF(OR(F126="FS-4.1",F126="FS-4.2"),IF(VLOOKUP(H126,Data!R:S,2,FALSE)&lt;'Non-GB'!$D$5,"Lapse",0)),0)</f>
        <v>0</v>
      </c>
      <c r="L126" s="32"/>
    </row>
    <row r="127" spans="1:12" ht="20.100000000000001" customHeight="1" x14ac:dyDescent="0.25">
      <c r="A127" s="43">
        <v>119</v>
      </c>
      <c r="B127" s="49"/>
      <c r="C127" s="49"/>
      <c r="D127" s="48"/>
      <c r="E127" s="49"/>
      <c r="F127" s="70"/>
      <c r="G127" s="13"/>
      <c r="H127" s="13"/>
      <c r="I127" s="14"/>
      <c r="J127" s="44">
        <f>IFERROR(IF(G127="Annual Fee",VLOOKUP('Non-GB'!F127,Data!N:P,3,FALSE),0),0)+IFERROR(IF(G127="Late Charge",IF(OR(F127="FS-4.1",F127="FS-4.2"),VLOOKUP(F127&amp;H127,M:O,3,FALSE),VLOOKUP(H127,N:O,2,FALSE)*VLOOKUP(F127,Data!N:P,3,FALSE))),0)+IFERROR(IF(OR(F127="FS-4.1",F127="FS-4.2"),IF(VLOOKUP(H127,Data!R:S,2,FALSE)&lt;'Non-GB'!$D$5,"Lapse",0)),0)</f>
        <v>0</v>
      </c>
      <c r="L127" s="32"/>
    </row>
    <row r="128" spans="1:12" ht="20.100000000000001" customHeight="1" x14ac:dyDescent="0.25">
      <c r="A128" s="43">
        <v>120</v>
      </c>
      <c r="B128" s="49"/>
      <c r="C128" s="49"/>
      <c r="D128" s="48"/>
      <c r="E128" s="49"/>
      <c r="F128" s="70"/>
      <c r="G128" s="13"/>
      <c r="H128" s="13"/>
      <c r="I128" s="14"/>
      <c r="J128" s="44">
        <f>IFERROR(IF(G128="Annual Fee",VLOOKUP('Non-GB'!F128,Data!N:P,3,FALSE),0),0)+IFERROR(IF(G128="Late Charge",IF(OR(F128="FS-4.1",F128="FS-4.2"),VLOOKUP(F128&amp;H128,M:O,3,FALSE),VLOOKUP(H128,N:O,2,FALSE)*VLOOKUP(F128,Data!N:P,3,FALSE))),0)+IFERROR(IF(OR(F128="FS-4.1",F128="FS-4.2"),IF(VLOOKUP(H128,Data!R:S,2,FALSE)&lt;'Non-GB'!$D$5,"Lapse",0)),0)</f>
        <v>0</v>
      </c>
      <c r="L128" s="32"/>
    </row>
    <row r="129" spans="1:12" ht="20.100000000000001" customHeight="1" x14ac:dyDescent="0.25">
      <c r="A129" s="43">
        <v>121</v>
      </c>
      <c r="B129" s="49"/>
      <c r="C129" s="49"/>
      <c r="D129" s="48"/>
      <c r="E129" s="49"/>
      <c r="F129" s="70"/>
      <c r="G129" s="13"/>
      <c r="H129" s="13"/>
      <c r="I129" s="14"/>
      <c r="J129" s="44">
        <f>IFERROR(IF(G129="Annual Fee",VLOOKUP('Non-GB'!F129,Data!N:P,3,FALSE),0),0)+IFERROR(IF(G129="Late Charge",IF(OR(F129="FS-4.1",F129="FS-4.2"),VLOOKUP(F129&amp;H129,M:O,3,FALSE),VLOOKUP(H129,N:O,2,FALSE)*VLOOKUP(F129,Data!N:P,3,FALSE))),0)+IFERROR(IF(OR(F129="FS-4.1",F129="FS-4.2"),IF(VLOOKUP(H129,Data!R:S,2,FALSE)&lt;'Non-GB'!$D$5,"Lapse",0)),0)</f>
        <v>0</v>
      </c>
      <c r="L129" s="32"/>
    </row>
    <row r="130" spans="1:12" ht="20.100000000000001" customHeight="1" x14ac:dyDescent="0.25">
      <c r="A130" s="43">
        <v>122</v>
      </c>
      <c r="B130" s="49"/>
      <c r="C130" s="49"/>
      <c r="D130" s="48"/>
      <c r="E130" s="49"/>
      <c r="F130" s="70"/>
      <c r="G130" s="13"/>
      <c r="H130" s="13"/>
      <c r="I130" s="14"/>
      <c r="J130" s="44">
        <f>IFERROR(IF(G130="Annual Fee",VLOOKUP('Non-GB'!F130,Data!N:P,3,FALSE),0),0)+IFERROR(IF(G130="Late Charge",IF(OR(F130="FS-4.1",F130="FS-4.2"),VLOOKUP(F130&amp;H130,M:O,3,FALSE),VLOOKUP(H130,N:O,2,FALSE)*VLOOKUP(F130,Data!N:P,3,FALSE))),0)+IFERROR(IF(OR(F130="FS-4.1",F130="FS-4.2"),IF(VLOOKUP(H130,Data!R:S,2,FALSE)&lt;'Non-GB'!$D$5,"Lapse",0)),0)</f>
        <v>0</v>
      </c>
      <c r="L130" s="32"/>
    </row>
    <row r="131" spans="1:12" ht="20.100000000000001" customHeight="1" x14ac:dyDescent="0.25">
      <c r="A131" s="43">
        <v>123</v>
      </c>
      <c r="B131" s="49"/>
      <c r="C131" s="49"/>
      <c r="D131" s="48"/>
      <c r="E131" s="49"/>
      <c r="F131" s="70"/>
      <c r="G131" s="13"/>
      <c r="H131" s="13"/>
      <c r="I131" s="14"/>
      <c r="J131" s="44">
        <f>IFERROR(IF(G131="Annual Fee",VLOOKUP('Non-GB'!F131,Data!N:P,3,FALSE),0),0)+IFERROR(IF(G131="Late Charge",IF(OR(F131="FS-4.1",F131="FS-4.2"),VLOOKUP(F131&amp;H131,M:O,3,FALSE),VLOOKUP(H131,N:O,2,FALSE)*VLOOKUP(F131,Data!N:P,3,FALSE))),0)+IFERROR(IF(OR(F131="FS-4.1",F131="FS-4.2"),IF(VLOOKUP(H131,Data!R:S,2,FALSE)&lt;'Non-GB'!$D$5,"Lapse",0)),0)</f>
        <v>0</v>
      </c>
      <c r="L131" s="32"/>
    </row>
    <row r="132" spans="1:12" ht="20.100000000000001" customHeight="1" x14ac:dyDescent="0.25">
      <c r="A132" s="43">
        <v>124</v>
      </c>
      <c r="B132" s="49"/>
      <c r="C132" s="49"/>
      <c r="D132" s="48"/>
      <c r="E132" s="49"/>
      <c r="F132" s="70"/>
      <c r="G132" s="13"/>
      <c r="H132" s="13"/>
      <c r="I132" s="14"/>
      <c r="J132" s="44">
        <f>IFERROR(IF(G132="Annual Fee",VLOOKUP('Non-GB'!F132,Data!N:P,3,FALSE),0),0)+IFERROR(IF(G132="Late Charge",IF(OR(F132="FS-4.1",F132="FS-4.2"),VLOOKUP(F132&amp;H132,M:O,3,FALSE),VLOOKUP(H132,N:O,2,FALSE)*VLOOKUP(F132,Data!N:P,3,FALSE))),0)+IFERROR(IF(OR(F132="FS-4.1",F132="FS-4.2"),IF(VLOOKUP(H132,Data!R:S,2,FALSE)&lt;'Non-GB'!$D$5,"Lapse",0)),0)</f>
        <v>0</v>
      </c>
      <c r="L132" s="32"/>
    </row>
    <row r="133" spans="1:12" ht="20.100000000000001" customHeight="1" x14ac:dyDescent="0.25">
      <c r="A133" s="43">
        <v>125</v>
      </c>
      <c r="B133" s="49"/>
      <c r="C133" s="49"/>
      <c r="D133" s="48"/>
      <c r="E133" s="49"/>
      <c r="F133" s="70"/>
      <c r="G133" s="13"/>
      <c r="H133" s="13"/>
      <c r="I133" s="14"/>
      <c r="J133" s="44">
        <f>IFERROR(IF(G133="Annual Fee",VLOOKUP('Non-GB'!F133,Data!N:P,3,FALSE),0),0)+IFERROR(IF(G133="Late Charge",IF(OR(F133="FS-4.1",F133="FS-4.2"),VLOOKUP(F133&amp;H133,M:O,3,FALSE),VLOOKUP(H133,N:O,2,FALSE)*VLOOKUP(F133,Data!N:P,3,FALSE))),0)+IFERROR(IF(OR(F133="FS-4.1",F133="FS-4.2"),IF(VLOOKUP(H133,Data!R:S,2,FALSE)&lt;'Non-GB'!$D$5,"Lapse",0)),0)</f>
        <v>0</v>
      </c>
      <c r="L133" s="32"/>
    </row>
    <row r="134" spans="1:12" ht="20.100000000000001" customHeight="1" x14ac:dyDescent="0.25">
      <c r="A134" s="43">
        <v>126</v>
      </c>
      <c r="B134" s="49"/>
      <c r="C134" s="49"/>
      <c r="D134" s="48"/>
      <c r="E134" s="49"/>
      <c r="F134" s="70"/>
      <c r="G134" s="13"/>
      <c r="H134" s="13"/>
      <c r="I134" s="14"/>
      <c r="J134" s="44">
        <f>IFERROR(IF(G134="Annual Fee",VLOOKUP('Non-GB'!F134,Data!N:P,3,FALSE),0),0)+IFERROR(IF(G134="Late Charge",IF(OR(F134="FS-4.1",F134="FS-4.2"),VLOOKUP(F134&amp;H134,M:O,3,FALSE),VLOOKUP(H134,N:O,2,FALSE)*VLOOKUP(F134,Data!N:P,3,FALSE))),0)+IFERROR(IF(OR(F134="FS-4.1",F134="FS-4.2"),IF(VLOOKUP(H134,Data!R:S,2,FALSE)&lt;'Non-GB'!$D$5,"Lapse",0)),0)</f>
        <v>0</v>
      </c>
      <c r="L134" s="32"/>
    </row>
    <row r="135" spans="1:12" ht="20.100000000000001" customHeight="1" x14ac:dyDescent="0.25">
      <c r="A135" s="43">
        <v>127</v>
      </c>
      <c r="B135" s="49"/>
      <c r="C135" s="49"/>
      <c r="D135" s="48"/>
      <c r="E135" s="49"/>
      <c r="F135" s="70"/>
      <c r="G135" s="13"/>
      <c r="H135" s="13"/>
      <c r="I135" s="14"/>
      <c r="J135" s="44">
        <f>IFERROR(IF(G135="Annual Fee",VLOOKUP('Non-GB'!F135,Data!N:P,3,FALSE),0),0)+IFERROR(IF(G135="Late Charge",IF(OR(F135="FS-4.1",F135="FS-4.2"),VLOOKUP(F135&amp;H135,M:O,3,FALSE),VLOOKUP(H135,N:O,2,FALSE)*VLOOKUP(F135,Data!N:P,3,FALSE))),0)+IFERROR(IF(OR(F135="FS-4.1",F135="FS-4.2"),IF(VLOOKUP(H135,Data!R:S,2,FALSE)&lt;'Non-GB'!$D$5,"Lapse",0)),0)</f>
        <v>0</v>
      </c>
      <c r="L135" s="32"/>
    </row>
    <row r="136" spans="1:12" ht="20.100000000000001" customHeight="1" x14ac:dyDescent="0.25">
      <c r="A136" s="43">
        <v>128</v>
      </c>
      <c r="B136" s="49"/>
      <c r="C136" s="49"/>
      <c r="D136" s="48"/>
      <c r="E136" s="49"/>
      <c r="F136" s="70"/>
      <c r="G136" s="13"/>
      <c r="H136" s="13"/>
      <c r="I136" s="14"/>
      <c r="J136" s="44">
        <f>IFERROR(IF(G136="Annual Fee",VLOOKUP('Non-GB'!F136,Data!N:P,3,FALSE),0),0)+IFERROR(IF(G136="Late Charge",IF(OR(F136="FS-4.1",F136="FS-4.2"),VLOOKUP(F136&amp;H136,M:O,3,FALSE),VLOOKUP(H136,N:O,2,FALSE)*VLOOKUP(F136,Data!N:P,3,FALSE))),0)+IFERROR(IF(OR(F136="FS-4.1",F136="FS-4.2"),IF(VLOOKUP(H136,Data!R:S,2,FALSE)&lt;'Non-GB'!$D$5,"Lapse",0)),0)</f>
        <v>0</v>
      </c>
      <c r="L136" s="32"/>
    </row>
    <row r="137" spans="1:12" ht="20.100000000000001" customHeight="1" x14ac:dyDescent="0.25">
      <c r="A137" s="43">
        <v>129</v>
      </c>
      <c r="B137" s="49"/>
      <c r="C137" s="49"/>
      <c r="D137" s="48"/>
      <c r="E137" s="49"/>
      <c r="F137" s="70"/>
      <c r="G137" s="13"/>
      <c r="H137" s="13"/>
      <c r="I137" s="14"/>
      <c r="J137" s="44">
        <f>IFERROR(IF(G137="Annual Fee",VLOOKUP('Non-GB'!F137,Data!N:P,3,FALSE),0),0)+IFERROR(IF(G137="Late Charge",IF(OR(F137="FS-4.1",F137="FS-4.2"),VLOOKUP(F137&amp;H137,M:O,3,FALSE),VLOOKUP(H137,N:O,2,FALSE)*VLOOKUP(F137,Data!N:P,3,FALSE))),0)+IFERROR(IF(OR(F137="FS-4.1",F137="FS-4.2"),IF(VLOOKUP(H137,Data!R:S,2,FALSE)&lt;'Non-GB'!$D$5,"Lapse",0)),0)</f>
        <v>0</v>
      </c>
      <c r="L137" s="32"/>
    </row>
    <row r="138" spans="1:12" ht="20.100000000000001" customHeight="1" x14ac:dyDescent="0.25">
      <c r="A138" s="43">
        <v>130</v>
      </c>
      <c r="B138" s="49"/>
      <c r="C138" s="49"/>
      <c r="D138" s="48"/>
      <c r="E138" s="49"/>
      <c r="F138" s="70"/>
      <c r="G138" s="13"/>
      <c r="H138" s="13"/>
      <c r="I138" s="14"/>
      <c r="J138" s="44">
        <f>IFERROR(IF(G138="Annual Fee",VLOOKUP('Non-GB'!F138,Data!N:P,3,FALSE),0),0)+IFERROR(IF(G138="Late Charge",IF(OR(F138="FS-4.1",F138="FS-4.2"),VLOOKUP(F138&amp;H138,M:O,3,FALSE),VLOOKUP(H138,N:O,2,FALSE)*VLOOKUP(F138,Data!N:P,3,FALSE))),0)+IFERROR(IF(OR(F138="FS-4.1",F138="FS-4.2"),IF(VLOOKUP(H138,Data!R:S,2,FALSE)&lt;'Non-GB'!$D$5,"Lapse",0)),0)</f>
        <v>0</v>
      </c>
      <c r="L138" s="32"/>
    </row>
    <row r="139" spans="1:12" ht="20.100000000000001" customHeight="1" x14ac:dyDescent="0.25">
      <c r="A139" s="43">
        <v>131</v>
      </c>
      <c r="B139" s="49"/>
      <c r="C139" s="49"/>
      <c r="D139" s="48"/>
      <c r="E139" s="49"/>
      <c r="F139" s="70"/>
      <c r="G139" s="13"/>
      <c r="H139" s="13"/>
      <c r="I139" s="14"/>
      <c r="J139" s="44">
        <f>IFERROR(IF(G139="Annual Fee",VLOOKUP('Non-GB'!F139,Data!N:P,3,FALSE),0),0)+IFERROR(IF(G139="Late Charge",IF(OR(F139="FS-4.1",F139="FS-4.2"),VLOOKUP(F139&amp;H139,M:O,3,FALSE),VLOOKUP(H139,N:O,2,FALSE)*VLOOKUP(F139,Data!N:P,3,FALSE))),0)+IFERROR(IF(OR(F139="FS-4.1",F139="FS-4.2"),IF(VLOOKUP(H139,Data!R:S,2,FALSE)&lt;'Non-GB'!$D$5,"Lapse",0)),0)</f>
        <v>0</v>
      </c>
      <c r="L139" s="32"/>
    </row>
    <row r="140" spans="1:12" ht="20.100000000000001" customHeight="1" x14ac:dyDescent="0.25">
      <c r="A140" s="43">
        <v>132</v>
      </c>
      <c r="B140" s="49"/>
      <c r="C140" s="49"/>
      <c r="D140" s="48"/>
      <c r="E140" s="49"/>
      <c r="F140" s="70"/>
      <c r="G140" s="13"/>
      <c r="H140" s="13"/>
      <c r="I140" s="14"/>
      <c r="J140" s="44">
        <f>IFERROR(IF(G140="Annual Fee",VLOOKUP('Non-GB'!F140,Data!N:P,3,FALSE),0),0)+IFERROR(IF(G140="Late Charge",IF(OR(F140="FS-4.1",F140="FS-4.2"),VLOOKUP(F140&amp;H140,M:O,3,FALSE),VLOOKUP(H140,N:O,2,FALSE)*VLOOKUP(F140,Data!N:P,3,FALSE))),0)+IFERROR(IF(OR(F140="FS-4.1",F140="FS-4.2"),IF(VLOOKUP(H140,Data!R:S,2,FALSE)&lt;'Non-GB'!$D$5,"Lapse",0)),0)</f>
        <v>0</v>
      </c>
      <c r="L140" s="32"/>
    </row>
    <row r="141" spans="1:12" ht="20.100000000000001" customHeight="1" x14ac:dyDescent="0.25">
      <c r="A141" s="43">
        <v>133</v>
      </c>
      <c r="B141" s="49"/>
      <c r="C141" s="49"/>
      <c r="D141" s="48"/>
      <c r="E141" s="49"/>
      <c r="F141" s="70"/>
      <c r="G141" s="13"/>
      <c r="H141" s="13"/>
      <c r="I141" s="14"/>
      <c r="J141" s="44">
        <f>IFERROR(IF(G141="Annual Fee",VLOOKUP('Non-GB'!F141,Data!N:P,3,FALSE),0),0)+IFERROR(IF(G141="Late Charge",IF(OR(F141="FS-4.1",F141="FS-4.2"),VLOOKUP(F141&amp;H141,M:O,3,FALSE),VLOOKUP(H141,N:O,2,FALSE)*VLOOKUP(F141,Data!N:P,3,FALSE))),0)+IFERROR(IF(OR(F141="FS-4.1",F141="FS-4.2"),IF(VLOOKUP(H141,Data!R:S,2,FALSE)&lt;'Non-GB'!$D$5,"Lapse",0)),0)</f>
        <v>0</v>
      </c>
      <c r="L141" s="32"/>
    </row>
    <row r="142" spans="1:12" ht="20.100000000000001" customHeight="1" x14ac:dyDescent="0.25">
      <c r="A142" s="43">
        <v>134</v>
      </c>
      <c r="B142" s="49"/>
      <c r="C142" s="49"/>
      <c r="D142" s="48"/>
      <c r="E142" s="49"/>
      <c r="F142" s="70"/>
      <c r="G142" s="13"/>
      <c r="H142" s="13"/>
      <c r="I142" s="14"/>
      <c r="J142" s="44">
        <f>IFERROR(IF(G142="Annual Fee",VLOOKUP('Non-GB'!F142,Data!N:P,3,FALSE),0),0)+IFERROR(IF(G142="Late Charge",IF(OR(F142="FS-4.1",F142="FS-4.2"),VLOOKUP(F142&amp;H142,M:O,3,FALSE),VLOOKUP(H142,N:O,2,FALSE)*VLOOKUP(F142,Data!N:P,3,FALSE))),0)+IFERROR(IF(OR(F142="FS-4.1",F142="FS-4.2"),IF(VLOOKUP(H142,Data!R:S,2,FALSE)&lt;'Non-GB'!$D$5,"Lapse",0)),0)</f>
        <v>0</v>
      </c>
      <c r="L142" s="32"/>
    </row>
    <row r="143" spans="1:12" ht="20.100000000000001" customHeight="1" x14ac:dyDescent="0.25">
      <c r="A143" s="43">
        <v>135</v>
      </c>
      <c r="B143" s="49"/>
      <c r="C143" s="49"/>
      <c r="D143" s="48"/>
      <c r="E143" s="49"/>
      <c r="F143" s="70"/>
      <c r="G143" s="13"/>
      <c r="H143" s="13"/>
      <c r="I143" s="14"/>
      <c r="J143" s="44">
        <f>IFERROR(IF(G143="Annual Fee",VLOOKUP('Non-GB'!F143,Data!N:P,3,FALSE),0),0)+IFERROR(IF(G143="Late Charge",IF(OR(F143="FS-4.1",F143="FS-4.2"),VLOOKUP(F143&amp;H143,M:O,3,FALSE),VLOOKUP(H143,N:O,2,FALSE)*VLOOKUP(F143,Data!N:P,3,FALSE))),0)+IFERROR(IF(OR(F143="FS-4.1",F143="FS-4.2"),IF(VLOOKUP(H143,Data!R:S,2,FALSE)&lt;'Non-GB'!$D$5,"Lapse",0)),0)</f>
        <v>0</v>
      </c>
      <c r="L143" s="32"/>
    </row>
    <row r="144" spans="1:12" ht="20.100000000000001" customHeight="1" x14ac:dyDescent="0.25">
      <c r="A144" s="43">
        <v>136</v>
      </c>
      <c r="B144" s="49"/>
      <c r="C144" s="49"/>
      <c r="D144" s="48"/>
      <c r="E144" s="49"/>
      <c r="F144" s="70"/>
      <c r="G144" s="13"/>
      <c r="H144" s="13"/>
      <c r="I144" s="14"/>
      <c r="J144" s="44">
        <f>IFERROR(IF(G144="Annual Fee",VLOOKUP('Non-GB'!F144,Data!N:P,3,FALSE),0),0)+IFERROR(IF(G144="Late Charge",IF(OR(F144="FS-4.1",F144="FS-4.2"),VLOOKUP(F144&amp;H144,M:O,3,FALSE),VLOOKUP(H144,N:O,2,FALSE)*VLOOKUP(F144,Data!N:P,3,FALSE))),0)+IFERROR(IF(OR(F144="FS-4.1",F144="FS-4.2"),IF(VLOOKUP(H144,Data!R:S,2,FALSE)&lt;'Non-GB'!$D$5,"Lapse",0)),0)</f>
        <v>0</v>
      </c>
      <c r="L144" s="32"/>
    </row>
    <row r="145" spans="1:12" ht="20.100000000000001" customHeight="1" x14ac:dyDescent="0.25">
      <c r="A145" s="43">
        <v>137</v>
      </c>
      <c r="B145" s="49"/>
      <c r="C145" s="49"/>
      <c r="D145" s="48"/>
      <c r="E145" s="49"/>
      <c r="F145" s="70"/>
      <c r="G145" s="13"/>
      <c r="H145" s="13"/>
      <c r="I145" s="14"/>
      <c r="J145" s="44">
        <f>IFERROR(IF(G145="Annual Fee",VLOOKUP('Non-GB'!F145,Data!N:P,3,FALSE),0),0)+IFERROR(IF(G145="Late Charge",IF(OR(F145="FS-4.1",F145="FS-4.2"),VLOOKUP(F145&amp;H145,M:O,3,FALSE),VLOOKUP(H145,N:O,2,FALSE)*VLOOKUP(F145,Data!N:P,3,FALSE))),0)+IFERROR(IF(OR(F145="FS-4.1",F145="FS-4.2"),IF(VLOOKUP(H145,Data!R:S,2,FALSE)&lt;'Non-GB'!$D$5,"Lapse",0)),0)</f>
        <v>0</v>
      </c>
      <c r="L145" s="32"/>
    </row>
    <row r="146" spans="1:12" ht="20.100000000000001" customHeight="1" x14ac:dyDescent="0.25">
      <c r="A146" s="43">
        <v>138</v>
      </c>
      <c r="B146" s="49"/>
      <c r="C146" s="49"/>
      <c r="D146" s="48"/>
      <c r="E146" s="49"/>
      <c r="F146" s="70"/>
      <c r="G146" s="13"/>
      <c r="H146" s="13"/>
      <c r="I146" s="14"/>
      <c r="J146" s="44">
        <f>IFERROR(IF(G146="Annual Fee",VLOOKUP('Non-GB'!F146,Data!N:P,3,FALSE),0),0)+IFERROR(IF(G146="Late Charge",IF(OR(F146="FS-4.1",F146="FS-4.2"),VLOOKUP(F146&amp;H146,M:O,3,FALSE),VLOOKUP(H146,N:O,2,FALSE)*VLOOKUP(F146,Data!N:P,3,FALSE))),0)+IFERROR(IF(OR(F146="FS-4.1",F146="FS-4.2"),IF(VLOOKUP(H146,Data!R:S,2,FALSE)&lt;'Non-GB'!$D$5,"Lapse",0)),0)</f>
        <v>0</v>
      </c>
      <c r="L146" s="32"/>
    </row>
    <row r="147" spans="1:12" ht="20.100000000000001" customHeight="1" x14ac:dyDescent="0.25">
      <c r="A147" s="43">
        <v>139</v>
      </c>
      <c r="B147" s="49"/>
      <c r="C147" s="49"/>
      <c r="D147" s="48"/>
      <c r="E147" s="49"/>
      <c r="F147" s="70"/>
      <c r="G147" s="13"/>
      <c r="H147" s="13"/>
      <c r="I147" s="14"/>
      <c r="J147" s="44">
        <f>IFERROR(IF(G147="Annual Fee",VLOOKUP('Non-GB'!F147,Data!N:P,3,FALSE),0),0)+IFERROR(IF(G147="Late Charge",IF(OR(F147="FS-4.1",F147="FS-4.2"),VLOOKUP(F147&amp;H147,M:O,3,FALSE),VLOOKUP(H147,N:O,2,FALSE)*VLOOKUP(F147,Data!N:P,3,FALSE))),0)+IFERROR(IF(OR(F147="FS-4.1",F147="FS-4.2"),IF(VLOOKUP(H147,Data!R:S,2,FALSE)&lt;'Non-GB'!$D$5,"Lapse",0)),0)</f>
        <v>0</v>
      </c>
      <c r="L147" s="32"/>
    </row>
    <row r="148" spans="1:12" ht="20.100000000000001" customHeight="1" x14ac:dyDescent="0.25">
      <c r="A148" s="43">
        <v>140</v>
      </c>
      <c r="B148" s="49"/>
      <c r="C148" s="49"/>
      <c r="D148" s="48"/>
      <c r="E148" s="49"/>
      <c r="F148" s="70"/>
      <c r="G148" s="13"/>
      <c r="H148" s="13"/>
      <c r="I148" s="14"/>
      <c r="J148" s="44">
        <f>IFERROR(IF(G148="Annual Fee",VLOOKUP('Non-GB'!F148,Data!N:P,3,FALSE),0),0)+IFERROR(IF(G148="Late Charge",IF(OR(F148="FS-4.1",F148="FS-4.2"),VLOOKUP(F148&amp;H148,M:O,3,FALSE),VLOOKUP(H148,N:O,2,FALSE)*VLOOKUP(F148,Data!N:P,3,FALSE))),0)+IFERROR(IF(OR(F148="FS-4.1",F148="FS-4.2"),IF(VLOOKUP(H148,Data!R:S,2,FALSE)&lt;'Non-GB'!$D$5,"Lapse",0)),0)</f>
        <v>0</v>
      </c>
      <c r="L148" s="32"/>
    </row>
    <row r="149" spans="1:12" ht="20.100000000000001" customHeight="1" x14ac:dyDescent="0.25">
      <c r="A149" s="43">
        <v>141</v>
      </c>
      <c r="B149" s="49"/>
      <c r="C149" s="49"/>
      <c r="D149" s="48"/>
      <c r="E149" s="49"/>
      <c r="F149" s="70"/>
      <c r="G149" s="13"/>
      <c r="H149" s="13"/>
      <c r="I149" s="14"/>
      <c r="J149" s="44">
        <f>IFERROR(IF(G149="Annual Fee",VLOOKUP('Non-GB'!F149,Data!N:P,3,FALSE),0),0)+IFERROR(IF(G149="Late Charge",IF(OR(F149="FS-4.1",F149="FS-4.2"),VLOOKUP(F149&amp;H149,M:O,3,FALSE),VLOOKUP(H149,N:O,2,FALSE)*VLOOKUP(F149,Data!N:P,3,FALSE))),0)+IFERROR(IF(OR(F149="FS-4.1",F149="FS-4.2"),IF(VLOOKUP(H149,Data!R:S,2,FALSE)&lt;'Non-GB'!$D$5,"Lapse",0)),0)</f>
        <v>0</v>
      </c>
      <c r="L149" s="32"/>
    </row>
    <row r="150" spans="1:12" ht="20.100000000000001" customHeight="1" x14ac:dyDescent="0.25">
      <c r="A150" s="43">
        <v>142</v>
      </c>
      <c r="B150" s="49"/>
      <c r="C150" s="49"/>
      <c r="D150" s="48"/>
      <c r="E150" s="49"/>
      <c r="F150" s="70"/>
      <c r="G150" s="13"/>
      <c r="H150" s="13"/>
      <c r="I150" s="14"/>
      <c r="J150" s="44">
        <f>IFERROR(IF(G150="Annual Fee",VLOOKUP('Non-GB'!F150,Data!N:P,3,FALSE),0),0)+IFERROR(IF(G150="Late Charge",IF(OR(F150="FS-4.1",F150="FS-4.2"),VLOOKUP(F150&amp;H150,M:O,3,FALSE),VLOOKUP(H150,N:O,2,FALSE)*VLOOKUP(F150,Data!N:P,3,FALSE))),0)+IFERROR(IF(OR(F150="FS-4.1",F150="FS-4.2"),IF(VLOOKUP(H150,Data!R:S,2,FALSE)&lt;'Non-GB'!$D$5,"Lapse",0)),0)</f>
        <v>0</v>
      </c>
      <c r="L150" s="32"/>
    </row>
    <row r="151" spans="1:12" ht="20.100000000000001" customHeight="1" x14ac:dyDescent="0.25">
      <c r="A151" s="43">
        <v>143</v>
      </c>
      <c r="B151" s="49"/>
      <c r="C151" s="49"/>
      <c r="D151" s="48"/>
      <c r="E151" s="49"/>
      <c r="F151" s="70"/>
      <c r="G151" s="13"/>
      <c r="H151" s="13"/>
      <c r="I151" s="14"/>
      <c r="J151" s="44">
        <f>IFERROR(IF(G151="Annual Fee",VLOOKUP('Non-GB'!F151,Data!N:P,3,FALSE),0),0)+IFERROR(IF(G151="Late Charge",IF(OR(F151="FS-4.1",F151="FS-4.2"),VLOOKUP(F151&amp;H151,M:O,3,FALSE),VLOOKUP(H151,N:O,2,FALSE)*VLOOKUP(F151,Data!N:P,3,FALSE))),0)+IFERROR(IF(OR(F151="FS-4.1",F151="FS-4.2"),IF(VLOOKUP(H151,Data!R:S,2,FALSE)&lt;'Non-GB'!$D$5,"Lapse",0)),0)</f>
        <v>0</v>
      </c>
      <c r="L151" s="32"/>
    </row>
    <row r="152" spans="1:12" ht="20.100000000000001" customHeight="1" x14ac:dyDescent="0.25">
      <c r="A152" s="43">
        <v>144</v>
      </c>
      <c r="B152" s="49"/>
      <c r="C152" s="49"/>
      <c r="D152" s="48"/>
      <c r="E152" s="49"/>
      <c r="F152" s="70"/>
      <c r="G152" s="13"/>
      <c r="H152" s="13"/>
      <c r="I152" s="14"/>
      <c r="J152" s="44">
        <f>IFERROR(IF(G152="Annual Fee",VLOOKUP('Non-GB'!F152,Data!N:P,3,FALSE),0),0)+IFERROR(IF(G152="Late Charge",IF(OR(F152="FS-4.1",F152="FS-4.2"),VLOOKUP(F152&amp;H152,M:O,3,FALSE),VLOOKUP(H152,N:O,2,FALSE)*VLOOKUP(F152,Data!N:P,3,FALSE))),0)+IFERROR(IF(OR(F152="FS-4.1",F152="FS-4.2"),IF(VLOOKUP(H152,Data!R:S,2,FALSE)&lt;'Non-GB'!$D$5,"Lapse",0)),0)</f>
        <v>0</v>
      </c>
      <c r="L152" s="32"/>
    </row>
    <row r="153" spans="1:12" ht="20.100000000000001" customHeight="1" x14ac:dyDescent="0.25">
      <c r="A153" s="43">
        <v>145</v>
      </c>
      <c r="B153" s="49"/>
      <c r="C153" s="49"/>
      <c r="D153" s="48"/>
      <c r="E153" s="49"/>
      <c r="F153" s="70"/>
      <c r="G153" s="13"/>
      <c r="H153" s="13"/>
      <c r="I153" s="14"/>
      <c r="J153" s="44">
        <f>IFERROR(IF(G153="Annual Fee",VLOOKUP('Non-GB'!F153,Data!N:P,3,FALSE),0),0)+IFERROR(IF(G153="Late Charge",IF(OR(F153="FS-4.1",F153="FS-4.2"),VLOOKUP(F153&amp;H153,M:O,3,FALSE),VLOOKUP(H153,N:O,2,FALSE)*VLOOKUP(F153,Data!N:P,3,FALSE))),0)+IFERROR(IF(OR(F153="FS-4.1",F153="FS-4.2"),IF(VLOOKUP(H153,Data!R:S,2,FALSE)&lt;'Non-GB'!$D$5,"Lapse",0)),0)</f>
        <v>0</v>
      </c>
      <c r="L153" s="32"/>
    </row>
    <row r="154" spans="1:12" ht="20.100000000000001" customHeight="1" x14ac:dyDescent="0.25">
      <c r="A154" s="43">
        <v>146</v>
      </c>
      <c r="B154" s="49"/>
      <c r="C154" s="49"/>
      <c r="D154" s="48"/>
      <c r="E154" s="49"/>
      <c r="F154" s="70"/>
      <c r="G154" s="13"/>
      <c r="H154" s="13"/>
      <c r="I154" s="14"/>
      <c r="J154" s="44">
        <f>IFERROR(IF(G154="Annual Fee",VLOOKUP('Non-GB'!F154,Data!N:P,3,FALSE),0),0)+IFERROR(IF(G154="Late Charge",IF(OR(F154="FS-4.1",F154="FS-4.2"),VLOOKUP(F154&amp;H154,M:O,3,FALSE),VLOOKUP(H154,N:O,2,FALSE)*VLOOKUP(F154,Data!N:P,3,FALSE))),0)+IFERROR(IF(OR(F154="FS-4.1",F154="FS-4.2"),IF(VLOOKUP(H154,Data!R:S,2,FALSE)&lt;'Non-GB'!$D$5,"Lapse",0)),0)</f>
        <v>0</v>
      </c>
      <c r="L154" s="32"/>
    </row>
    <row r="155" spans="1:12" ht="20.100000000000001" customHeight="1" x14ac:dyDescent="0.25">
      <c r="A155" s="43">
        <v>147</v>
      </c>
      <c r="B155" s="49"/>
      <c r="C155" s="49"/>
      <c r="D155" s="48"/>
      <c r="E155" s="49"/>
      <c r="F155" s="70"/>
      <c r="G155" s="13"/>
      <c r="H155" s="13"/>
      <c r="I155" s="14"/>
      <c r="J155" s="44">
        <f>IFERROR(IF(G155="Annual Fee",VLOOKUP('Non-GB'!F155,Data!N:P,3,FALSE),0),0)+IFERROR(IF(G155="Late Charge",IF(OR(F155="FS-4.1",F155="FS-4.2"),VLOOKUP(F155&amp;H155,M:O,3,FALSE),VLOOKUP(H155,N:O,2,FALSE)*VLOOKUP(F155,Data!N:P,3,FALSE))),0)+IFERROR(IF(OR(F155="FS-4.1",F155="FS-4.2"),IF(VLOOKUP(H155,Data!R:S,2,FALSE)&lt;'Non-GB'!$D$5,"Lapse",0)),0)</f>
        <v>0</v>
      </c>
      <c r="L155" s="32"/>
    </row>
    <row r="156" spans="1:12" ht="20.100000000000001" customHeight="1" x14ac:dyDescent="0.25">
      <c r="A156" s="43">
        <v>148</v>
      </c>
      <c r="B156" s="49"/>
      <c r="C156" s="49"/>
      <c r="D156" s="48"/>
      <c r="E156" s="49"/>
      <c r="F156" s="70"/>
      <c r="G156" s="13"/>
      <c r="H156" s="13"/>
      <c r="I156" s="14"/>
      <c r="J156" s="44">
        <f>IFERROR(IF(G156="Annual Fee",VLOOKUP('Non-GB'!F156,Data!N:P,3,FALSE),0),0)+IFERROR(IF(G156="Late Charge",IF(OR(F156="FS-4.1",F156="FS-4.2"),VLOOKUP(F156&amp;H156,M:O,3,FALSE),VLOOKUP(H156,N:O,2,FALSE)*VLOOKUP(F156,Data!N:P,3,FALSE))),0)+IFERROR(IF(OR(F156="FS-4.1",F156="FS-4.2"),IF(VLOOKUP(H156,Data!R:S,2,FALSE)&lt;'Non-GB'!$D$5,"Lapse",0)),0)</f>
        <v>0</v>
      </c>
      <c r="L156" s="32"/>
    </row>
    <row r="157" spans="1:12" ht="20.100000000000001" customHeight="1" x14ac:dyDescent="0.25">
      <c r="A157" s="43">
        <v>149</v>
      </c>
      <c r="B157" s="49"/>
      <c r="C157" s="49"/>
      <c r="D157" s="48"/>
      <c r="E157" s="49"/>
      <c r="F157" s="70"/>
      <c r="G157" s="13"/>
      <c r="H157" s="13"/>
      <c r="I157" s="14"/>
      <c r="J157" s="44">
        <f>IFERROR(IF(G157="Annual Fee",VLOOKUP('Non-GB'!F157,Data!N:P,3,FALSE),0),0)+IFERROR(IF(G157="Late Charge",IF(OR(F157="FS-4.1",F157="FS-4.2"),VLOOKUP(F157&amp;H157,M:O,3,FALSE),VLOOKUP(H157,N:O,2,FALSE)*VLOOKUP(F157,Data!N:P,3,FALSE))),0)+IFERROR(IF(OR(F157="FS-4.1",F157="FS-4.2"),IF(VLOOKUP(H157,Data!R:S,2,FALSE)&lt;'Non-GB'!$D$5,"Lapse",0)),0)</f>
        <v>0</v>
      </c>
      <c r="L157" s="32"/>
    </row>
    <row r="158" spans="1:12" ht="20.100000000000001" customHeight="1" x14ac:dyDescent="0.25">
      <c r="A158" s="43">
        <v>150</v>
      </c>
      <c r="B158" s="49"/>
      <c r="C158" s="49"/>
      <c r="D158" s="48"/>
      <c r="E158" s="49"/>
      <c r="F158" s="70"/>
      <c r="G158" s="13"/>
      <c r="H158" s="13"/>
      <c r="I158" s="14"/>
      <c r="J158" s="44">
        <f>IFERROR(IF(G158="Annual Fee",VLOOKUP('Non-GB'!F158,Data!N:P,3,FALSE),0),0)+IFERROR(IF(G158="Late Charge",IF(OR(F158="FS-4.1",F158="FS-4.2"),VLOOKUP(F158&amp;H158,M:O,3,FALSE),VLOOKUP(H158,N:O,2,FALSE)*VLOOKUP(F158,Data!N:P,3,FALSE))),0)+IFERROR(IF(OR(F158="FS-4.1",F158="FS-4.2"),IF(VLOOKUP(H158,Data!R:S,2,FALSE)&lt;'Non-GB'!$D$5,"Lapse",0)),0)</f>
        <v>0</v>
      </c>
      <c r="L158" s="32"/>
    </row>
    <row r="159" spans="1:12" ht="20.100000000000001" customHeight="1" x14ac:dyDescent="0.25">
      <c r="A159" s="43">
        <v>151</v>
      </c>
      <c r="B159" s="49"/>
      <c r="C159" s="49"/>
      <c r="D159" s="48"/>
      <c r="E159" s="49"/>
      <c r="F159" s="70"/>
      <c r="G159" s="13"/>
      <c r="H159" s="13"/>
      <c r="I159" s="14"/>
      <c r="J159" s="44">
        <f>IFERROR(IF(G159="Annual Fee",VLOOKUP('Non-GB'!F159,Data!N:P,3,FALSE),0),0)+IFERROR(IF(G159="Late Charge",IF(OR(F159="FS-4.1",F159="FS-4.2"),VLOOKUP(F159&amp;H159,M:O,3,FALSE),VLOOKUP(H159,N:O,2,FALSE)*VLOOKUP(F159,Data!N:P,3,FALSE))),0)+IFERROR(IF(OR(F159="FS-4.1",F159="FS-4.2"),IF(VLOOKUP(H159,Data!R:S,2,FALSE)&lt;'Non-GB'!$D$5,"Lapse",0)),0)</f>
        <v>0</v>
      </c>
      <c r="L159" s="32"/>
    </row>
    <row r="160" spans="1:12" ht="20.100000000000001" customHeight="1" x14ac:dyDescent="0.25">
      <c r="A160" s="43">
        <v>152</v>
      </c>
      <c r="B160" s="49"/>
      <c r="C160" s="49"/>
      <c r="D160" s="48"/>
      <c r="E160" s="49"/>
      <c r="F160" s="70"/>
      <c r="G160" s="13"/>
      <c r="H160" s="13"/>
      <c r="I160" s="14"/>
      <c r="J160" s="44">
        <f>IFERROR(IF(G160="Annual Fee",VLOOKUP('Non-GB'!F160,Data!N:P,3,FALSE),0),0)+IFERROR(IF(G160="Late Charge",IF(OR(F160="FS-4.1",F160="FS-4.2"),VLOOKUP(F160&amp;H160,M:O,3,FALSE),VLOOKUP(H160,N:O,2,FALSE)*VLOOKUP(F160,Data!N:P,3,FALSE))),0)+IFERROR(IF(OR(F160="FS-4.1",F160="FS-4.2"),IF(VLOOKUP(H160,Data!R:S,2,FALSE)&lt;'Non-GB'!$D$5,"Lapse",0)),0)</f>
        <v>0</v>
      </c>
      <c r="L160" s="32"/>
    </row>
    <row r="161" spans="1:12" ht="20.100000000000001" customHeight="1" x14ac:dyDescent="0.25">
      <c r="A161" s="43">
        <v>153</v>
      </c>
      <c r="B161" s="49"/>
      <c r="C161" s="49"/>
      <c r="D161" s="48"/>
      <c r="E161" s="49"/>
      <c r="F161" s="70"/>
      <c r="G161" s="13"/>
      <c r="H161" s="13"/>
      <c r="I161" s="14"/>
      <c r="J161" s="44">
        <f>IFERROR(IF(G161="Annual Fee",VLOOKUP('Non-GB'!F161,Data!N:P,3,FALSE),0),0)+IFERROR(IF(G161="Late Charge",IF(OR(F161="FS-4.1",F161="FS-4.2"),VLOOKUP(F161&amp;H161,M:O,3,FALSE),VLOOKUP(H161,N:O,2,FALSE)*VLOOKUP(F161,Data!N:P,3,FALSE))),0)+IFERROR(IF(OR(F161="FS-4.1",F161="FS-4.2"),IF(VLOOKUP(H161,Data!R:S,2,FALSE)&lt;'Non-GB'!$D$5,"Lapse",0)),0)</f>
        <v>0</v>
      </c>
      <c r="L161" s="32"/>
    </row>
    <row r="162" spans="1:12" ht="20.100000000000001" customHeight="1" x14ac:dyDescent="0.25">
      <c r="A162" s="43">
        <v>154</v>
      </c>
      <c r="B162" s="49"/>
      <c r="C162" s="49"/>
      <c r="D162" s="48"/>
      <c r="E162" s="49"/>
      <c r="F162" s="70"/>
      <c r="G162" s="13"/>
      <c r="H162" s="13"/>
      <c r="I162" s="14"/>
      <c r="J162" s="44">
        <f>IFERROR(IF(G162="Annual Fee",VLOOKUP('Non-GB'!F162,Data!N:P,3,FALSE),0),0)+IFERROR(IF(G162="Late Charge",IF(OR(F162="FS-4.1",F162="FS-4.2"),VLOOKUP(F162&amp;H162,M:O,3,FALSE),VLOOKUP(H162,N:O,2,FALSE)*VLOOKUP(F162,Data!N:P,3,FALSE))),0)+IFERROR(IF(OR(F162="FS-4.1",F162="FS-4.2"),IF(VLOOKUP(H162,Data!R:S,2,FALSE)&lt;'Non-GB'!$D$5,"Lapse",0)),0)</f>
        <v>0</v>
      </c>
      <c r="L162" s="32"/>
    </row>
    <row r="163" spans="1:12" ht="20.100000000000001" customHeight="1" x14ac:dyDescent="0.25">
      <c r="A163" s="43">
        <v>155</v>
      </c>
      <c r="B163" s="49"/>
      <c r="C163" s="49"/>
      <c r="D163" s="48"/>
      <c r="E163" s="49"/>
      <c r="F163" s="70"/>
      <c r="G163" s="13"/>
      <c r="H163" s="13"/>
      <c r="I163" s="14"/>
      <c r="J163" s="44">
        <f>IFERROR(IF(G163="Annual Fee",VLOOKUP('Non-GB'!F163,Data!N:P,3,FALSE),0),0)+IFERROR(IF(G163="Late Charge",IF(OR(F163="FS-4.1",F163="FS-4.2"),VLOOKUP(F163&amp;H163,M:O,3,FALSE),VLOOKUP(H163,N:O,2,FALSE)*VLOOKUP(F163,Data!N:P,3,FALSE))),0)+IFERROR(IF(OR(F163="FS-4.1",F163="FS-4.2"),IF(VLOOKUP(H163,Data!R:S,2,FALSE)&lt;'Non-GB'!$D$5,"Lapse",0)),0)</f>
        <v>0</v>
      </c>
      <c r="L163" s="32"/>
    </row>
    <row r="164" spans="1:12" ht="20.100000000000001" customHeight="1" x14ac:dyDescent="0.25">
      <c r="A164" s="43">
        <v>156</v>
      </c>
      <c r="B164" s="49"/>
      <c r="C164" s="49"/>
      <c r="D164" s="48"/>
      <c r="E164" s="49"/>
      <c r="F164" s="70"/>
      <c r="G164" s="13"/>
      <c r="H164" s="13"/>
      <c r="I164" s="14"/>
      <c r="J164" s="44">
        <f>IFERROR(IF(G164="Annual Fee",VLOOKUP('Non-GB'!F164,Data!N:P,3,FALSE),0),0)+IFERROR(IF(G164="Late Charge",IF(OR(F164="FS-4.1",F164="FS-4.2"),VLOOKUP(F164&amp;H164,M:O,3,FALSE),VLOOKUP(H164,N:O,2,FALSE)*VLOOKUP(F164,Data!N:P,3,FALSE))),0)+IFERROR(IF(OR(F164="FS-4.1",F164="FS-4.2"),IF(VLOOKUP(H164,Data!R:S,2,FALSE)&lt;'Non-GB'!$D$5,"Lapse",0)),0)</f>
        <v>0</v>
      </c>
      <c r="L164" s="32"/>
    </row>
    <row r="165" spans="1:12" ht="20.100000000000001" customHeight="1" x14ac:dyDescent="0.25">
      <c r="A165" s="43">
        <v>157</v>
      </c>
      <c r="B165" s="49"/>
      <c r="C165" s="49"/>
      <c r="D165" s="48"/>
      <c r="E165" s="49"/>
      <c r="F165" s="70"/>
      <c r="G165" s="13"/>
      <c r="H165" s="13"/>
      <c r="I165" s="14"/>
      <c r="J165" s="44">
        <f>IFERROR(IF(G165="Annual Fee",VLOOKUP('Non-GB'!F165,Data!N:P,3,FALSE),0),0)+IFERROR(IF(G165="Late Charge",IF(OR(F165="FS-4.1",F165="FS-4.2"),VLOOKUP(F165&amp;H165,M:O,3,FALSE),VLOOKUP(H165,N:O,2,FALSE)*VLOOKUP(F165,Data!N:P,3,FALSE))),0)+IFERROR(IF(OR(F165="FS-4.1",F165="FS-4.2"),IF(VLOOKUP(H165,Data!R:S,2,FALSE)&lt;'Non-GB'!$D$5,"Lapse",0)),0)</f>
        <v>0</v>
      </c>
      <c r="L165" s="32"/>
    </row>
    <row r="166" spans="1:12" ht="20.100000000000001" customHeight="1" x14ac:dyDescent="0.25">
      <c r="A166" s="43">
        <v>158</v>
      </c>
      <c r="B166" s="49"/>
      <c r="C166" s="49"/>
      <c r="D166" s="48"/>
      <c r="E166" s="49"/>
      <c r="F166" s="70"/>
      <c r="G166" s="13"/>
      <c r="H166" s="13"/>
      <c r="I166" s="14"/>
      <c r="J166" s="44">
        <f>IFERROR(IF(G166="Annual Fee",VLOOKUP('Non-GB'!F166,Data!N:P,3,FALSE),0),0)+IFERROR(IF(G166="Late Charge",IF(OR(F166="FS-4.1",F166="FS-4.2"),VLOOKUP(F166&amp;H166,M:O,3,FALSE),VLOOKUP(H166,N:O,2,FALSE)*VLOOKUP(F166,Data!N:P,3,FALSE))),0)+IFERROR(IF(OR(F166="FS-4.1",F166="FS-4.2"),IF(VLOOKUP(H166,Data!R:S,2,FALSE)&lt;'Non-GB'!$D$5,"Lapse",0)),0)</f>
        <v>0</v>
      </c>
      <c r="L166" s="32"/>
    </row>
    <row r="167" spans="1:12" ht="20.100000000000001" customHeight="1" x14ac:dyDescent="0.25">
      <c r="A167" s="43">
        <v>159</v>
      </c>
      <c r="B167" s="49"/>
      <c r="C167" s="49"/>
      <c r="D167" s="48"/>
      <c r="E167" s="49"/>
      <c r="F167" s="70"/>
      <c r="G167" s="13"/>
      <c r="H167" s="13"/>
      <c r="I167" s="14"/>
      <c r="J167" s="44">
        <f>IFERROR(IF(G167="Annual Fee",VLOOKUP('Non-GB'!F167,Data!N:P,3,FALSE),0),0)+IFERROR(IF(G167="Late Charge",IF(OR(F167="FS-4.1",F167="FS-4.2"),VLOOKUP(F167&amp;H167,M:O,3,FALSE),VLOOKUP(H167,N:O,2,FALSE)*VLOOKUP(F167,Data!N:P,3,FALSE))),0)+IFERROR(IF(OR(F167="FS-4.1",F167="FS-4.2"),IF(VLOOKUP(H167,Data!R:S,2,FALSE)&lt;'Non-GB'!$D$5,"Lapse",0)),0)</f>
        <v>0</v>
      </c>
      <c r="L167" s="32"/>
    </row>
    <row r="168" spans="1:12" ht="20.100000000000001" customHeight="1" x14ac:dyDescent="0.25">
      <c r="A168" s="43">
        <v>160</v>
      </c>
      <c r="B168" s="49"/>
      <c r="C168" s="49"/>
      <c r="D168" s="48"/>
      <c r="E168" s="49"/>
      <c r="F168" s="70"/>
      <c r="G168" s="13"/>
      <c r="H168" s="13"/>
      <c r="I168" s="14"/>
      <c r="J168" s="44">
        <f>IFERROR(IF(G168="Annual Fee",VLOOKUP('Non-GB'!F168,Data!N:P,3,FALSE),0),0)+IFERROR(IF(G168="Late Charge",IF(OR(F168="FS-4.1",F168="FS-4.2"),VLOOKUP(F168&amp;H168,M:O,3,FALSE),VLOOKUP(H168,N:O,2,FALSE)*VLOOKUP(F168,Data!N:P,3,FALSE))),0)+IFERROR(IF(OR(F168="FS-4.1",F168="FS-4.2"),IF(VLOOKUP(H168,Data!R:S,2,FALSE)&lt;'Non-GB'!$D$5,"Lapse",0)),0)</f>
        <v>0</v>
      </c>
      <c r="L168" s="32"/>
    </row>
    <row r="169" spans="1:12" ht="20.100000000000001" customHeight="1" x14ac:dyDescent="0.25">
      <c r="A169" s="43">
        <v>161</v>
      </c>
      <c r="B169" s="49"/>
      <c r="C169" s="49"/>
      <c r="D169" s="48"/>
      <c r="E169" s="49"/>
      <c r="F169" s="70"/>
      <c r="G169" s="13"/>
      <c r="H169" s="13"/>
      <c r="I169" s="14"/>
      <c r="J169" s="44">
        <f>IFERROR(IF(G169="Annual Fee",VLOOKUP('Non-GB'!F169,Data!N:P,3,FALSE),0),0)+IFERROR(IF(G169="Late Charge",IF(OR(F169="FS-4.1",F169="FS-4.2"),VLOOKUP(F169&amp;H169,M:O,3,FALSE),VLOOKUP(H169,N:O,2,FALSE)*VLOOKUP(F169,Data!N:P,3,FALSE))),0)+IFERROR(IF(OR(F169="FS-4.1",F169="FS-4.2"),IF(VLOOKUP(H169,Data!R:S,2,FALSE)&lt;'Non-GB'!$D$5,"Lapse",0)),0)</f>
        <v>0</v>
      </c>
      <c r="L169" s="32"/>
    </row>
    <row r="170" spans="1:12" ht="20.100000000000001" customHeight="1" x14ac:dyDescent="0.25">
      <c r="A170" s="43">
        <v>162</v>
      </c>
      <c r="B170" s="49"/>
      <c r="C170" s="49"/>
      <c r="D170" s="48"/>
      <c r="E170" s="49"/>
      <c r="F170" s="70"/>
      <c r="G170" s="13"/>
      <c r="H170" s="13"/>
      <c r="I170" s="14"/>
      <c r="J170" s="44">
        <f>IFERROR(IF(G170="Annual Fee",VLOOKUP('Non-GB'!F170,Data!N:P,3,FALSE),0),0)+IFERROR(IF(G170="Late Charge",IF(OR(F170="FS-4.1",F170="FS-4.2"),VLOOKUP(F170&amp;H170,M:O,3,FALSE),VLOOKUP(H170,N:O,2,FALSE)*VLOOKUP(F170,Data!N:P,3,FALSE))),0)+IFERROR(IF(OR(F170="FS-4.1",F170="FS-4.2"),IF(VLOOKUP(H170,Data!R:S,2,FALSE)&lt;'Non-GB'!$D$5,"Lapse",0)),0)</f>
        <v>0</v>
      </c>
      <c r="L170" s="32"/>
    </row>
    <row r="171" spans="1:12" ht="20.100000000000001" customHeight="1" x14ac:dyDescent="0.25">
      <c r="A171" s="43">
        <v>163</v>
      </c>
      <c r="B171" s="49"/>
      <c r="C171" s="49"/>
      <c r="D171" s="48"/>
      <c r="E171" s="49"/>
      <c r="F171" s="70"/>
      <c r="G171" s="13"/>
      <c r="H171" s="13"/>
      <c r="I171" s="14"/>
      <c r="J171" s="44">
        <f>IFERROR(IF(G171="Annual Fee",VLOOKUP('Non-GB'!F171,Data!N:P,3,FALSE),0),0)+IFERROR(IF(G171="Late Charge",IF(OR(F171="FS-4.1",F171="FS-4.2"),VLOOKUP(F171&amp;H171,M:O,3,FALSE),VLOOKUP(H171,N:O,2,FALSE)*VLOOKUP(F171,Data!N:P,3,FALSE))),0)+IFERROR(IF(OR(F171="FS-4.1",F171="FS-4.2"),IF(VLOOKUP(H171,Data!R:S,2,FALSE)&lt;'Non-GB'!$D$5,"Lapse",0)),0)</f>
        <v>0</v>
      </c>
      <c r="L171" s="32"/>
    </row>
    <row r="172" spans="1:12" ht="20.100000000000001" customHeight="1" x14ac:dyDescent="0.25">
      <c r="A172" s="43">
        <v>164</v>
      </c>
      <c r="B172" s="49"/>
      <c r="C172" s="49"/>
      <c r="D172" s="48"/>
      <c r="E172" s="49"/>
      <c r="F172" s="70"/>
      <c r="G172" s="13"/>
      <c r="H172" s="13"/>
      <c r="I172" s="14"/>
      <c r="J172" s="44">
        <f>IFERROR(IF(G172="Annual Fee",VLOOKUP('Non-GB'!F172,Data!N:P,3,FALSE),0),0)+IFERROR(IF(G172="Late Charge",IF(OR(F172="FS-4.1",F172="FS-4.2"),VLOOKUP(F172&amp;H172,M:O,3,FALSE),VLOOKUP(H172,N:O,2,FALSE)*VLOOKUP(F172,Data!N:P,3,FALSE))),0)+IFERROR(IF(OR(F172="FS-4.1",F172="FS-4.2"),IF(VLOOKUP(H172,Data!R:S,2,FALSE)&lt;'Non-GB'!$D$5,"Lapse",0)),0)</f>
        <v>0</v>
      </c>
      <c r="L172" s="32"/>
    </row>
    <row r="173" spans="1:12" ht="20.100000000000001" customHeight="1" x14ac:dyDescent="0.25">
      <c r="A173" s="43">
        <v>165</v>
      </c>
      <c r="B173" s="49"/>
      <c r="C173" s="49"/>
      <c r="D173" s="48"/>
      <c r="E173" s="49"/>
      <c r="F173" s="70"/>
      <c r="G173" s="13"/>
      <c r="H173" s="13"/>
      <c r="I173" s="14"/>
      <c r="J173" s="44">
        <f>IFERROR(IF(G173="Annual Fee",VLOOKUP('Non-GB'!F173,Data!N:P,3,FALSE),0),0)+IFERROR(IF(G173="Late Charge",IF(OR(F173="FS-4.1",F173="FS-4.2"),VLOOKUP(F173&amp;H173,M:O,3,FALSE),VLOOKUP(H173,N:O,2,FALSE)*VLOOKUP(F173,Data!N:P,3,FALSE))),0)+IFERROR(IF(OR(F173="FS-4.1",F173="FS-4.2"),IF(VLOOKUP(H173,Data!R:S,2,FALSE)&lt;'Non-GB'!$D$5,"Lapse",0)),0)</f>
        <v>0</v>
      </c>
      <c r="L173" s="32"/>
    </row>
    <row r="174" spans="1:12" ht="20.100000000000001" customHeight="1" x14ac:dyDescent="0.25">
      <c r="A174" s="43">
        <v>166</v>
      </c>
      <c r="B174" s="49"/>
      <c r="C174" s="49"/>
      <c r="D174" s="48"/>
      <c r="E174" s="49"/>
      <c r="F174" s="70"/>
      <c r="G174" s="13"/>
      <c r="H174" s="13"/>
      <c r="I174" s="14"/>
      <c r="J174" s="44">
        <f>IFERROR(IF(G174="Annual Fee",VLOOKUP('Non-GB'!F174,Data!N:P,3,FALSE),0),0)+IFERROR(IF(G174="Late Charge",IF(OR(F174="FS-4.1",F174="FS-4.2"),VLOOKUP(F174&amp;H174,M:O,3,FALSE),VLOOKUP(H174,N:O,2,FALSE)*VLOOKUP(F174,Data!N:P,3,FALSE))),0)+IFERROR(IF(OR(F174="FS-4.1",F174="FS-4.2"),IF(VLOOKUP(H174,Data!R:S,2,FALSE)&lt;'Non-GB'!$D$5,"Lapse",0)),0)</f>
        <v>0</v>
      </c>
      <c r="L174" s="32"/>
    </row>
    <row r="175" spans="1:12" ht="20.100000000000001" customHeight="1" x14ac:dyDescent="0.25">
      <c r="A175" s="43">
        <v>167</v>
      </c>
      <c r="B175" s="49"/>
      <c r="C175" s="49"/>
      <c r="D175" s="48"/>
      <c r="E175" s="49"/>
      <c r="F175" s="70"/>
      <c r="G175" s="13"/>
      <c r="H175" s="13"/>
      <c r="I175" s="14"/>
      <c r="J175" s="44">
        <f>IFERROR(IF(G175="Annual Fee",VLOOKUP('Non-GB'!F175,Data!N:P,3,FALSE),0),0)+IFERROR(IF(G175="Late Charge",IF(OR(F175="FS-4.1",F175="FS-4.2"),VLOOKUP(F175&amp;H175,M:O,3,FALSE),VLOOKUP(H175,N:O,2,FALSE)*VLOOKUP(F175,Data!N:P,3,FALSE))),0)+IFERROR(IF(OR(F175="FS-4.1",F175="FS-4.2"),IF(VLOOKUP(H175,Data!R:S,2,FALSE)&lt;'Non-GB'!$D$5,"Lapse",0)),0)</f>
        <v>0</v>
      </c>
      <c r="L175" s="32"/>
    </row>
    <row r="176" spans="1:12" ht="20.100000000000001" customHeight="1" x14ac:dyDescent="0.25">
      <c r="A176" s="43">
        <v>168</v>
      </c>
      <c r="B176" s="49"/>
      <c r="C176" s="49"/>
      <c r="D176" s="48"/>
      <c r="E176" s="49"/>
      <c r="F176" s="70"/>
      <c r="G176" s="13"/>
      <c r="H176" s="13"/>
      <c r="I176" s="14"/>
      <c r="J176" s="44">
        <f>IFERROR(IF(G176="Annual Fee",VLOOKUP('Non-GB'!F176,Data!N:P,3,FALSE),0),0)+IFERROR(IF(G176="Late Charge",IF(OR(F176="FS-4.1",F176="FS-4.2"),VLOOKUP(F176&amp;H176,M:O,3,FALSE),VLOOKUP(H176,N:O,2,FALSE)*VLOOKUP(F176,Data!N:P,3,FALSE))),0)+IFERROR(IF(OR(F176="FS-4.1",F176="FS-4.2"),IF(VLOOKUP(H176,Data!R:S,2,FALSE)&lt;'Non-GB'!$D$5,"Lapse",0)),0)</f>
        <v>0</v>
      </c>
      <c r="L176" s="32"/>
    </row>
    <row r="177" spans="1:12" ht="20.100000000000001" customHeight="1" x14ac:dyDescent="0.25">
      <c r="A177" s="43">
        <v>169</v>
      </c>
      <c r="B177" s="49"/>
      <c r="C177" s="49"/>
      <c r="D177" s="48"/>
      <c r="E177" s="49"/>
      <c r="F177" s="70"/>
      <c r="G177" s="13"/>
      <c r="H177" s="13"/>
      <c r="I177" s="14"/>
      <c r="J177" s="44">
        <f>IFERROR(IF(G177="Annual Fee",VLOOKUP('Non-GB'!F177,Data!N:P,3,FALSE),0),0)+IFERROR(IF(G177="Late Charge",IF(OR(F177="FS-4.1",F177="FS-4.2"),VLOOKUP(F177&amp;H177,M:O,3,FALSE),VLOOKUP(H177,N:O,2,FALSE)*VLOOKUP(F177,Data!N:P,3,FALSE))),0)+IFERROR(IF(OR(F177="FS-4.1",F177="FS-4.2"),IF(VLOOKUP(H177,Data!R:S,2,FALSE)&lt;'Non-GB'!$D$5,"Lapse",0)),0)</f>
        <v>0</v>
      </c>
      <c r="L177" s="32"/>
    </row>
    <row r="178" spans="1:12" ht="20.100000000000001" customHeight="1" x14ac:dyDescent="0.25">
      <c r="A178" s="43">
        <v>170</v>
      </c>
      <c r="B178" s="49"/>
      <c r="C178" s="49"/>
      <c r="D178" s="48"/>
      <c r="E178" s="49"/>
      <c r="F178" s="70"/>
      <c r="G178" s="13"/>
      <c r="H178" s="13"/>
      <c r="I178" s="14"/>
      <c r="J178" s="44">
        <f>IFERROR(IF(G178="Annual Fee",VLOOKUP('Non-GB'!F178,Data!N:P,3,FALSE),0),0)+IFERROR(IF(G178="Late Charge",IF(OR(F178="FS-4.1",F178="FS-4.2"),VLOOKUP(F178&amp;H178,M:O,3,FALSE),VLOOKUP(H178,N:O,2,FALSE)*VLOOKUP(F178,Data!N:P,3,FALSE))),0)+IFERROR(IF(OR(F178="FS-4.1",F178="FS-4.2"),IF(VLOOKUP(H178,Data!R:S,2,FALSE)&lt;'Non-GB'!$D$5,"Lapse",0)),0)</f>
        <v>0</v>
      </c>
      <c r="L178" s="32"/>
    </row>
    <row r="179" spans="1:12" ht="20.100000000000001" customHeight="1" x14ac:dyDescent="0.25">
      <c r="A179" s="43">
        <v>171</v>
      </c>
      <c r="B179" s="49"/>
      <c r="C179" s="49"/>
      <c r="D179" s="48"/>
      <c r="E179" s="49"/>
      <c r="F179" s="70"/>
      <c r="G179" s="13"/>
      <c r="H179" s="13"/>
      <c r="I179" s="14"/>
      <c r="J179" s="44">
        <f>IFERROR(IF(G179="Annual Fee",VLOOKUP('Non-GB'!F179,Data!N:P,3,FALSE),0),0)+IFERROR(IF(G179="Late Charge",IF(OR(F179="FS-4.1",F179="FS-4.2"),VLOOKUP(F179&amp;H179,M:O,3,FALSE),VLOOKUP(H179,N:O,2,FALSE)*VLOOKUP(F179,Data!N:P,3,FALSE))),0)+IFERROR(IF(OR(F179="FS-4.1",F179="FS-4.2"),IF(VLOOKUP(H179,Data!R:S,2,FALSE)&lt;'Non-GB'!$D$5,"Lapse",0)),0)</f>
        <v>0</v>
      </c>
      <c r="L179" s="32"/>
    </row>
    <row r="180" spans="1:12" ht="20.100000000000001" customHeight="1" x14ac:dyDescent="0.25">
      <c r="A180" s="43">
        <v>172</v>
      </c>
      <c r="B180" s="49"/>
      <c r="C180" s="49"/>
      <c r="D180" s="48"/>
      <c r="E180" s="49"/>
      <c r="F180" s="70"/>
      <c r="G180" s="13"/>
      <c r="H180" s="13"/>
      <c r="I180" s="14"/>
      <c r="J180" s="44">
        <f>IFERROR(IF(G180="Annual Fee",VLOOKUP('Non-GB'!F180,Data!N:P,3,FALSE),0),0)+IFERROR(IF(G180="Late Charge",IF(OR(F180="FS-4.1",F180="FS-4.2"),VLOOKUP(F180&amp;H180,M:O,3,FALSE),VLOOKUP(H180,N:O,2,FALSE)*VLOOKUP(F180,Data!N:P,3,FALSE))),0)+IFERROR(IF(OR(F180="FS-4.1",F180="FS-4.2"),IF(VLOOKUP(H180,Data!R:S,2,FALSE)&lt;'Non-GB'!$D$5,"Lapse",0)),0)</f>
        <v>0</v>
      </c>
      <c r="L180" s="32"/>
    </row>
    <row r="181" spans="1:12" ht="20.100000000000001" customHeight="1" x14ac:dyDescent="0.25">
      <c r="A181" s="43">
        <v>173</v>
      </c>
      <c r="B181" s="49"/>
      <c r="C181" s="49"/>
      <c r="D181" s="48"/>
      <c r="E181" s="49"/>
      <c r="F181" s="70"/>
      <c r="G181" s="13"/>
      <c r="H181" s="13"/>
      <c r="I181" s="14"/>
      <c r="J181" s="44">
        <f>IFERROR(IF(G181="Annual Fee",VLOOKUP('Non-GB'!F181,Data!N:P,3,FALSE),0),0)+IFERROR(IF(G181="Late Charge",IF(OR(F181="FS-4.1",F181="FS-4.2"),VLOOKUP(F181&amp;H181,M:O,3,FALSE),VLOOKUP(H181,N:O,2,FALSE)*VLOOKUP(F181,Data!N:P,3,FALSE))),0)+IFERROR(IF(OR(F181="FS-4.1",F181="FS-4.2"),IF(VLOOKUP(H181,Data!R:S,2,FALSE)&lt;'Non-GB'!$D$5,"Lapse",0)),0)</f>
        <v>0</v>
      </c>
      <c r="L181" s="32"/>
    </row>
    <row r="182" spans="1:12" ht="20.100000000000001" customHeight="1" x14ac:dyDescent="0.25">
      <c r="A182" s="43">
        <v>174</v>
      </c>
      <c r="B182" s="49"/>
      <c r="C182" s="49"/>
      <c r="D182" s="48"/>
      <c r="E182" s="49"/>
      <c r="F182" s="70"/>
      <c r="G182" s="13"/>
      <c r="H182" s="13"/>
      <c r="I182" s="14"/>
      <c r="J182" s="44">
        <f>IFERROR(IF(G182="Annual Fee",VLOOKUP('Non-GB'!F182,Data!N:P,3,FALSE),0),0)+IFERROR(IF(G182="Late Charge",IF(OR(F182="FS-4.1",F182="FS-4.2"),VLOOKUP(F182&amp;H182,M:O,3,FALSE),VLOOKUP(H182,N:O,2,FALSE)*VLOOKUP(F182,Data!N:P,3,FALSE))),0)+IFERROR(IF(OR(F182="FS-4.1",F182="FS-4.2"),IF(VLOOKUP(H182,Data!R:S,2,FALSE)&lt;'Non-GB'!$D$5,"Lapse",0)),0)</f>
        <v>0</v>
      </c>
      <c r="L182" s="32"/>
    </row>
    <row r="183" spans="1:12" ht="20.100000000000001" customHeight="1" x14ac:dyDescent="0.25">
      <c r="A183" s="43">
        <v>175</v>
      </c>
      <c r="B183" s="49"/>
      <c r="C183" s="49"/>
      <c r="D183" s="48"/>
      <c r="E183" s="49"/>
      <c r="F183" s="70"/>
      <c r="G183" s="13"/>
      <c r="H183" s="13"/>
      <c r="I183" s="14"/>
      <c r="J183" s="44">
        <f>IFERROR(IF(G183="Annual Fee",VLOOKUP('Non-GB'!F183,Data!N:P,3,FALSE),0),0)+IFERROR(IF(G183="Late Charge",IF(OR(F183="FS-4.1",F183="FS-4.2"),VLOOKUP(F183&amp;H183,M:O,3,FALSE),VLOOKUP(H183,N:O,2,FALSE)*VLOOKUP(F183,Data!N:P,3,FALSE))),0)+IFERROR(IF(OR(F183="FS-4.1",F183="FS-4.2"),IF(VLOOKUP(H183,Data!R:S,2,FALSE)&lt;'Non-GB'!$D$5,"Lapse",0)),0)</f>
        <v>0</v>
      </c>
      <c r="L183" s="32"/>
    </row>
    <row r="184" spans="1:12" ht="20.100000000000001" customHeight="1" x14ac:dyDescent="0.25">
      <c r="A184" s="43">
        <v>176</v>
      </c>
      <c r="B184" s="49"/>
      <c r="C184" s="49"/>
      <c r="D184" s="48"/>
      <c r="E184" s="49"/>
      <c r="F184" s="70"/>
      <c r="G184" s="13"/>
      <c r="H184" s="13"/>
      <c r="I184" s="14"/>
      <c r="J184" s="44">
        <f>IFERROR(IF(G184="Annual Fee",VLOOKUP('Non-GB'!F184,Data!N:P,3,FALSE),0),0)+IFERROR(IF(G184="Late Charge",IF(OR(F184="FS-4.1",F184="FS-4.2"),VLOOKUP(F184&amp;H184,M:O,3,FALSE),VLOOKUP(H184,N:O,2,FALSE)*VLOOKUP(F184,Data!N:P,3,FALSE))),0)+IFERROR(IF(OR(F184="FS-4.1",F184="FS-4.2"),IF(VLOOKUP(H184,Data!R:S,2,FALSE)&lt;'Non-GB'!$D$5,"Lapse",0)),0)</f>
        <v>0</v>
      </c>
      <c r="L184" s="32"/>
    </row>
    <row r="185" spans="1:12" ht="20.100000000000001" customHeight="1" x14ac:dyDescent="0.25">
      <c r="A185" s="43">
        <v>177</v>
      </c>
      <c r="B185" s="49"/>
      <c r="C185" s="49"/>
      <c r="D185" s="48"/>
      <c r="E185" s="49"/>
      <c r="F185" s="70"/>
      <c r="G185" s="13"/>
      <c r="H185" s="13"/>
      <c r="I185" s="14"/>
      <c r="J185" s="44">
        <f>IFERROR(IF(G185="Annual Fee",VLOOKUP('Non-GB'!F185,Data!N:P,3,FALSE),0),0)+IFERROR(IF(G185="Late Charge",IF(OR(F185="FS-4.1",F185="FS-4.2"),VLOOKUP(F185&amp;H185,M:O,3,FALSE),VLOOKUP(H185,N:O,2,FALSE)*VLOOKUP(F185,Data!N:P,3,FALSE))),0)+IFERROR(IF(OR(F185="FS-4.1",F185="FS-4.2"),IF(VLOOKUP(H185,Data!R:S,2,FALSE)&lt;'Non-GB'!$D$5,"Lapse",0)),0)</f>
        <v>0</v>
      </c>
      <c r="L185" s="32"/>
    </row>
    <row r="186" spans="1:12" ht="20.100000000000001" customHeight="1" x14ac:dyDescent="0.25">
      <c r="A186" s="43">
        <v>178</v>
      </c>
      <c r="B186" s="49"/>
      <c r="C186" s="49"/>
      <c r="D186" s="48"/>
      <c r="E186" s="49"/>
      <c r="F186" s="70"/>
      <c r="G186" s="13"/>
      <c r="H186" s="13"/>
      <c r="I186" s="14"/>
      <c r="J186" s="44">
        <f>IFERROR(IF(G186="Annual Fee",VLOOKUP('Non-GB'!F186,Data!N:P,3,FALSE),0),0)+IFERROR(IF(G186="Late Charge",IF(OR(F186="FS-4.1",F186="FS-4.2"),VLOOKUP(F186&amp;H186,M:O,3,FALSE),VLOOKUP(H186,N:O,2,FALSE)*VLOOKUP(F186,Data!N:P,3,FALSE))),0)+IFERROR(IF(OR(F186="FS-4.1",F186="FS-4.2"),IF(VLOOKUP(H186,Data!R:S,2,FALSE)&lt;'Non-GB'!$D$5,"Lapse",0)),0)</f>
        <v>0</v>
      </c>
      <c r="L186" s="32"/>
    </row>
    <row r="187" spans="1:12" ht="20.100000000000001" customHeight="1" x14ac:dyDescent="0.25">
      <c r="A187" s="43">
        <v>179</v>
      </c>
      <c r="B187" s="49"/>
      <c r="C187" s="49"/>
      <c r="D187" s="48"/>
      <c r="E187" s="49"/>
      <c r="F187" s="70"/>
      <c r="G187" s="13"/>
      <c r="H187" s="13"/>
      <c r="I187" s="14"/>
      <c r="J187" s="44">
        <f>IFERROR(IF(G187="Annual Fee",VLOOKUP('Non-GB'!F187,Data!N:P,3,FALSE),0),0)+IFERROR(IF(G187="Late Charge",IF(OR(F187="FS-4.1",F187="FS-4.2"),VLOOKUP(F187&amp;H187,M:O,3,FALSE),VLOOKUP(H187,N:O,2,FALSE)*VLOOKUP(F187,Data!N:P,3,FALSE))),0)+IFERROR(IF(OR(F187="FS-4.1",F187="FS-4.2"),IF(VLOOKUP(H187,Data!R:S,2,FALSE)&lt;'Non-GB'!$D$5,"Lapse",0)),0)</f>
        <v>0</v>
      </c>
      <c r="L187" s="32"/>
    </row>
    <row r="188" spans="1:12" ht="20.100000000000001" customHeight="1" x14ac:dyDescent="0.25">
      <c r="A188" s="43">
        <v>180</v>
      </c>
      <c r="B188" s="49"/>
      <c r="C188" s="49"/>
      <c r="D188" s="48"/>
      <c r="E188" s="49"/>
      <c r="F188" s="70"/>
      <c r="G188" s="13"/>
      <c r="H188" s="13"/>
      <c r="I188" s="14"/>
      <c r="J188" s="44">
        <f>IFERROR(IF(G188="Annual Fee",VLOOKUP('Non-GB'!F188,Data!N:P,3,FALSE),0),0)+IFERROR(IF(G188="Late Charge",IF(OR(F188="FS-4.1",F188="FS-4.2"),VLOOKUP(F188&amp;H188,M:O,3,FALSE),VLOOKUP(H188,N:O,2,FALSE)*VLOOKUP(F188,Data!N:P,3,FALSE))),0)+IFERROR(IF(OR(F188="FS-4.1",F188="FS-4.2"),IF(VLOOKUP(H188,Data!R:S,2,FALSE)&lt;'Non-GB'!$D$5,"Lapse",0)),0)</f>
        <v>0</v>
      </c>
      <c r="L188" s="32"/>
    </row>
    <row r="189" spans="1:12" ht="20.100000000000001" customHeight="1" x14ac:dyDescent="0.25">
      <c r="A189" s="43">
        <v>181</v>
      </c>
      <c r="B189" s="49"/>
      <c r="C189" s="49"/>
      <c r="D189" s="48"/>
      <c r="E189" s="49"/>
      <c r="F189" s="70"/>
      <c r="G189" s="13"/>
      <c r="H189" s="13"/>
      <c r="I189" s="14"/>
      <c r="J189" s="44">
        <f>IFERROR(IF(G189="Annual Fee",VLOOKUP('Non-GB'!F189,Data!N:P,3,FALSE),0),0)+IFERROR(IF(G189="Late Charge",IF(OR(F189="FS-4.1",F189="FS-4.2"),VLOOKUP(F189&amp;H189,M:O,3,FALSE),VLOOKUP(H189,N:O,2,FALSE)*VLOOKUP(F189,Data!N:P,3,FALSE))),0)+IFERROR(IF(OR(F189="FS-4.1",F189="FS-4.2"),IF(VLOOKUP(H189,Data!R:S,2,FALSE)&lt;'Non-GB'!$D$5,"Lapse",0)),0)</f>
        <v>0</v>
      </c>
      <c r="L189" s="32"/>
    </row>
    <row r="190" spans="1:12" ht="20.100000000000001" customHeight="1" x14ac:dyDescent="0.25">
      <c r="A190" s="43">
        <v>182</v>
      </c>
      <c r="B190" s="49"/>
      <c r="C190" s="49"/>
      <c r="D190" s="48"/>
      <c r="E190" s="49"/>
      <c r="F190" s="70"/>
      <c r="G190" s="13"/>
      <c r="H190" s="13"/>
      <c r="I190" s="14"/>
      <c r="J190" s="44">
        <f>IFERROR(IF(G190="Annual Fee",VLOOKUP('Non-GB'!F190,Data!N:P,3,FALSE),0),0)+IFERROR(IF(G190="Late Charge",IF(OR(F190="FS-4.1",F190="FS-4.2"),VLOOKUP(F190&amp;H190,M:O,3,FALSE),VLOOKUP(H190,N:O,2,FALSE)*VLOOKUP(F190,Data!N:P,3,FALSE))),0)+IFERROR(IF(OR(F190="FS-4.1",F190="FS-4.2"),IF(VLOOKUP(H190,Data!R:S,2,FALSE)&lt;'Non-GB'!$D$5,"Lapse",0)),0)</f>
        <v>0</v>
      </c>
      <c r="L190" s="32"/>
    </row>
    <row r="191" spans="1:12" ht="20.100000000000001" customHeight="1" x14ac:dyDescent="0.25">
      <c r="A191" s="43">
        <v>183</v>
      </c>
      <c r="B191" s="49"/>
      <c r="C191" s="49"/>
      <c r="D191" s="48"/>
      <c r="E191" s="49"/>
      <c r="F191" s="70"/>
      <c r="G191" s="13"/>
      <c r="H191" s="13"/>
      <c r="I191" s="14"/>
      <c r="J191" s="44">
        <f>IFERROR(IF(G191="Annual Fee",VLOOKUP('Non-GB'!F191,Data!N:P,3,FALSE),0),0)+IFERROR(IF(G191="Late Charge",IF(OR(F191="FS-4.1",F191="FS-4.2"),VLOOKUP(F191&amp;H191,M:O,3,FALSE),VLOOKUP(H191,N:O,2,FALSE)*VLOOKUP(F191,Data!N:P,3,FALSE))),0)+IFERROR(IF(OR(F191="FS-4.1",F191="FS-4.2"),IF(VLOOKUP(H191,Data!R:S,2,FALSE)&lt;'Non-GB'!$D$5,"Lapse",0)),0)</f>
        <v>0</v>
      </c>
      <c r="L191" s="32"/>
    </row>
    <row r="192" spans="1:12" ht="20.100000000000001" customHeight="1" x14ac:dyDescent="0.25">
      <c r="A192" s="43">
        <v>184</v>
      </c>
      <c r="B192" s="49"/>
      <c r="C192" s="49"/>
      <c r="D192" s="48"/>
      <c r="E192" s="49"/>
      <c r="F192" s="70"/>
      <c r="G192" s="13"/>
      <c r="H192" s="13"/>
      <c r="I192" s="14"/>
      <c r="J192" s="44">
        <f>IFERROR(IF(G192="Annual Fee",VLOOKUP('Non-GB'!F192,Data!N:P,3,FALSE),0),0)+IFERROR(IF(G192="Late Charge",IF(OR(F192="FS-4.1",F192="FS-4.2"),VLOOKUP(F192&amp;H192,M:O,3,FALSE),VLOOKUP(H192,N:O,2,FALSE)*VLOOKUP(F192,Data!N:P,3,FALSE))),0)+IFERROR(IF(OR(F192="FS-4.1",F192="FS-4.2"),IF(VLOOKUP(H192,Data!R:S,2,FALSE)&lt;'Non-GB'!$D$5,"Lapse",0)),0)</f>
        <v>0</v>
      </c>
      <c r="L192" s="32"/>
    </row>
    <row r="193" spans="1:12" ht="20.100000000000001" customHeight="1" x14ac:dyDescent="0.25">
      <c r="A193" s="43">
        <v>185</v>
      </c>
      <c r="B193" s="49"/>
      <c r="C193" s="49"/>
      <c r="D193" s="48"/>
      <c r="E193" s="49"/>
      <c r="F193" s="70"/>
      <c r="G193" s="13"/>
      <c r="H193" s="13"/>
      <c r="I193" s="14"/>
      <c r="J193" s="44">
        <f>IFERROR(IF(G193="Annual Fee",VLOOKUP('Non-GB'!F193,Data!N:P,3,FALSE),0),0)+IFERROR(IF(G193="Late Charge",IF(OR(F193="FS-4.1",F193="FS-4.2"),VLOOKUP(F193&amp;H193,M:O,3,FALSE),VLOOKUP(H193,N:O,2,FALSE)*VLOOKUP(F193,Data!N:P,3,FALSE))),0)+IFERROR(IF(OR(F193="FS-4.1",F193="FS-4.2"),IF(VLOOKUP(H193,Data!R:S,2,FALSE)&lt;'Non-GB'!$D$5,"Lapse",0)),0)</f>
        <v>0</v>
      </c>
      <c r="L193" s="32"/>
    </row>
    <row r="194" spans="1:12" ht="20.100000000000001" customHeight="1" x14ac:dyDescent="0.25">
      <c r="A194" s="43">
        <v>186</v>
      </c>
      <c r="B194" s="49"/>
      <c r="C194" s="49"/>
      <c r="D194" s="48"/>
      <c r="E194" s="49"/>
      <c r="F194" s="70"/>
      <c r="G194" s="13"/>
      <c r="H194" s="13"/>
      <c r="I194" s="14"/>
      <c r="J194" s="44">
        <f>IFERROR(IF(G194="Annual Fee",VLOOKUP('Non-GB'!F194,Data!N:P,3,FALSE),0),0)+IFERROR(IF(G194="Late Charge",IF(OR(F194="FS-4.1",F194="FS-4.2"),VLOOKUP(F194&amp;H194,M:O,3,FALSE),VLOOKUP(H194,N:O,2,FALSE)*VLOOKUP(F194,Data!N:P,3,FALSE))),0)+IFERROR(IF(OR(F194="FS-4.1",F194="FS-4.2"),IF(VLOOKUP(H194,Data!R:S,2,FALSE)&lt;'Non-GB'!$D$5,"Lapse",0)),0)</f>
        <v>0</v>
      </c>
      <c r="L194" s="32"/>
    </row>
    <row r="195" spans="1:12" ht="20.100000000000001" customHeight="1" x14ac:dyDescent="0.25">
      <c r="A195" s="43">
        <v>187</v>
      </c>
      <c r="B195" s="49"/>
      <c r="C195" s="49"/>
      <c r="D195" s="48"/>
      <c r="E195" s="49"/>
      <c r="F195" s="70"/>
      <c r="G195" s="13"/>
      <c r="H195" s="13"/>
      <c r="I195" s="14"/>
      <c r="J195" s="44">
        <f>IFERROR(IF(G195="Annual Fee",VLOOKUP('Non-GB'!F195,Data!N:P,3,FALSE),0),0)+IFERROR(IF(G195="Late Charge",IF(OR(F195="FS-4.1",F195="FS-4.2"),VLOOKUP(F195&amp;H195,M:O,3,FALSE),VLOOKUP(H195,N:O,2,FALSE)*VLOOKUP(F195,Data!N:P,3,FALSE))),0)+IFERROR(IF(OR(F195="FS-4.1",F195="FS-4.2"),IF(VLOOKUP(H195,Data!R:S,2,FALSE)&lt;'Non-GB'!$D$5,"Lapse",0)),0)</f>
        <v>0</v>
      </c>
      <c r="L195" s="32"/>
    </row>
    <row r="196" spans="1:12" ht="20.100000000000001" customHeight="1" x14ac:dyDescent="0.25">
      <c r="A196" s="43">
        <v>188</v>
      </c>
      <c r="B196" s="49"/>
      <c r="C196" s="49"/>
      <c r="D196" s="48"/>
      <c r="E196" s="49"/>
      <c r="F196" s="70"/>
      <c r="G196" s="13"/>
      <c r="H196" s="13"/>
      <c r="I196" s="14"/>
      <c r="J196" s="44">
        <f>IFERROR(IF(G196="Annual Fee",VLOOKUP('Non-GB'!F196,Data!N:P,3,FALSE),0),0)+IFERROR(IF(G196="Late Charge",IF(OR(F196="FS-4.1",F196="FS-4.2"),VLOOKUP(F196&amp;H196,M:O,3,FALSE),VLOOKUP(H196,N:O,2,FALSE)*VLOOKUP(F196,Data!N:P,3,FALSE))),0)+IFERROR(IF(OR(F196="FS-4.1",F196="FS-4.2"),IF(VLOOKUP(H196,Data!R:S,2,FALSE)&lt;'Non-GB'!$D$5,"Lapse",0)),0)</f>
        <v>0</v>
      </c>
      <c r="L196" s="32"/>
    </row>
    <row r="197" spans="1:12" ht="20.100000000000001" customHeight="1" x14ac:dyDescent="0.25">
      <c r="A197" s="43">
        <v>189</v>
      </c>
      <c r="B197" s="49"/>
      <c r="C197" s="49"/>
      <c r="D197" s="48"/>
      <c r="E197" s="49"/>
      <c r="F197" s="70"/>
      <c r="G197" s="13"/>
      <c r="H197" s="13"/>
      <c r="I197" s="14"/>
      <c r="J197" s="44">
        <f>IFERROR(IF(G197="Annual Fee",VLOOKUP('Non-GB'!F197,Data!N:P,3,FALSE),0),0)+IFERROR(IF(G197="Late Charge",IF(OR(F197="FS-4.1",F197="FS-4.2"),VLOOKUP(F197&amp;H197,M:O,3,FALSE),VLOOKUP(H197,N:O,2,FALSE)*VLOOKUP(F197,Data!N:P,3,FALSE))),0)+IFERROR(IF(OR(F197="FS-4.1",F197="FS-4.2"),IF(VLOOKUP(H197,Data!R:S,2,FALSE)&lt;'Non-GB'!$D$5,"Lapse",0)),0)</f>
        <v>0</v>
      </c>
      <c r="L197" s="32"/>
    </row>
    <row r="198" spans="1:12" ht="20.100000000000001" customHeight="1" x14ac:dyDescent="0.25">
      <c r="A198" s="43">
        <v>190</v>
      </c>
      <c r="B198" s="49"/>
      <c r="C198" s="49"/>
      <c r="D198" s="48"/>
      <c r="E198" s="49"/>
      <c r="F198" s="70"/>
      <c r="G198" s="13"/>
      <c r="H198" s="13"/>
      <c r="I198" s="14"/>
      <c r="J198" s="44">
        <f>IFERROR(IF(G198="Annual Fee",VLOOKUP('Non-GB'!F198,Data!N:P,3,FALSE),0),0)+IFERROR(IF(G198="Late Charge",IF(OR(F198="FS-4.1",F198="FS-4.2"),VLOOKUP(F198&amp;H198,M:O,3,FALSE),VLOOKUP(H198,N:O,2,FALSE)*VLOOKUP(F198,Data!N:P,3,FALSE))),0)+IFERROR(IF(OR(F198="FS-4.1",F198="FS-4.2"),IF(VLOOKUP(H198,Data!R:S,2,FALSE)&lt;'Non-GB'!$D$5,"Lapse",0)),0)</f>
        <v>0</v>
      </c>
      <c r="L198" s="32"/>
    </row>
    <row r="199" spans="1:12" ht="20.100000000000001" customHeight="1" x14ac:dyDescent="0.25">
      <c r="A199" s="43">
        <v>191</v>
      </c>
      <c r="B199" s="49"/>
      <c r="C199" s="49"/>
      <c r="D199" s="48"/>
      <c r="E199" s="49"/>
      <c r="F199" s="70"/>
      <c r="G199" s="13"/>
      <c r="H199" s="13"/>
      <c r="I199" s="14"/>
      <c r="J199" s="44">
        <f>IFERROR(IF(G199="Annual Fee",VLOOKUP('Non-GB'!F199,Data!N:P,3,FALSE),0),0)+IFERROR(IF(G199="Late Charge",IF(OR(F199="FS-4.1",F199="FS-4.2"),VLOOKUP(F199&amp;H199,M:O,3,FALSE),VLOOKUP(H199,N:O,2,FALSE)*VLOOKUP(F199,Data!N:P,3,FALSE))),0)+IFERROR(IF(OR(F199="FS-4.1",F199="FS-4.2"),IF(VLOOKUP(H199,Data!R:S,2,FALSE)&lt;'Non-GB'!$D$5,"Lapse",0)),0)</f>
        <v>0</v>
      </c>
      <c r="L199" s="32"/>
    </row>
    <row r="200" spans="1:12" ht="20.100000000000001" customHeight="1" x14ac:dyDescent="0.25">
      <c r="A200" s="43">
        <v>192</v>
      </c>
      <c r="B200" s="49"/>
      <c r="C200" s="49"/>
      <c r="D200" s="48"/>
      <c r="E200" s="49"/>
      <c r="F200" s="70"/>
      <c r="G200" s="13"/>
      <c r="H200" s="13"/>
      <c r="I200" s="14"/>
      <c r="J200" s="44">
        <f>IFERROR(IF(G200="Annual Fee",VLOOKUP('Non-GB'!F200,Data!N:P,3,FALSE),0),0)+IFERROR(IF(G200="Late Charge",IF(OR(F200="FS-4.1",F200="FS-4.2"),VLOOKUP(F200&amp;H200,M:O,3,FALSE),VLOOKUP(H200,N:O,2,FALSE)*VLOOKUP(F200,Data!N:P,3,FALSE))),0)+IFERROR(IF(OR(F200="FS-4.1",F200="FS-4.2"),IF(VLOOKUP(H200,Data!R:S,2,FALSE)&lt;'Non-GB'!$D$5,"Lapse",0)),0)</f>
        <v>0</v>
      </c>
      <c r="L200" s="32"/>
    </row>
    <row r="201" spans="1:12" ht="20.100000000000001" customHeight="1" x14ac:dyDescent="0.25">
      <c r="A201" s="43">
        <v>193</v>
      </c>
      <c r="B201" s="49"/>
      <c r="C201" s="49"/>
      <c r="D201" s="48"/>
      <c r="E201" s="49"/>
      <c r="F201" s="70"/>
      <c r="G201" s="13"/>
      <c r="H201" s="13"/>
      <c r="I201" s="14"/>
      <c r="J201" s="44">
        <f>IFERROR(IF(G201="Annual Fee",VLOOKUP('Non-GB'!F201,Data!N:P,3,FALSE),0),0)+IFERROR(IF(G201="Late Charge",IF(OR(F201="FS-4.1",F201="FS-4.2"),VLOOKUP(F201&amp;H201,M:O,3,FALSE),VLOOKUP(H201,N:O,2,FALSE)*VLOOKUP(F201,Data!N:P,3,FALSE))),0)+IFERROR(IF(OR(F201="FS-4.1",F201="FS-4.2"),IF(VLOOKUP(H201,Data!R:S,2,FALSE)&lt;'Non-GB'!$D$5,"Lapse",0)),0)</f>
        <v>0</v>
      </c>
      <c r="L201" s="32"/>
    </row>
    <row r="202" spans="1:12" ht="20.100000000000001" customHeight="1" x14ac:dyDescent="0.25">
      <c r="A202" s="43">
        <v>194</v>
      </c>
      <c r="B202" s="49"/>
      <c r="C202" s="49"/>
      <c r="D202" s="48"/>
      <c r="E202" s="49"/>
      <c r="F202" s="70"/>
      <c r="G202" s="13"/>
      <c r="H202" s="13"/>
      <c r="I202" s="14"/>
      <c r="J202" s="44">
        <f>IFERROR(IF(G202="Annual Fee",VLOOKUP('Non-GB'!F202,Data!N:P,3,FALSE),0),0)+IFERROR(IF(G202="Late Charge",IF(OR(F202="FS-4.1",F202="FS-4.2"),VLOOKUP(F202&amp;H202,M:O,3,FALSE),VLOOKUP(H202,N:O,2,FALSE)*VLOOKUP(F202,Data!N:P,3,FALSE))),0)+IFERROR(IF(OR(F202="FS-4.1",F202="FS-4.2"),IF(VLOOKUP(H202,Data!R:S,2,FALSE)&lt;'Non-GB'!$D$5,"Lapse",0)),0)</f>
        <v>0</v>
      </c>
      <c r="L202" s="32"/>
    </row>
    <row r="203" spans="1:12" ht="20.100000000000001" customHeight="1" x14ac:dyDescent="0.25">
      <c r="A203" s="43">
        <v>195</v>
      </c>
      <c r="B203" s="49"/>
      <c r="C203" s="49"/>
      <c r="D203" s="48"/>
      <c r="E203" s="49"/>
      <c r="F203" s="70"/>
      <c r="G203" s="13"/>
      <c r="H203" s="13"/>
      <c r="I203" s="14"/>
      <c r="J203" s="44">
        <f>IFERROR(IF(G203="Annual Fee",VLOOKUP('Non-GB'!F203,Data!N:P,3,FALSE),0),0)+IFERROR(IF(G203="Late Charge",IF(OR(F203="FS-4.1",F203="FS-4.2"),VLOOKUP(F203&amp;H203,M:O,3,FALSE),VLOOKUP(H203,N:O,2,FALSE)*VLOOKUP(F203,Data!N:P,3,FALSE))),0)+IFERROR(IF(OR(F203="FS-4.1",F203="FS-4.2"),IF(VLOOKUP(H203,Data!R:S,2,FALSE)&lt;'Non-GB'!$D$5,"Lapse",0)),0)</f>
        <v>0</v>
      </c>
      <c r="L203" s="32"/>
    </row>
    <row r="204" spans="1:12" ht="20.100000000000001" customHeight="1" x14ac:dyDescent="0.25">
      <c r="A204" s="43">
        <v>196</v>
      </c>
      <c r="B204" s="49"/>
      <c r="C204" s="49"/>
      <c r="D204" s="48"/>
      <c r="E204" s="49"/>
      <c r="F204" s="70"/>
      <c r="G204" s="13"/>
      <c r="H204" s="13"/>
      <c r="I204" s="14"/>
      <c r="J204" s="44">
        <f>IFERROR(IF(G204="Annual Fee",VLOOKUP('Non-GB'!F204,Data!N:P,3,FALSE),0),0)+IFERROR(IF(G204="Late Charge",IF(OR(F204="FS-4.1",F204="FS-4.2"),VLOOKUP(F204&amp;H204,M:O,3,FALSE),VLOOKUP(H204,N:O,2,FALSE)*VLOOKUP(F204,Data!N:P,3,FALSE))),0)+IFERROR(IF(OR(F204="FS-4.1",F204="FS-4.2"),IF(VLOOKUP(H204,Data!R:S,2,FALSE)&lt;'Non-GB'!$D$5,"Lapse",0)),0)</f>
        <v>0</v>
      </c>
      <c r="L204" s="32"/>
    </row>
    <row r="205" spans="1:12" ht="20.100000000000001" customHeight="1" x14ac:dyDescent="0.25">
      <c r="A205" s="43">
        <v>197</v>
      </c>
      <c r="B205" s="49"/>
      <c r="C205" s="49"/>
      <c r="D205" s="48"/>
      <c r="E205" s="49"/>
      <c r="F205" s="70"/>
      <c r="G205" s="13"/>
      <c r="H205" s="13"/>
      <c r="I205" s="14"/>
      <c r="J205" s="44">
        <f>IFERROR(IF(G205="Annual Fee",VLOOKUP('Non-GB'!F205,Data!N:P,3,FALSE),0),0)+IFERROR(IF(G205="Late Charge",IF(OR(F205="FS-4.1",F205="FS-4.2"),VLOOKUP(F205&amp;H205,M:O,3,FALSE),VLOOKUP(H205,N:O,2,FALSE)*VLOOKUP(F205,Data!N:P,3,FALSE))),0)+IFERROR(IF(OR(F205="FS-4.1",F205="FS-4.2"),IF(VLOOKUP(H205,Data!R:S,2,FALSE)&lt;'Non-GB'!$D$5,"Lapse",0)),0)</f>
        <v>0</v>
      </c>
      <c r="L205" s="32"/>
    </row>
    <row r="206" spans="1:12" ht="20.100000000000001" customHeight="1" x14ac:dyDescent="0.25">
      <c r="A206" s="43">
        <v>198</v>
      </c>
      <c r="B206" s="49"/>
      <c r="C206" s="49"/>
      <c r="D206" s="48"/>
      <c r="E206" s="49"/>
      <c r="F206" s="70"/>
      <c r="G206" s="13"/>
      <c r="H206" s="13"/>
      <c r="I206" s="14"/>
      <c r="J206" s="44">
        <f>IFERROR(IF(G206="Annual Fee",VLOOKUP('Non-GB'!F206,Data!N:P,3,FALSE),0),0)+IFERROR(IF(G206="Late Charge",IF(OR(F206="FS-4.1",F206="FS-4.2"),VLOOKUP(F206&amp;H206,M:O,3,FALSE),VLOOKUP(H206,N:O,2,FALSE)*VLOOKUP(F206,Data!N:P,3,FALSE))),0)+IFERROR(IF(OR(F206="FS-4.1",F206="FS-4.2"),IF(VLOOKUP(H206,Data!R:S,2,FALSE)&lt;'Non-GB'!$D$5,"Lapse",0)),0)</f>
        <v>0</v>
      </c>
      <c r="L206" s="32"/>
    </row>
    <row r="207" spans="1:12" ht="20.100000000000001" customHeight="1" x14ac:dyDescent="0.25">
      <c r="A207" s="43">
        <v>199</v>
      </c>
      <c r="B207" s="49"/>
      <c r="C207" s="49"/>
      <c r="D207" s="48"/>
      <c r="E207" s="49"/>
      <c r="F207" s="70"/>
      <c r="G207" s="13"/>
      <c r="H207" s="13"/>
      <c r="I207" s="14"/>
      <c r="J207" s="44">
        <f>IFERROR(IF(G207="Annual Fee",VLOOKUP('Non-GB'!F207,Data!N:P,3,FALSE),0),0)+IFERROR(IF(G207="Late Charge",IF(OR(F207="FS-4.1",F207="FS-4.2"),VLOOKUP(F207&amp;H207,M:O,3,FALSE),VLOOKUP(H207,N:O,2,FALSE)*VLOOKUP(F207,Data!N:P,3,FALSE))),0)+IFERROR(IF(OR(F207="FS-4.1",F207="FS-4.2"),IF(VLOOKUP(H207,Data!R:S,2,FALSE)&lt;'Non-GB'!$D$5,"Lapse",0)),0)</f>
        <v>0</v>
      </c>
      <c r="L207" s="32"/>
    </row>
    <row r="208" spans="1:12" ht="20.100000000000001" customHeight="1" x14ac:dyDescent="0.25">
      <c r="A208" s="43">
        <v>200</v>
      </c>
      <c r="B208" s="49"/>
      <c r="C208" s="49"/>
      <c r="D208" s="48"/>
      <c r="E208" s="49"/>
      <c r="F208" s="70"/>
      <c r="G208" s="13"/>
      <c r="H208" s="13"/>
      <c r="I208" s="14"/>
      <c r="J208" s="44">
        <f>IFERROR(IF(G208="Annual Fee",VLOOKUP('Non-GB'!F208,Data!N:P,3,FALSE),0),0)+IFERROR(IF(G208="Late Charge",IF(OR(F208="FS-4.1",F208="FS-4.2"),VLOOKUP(F208&amp;H208,M:O,3,FALSE),VLOOKUP(H208,N:O,2,FALSE)*VLOOKUP(F208,Data!N:P,3,FALSE))),0)+IFERROR(IF(OR(F208="FS-4.1",F208="FS-4.2"),IF(VLOOKUP(H208,Data!R:S,2,FALSE)&lt;'Non-GB'!$D$5,"Lapse",0)),0)</f>
        <v>0</v>
      </c>
      <c r="L208" s="32"/>
    </row>
    <row r="209" spans="1:12" ht="20.100000000000001" customHeight="1" x14ac:dyDescent="0.25">
      <c r="A209" s="43">
        <v>201</v>
      </c>
      <c r="B209" s="49"/>
      <c r="C209" s="49"/>
      <c r="D209" s="48"/>
      <c r="E209" s="49"/>
      <c r="F209" s="70"/>
      <c r="G209" s="13"/>
      <c r="H209" s="13"/>
      <c r="I209" s="14"/>
      <c r="J209" s="44">
        <f>IFERROR(IF(G209="Annual Fee",VLOOKUP('Non-GB'!F209,Data!N:P,3,FALSE),0),0)+IFERROR(IF(G209="Late Charge",IF(OR(F209="FS-4.1",F209="FS-4.2"),VLOOKUP(F209&amp;H209,M:O,3,FALSE),VLOOKUP(H209,N:O,2,FALSE)*VLOOKUP(F209,Data!N:P,3,FALSE))),0)+IFERROR(IF(OR(F209="FS-4.1",F209="FS-4.2"),IF(VLOOKUP(H209,Data!R:S,2,FALSE)&lt;'Non-GB'!$D$5,"Lapse",0)),0)</f>
        <v>0</v>
      </c>
      <c r="L209" s="32"/>
    </row>
    <row r="210" spans="1:12" ht="20.100000000000001" customHeight="1" x14ac:dyDescent="0.25">
      <c r="A210" s="43">
        <v>202</v>
      </c>
      <c r="B210" s="49"/>
      <c r="C210" s="49"/>
      <c r="D210" s="48"/>
      <c r="E210" s="49"/>
      <c r="F210" s="70"/>
      <c r="G210" s="13"/>
      <c r="H210" s="13"/>
      <c r="I210" s="14"/>
      <c r="J210" s="44">
        <f>IFERROR(IF(G210="Annual Fee",VLOOKUP('Non-GB'!F210,Data!N:P,3,FALSE),0),0)+IFERROR(IF(G210="Late Charge",IF(OR(F210="FS-4.1",F210="FS-4.2"),VLOOKUP(F210&amp;H210,M:O,3,FALSE),VLOOKUP(H210,N:O,2,FALSE)*VLOOKUP(F210,Data!N:P,3,FALSE))),0)+IFERROR(IF(OR(F210="FS-4.1",F210="FS-4.2"),IF(VLOOKUP(H210,Data!R:S,2,FALSE)&lt;'Non-GB'!$D$5,"Lapse",0)),0)</f>
        <v>0</v>
      </c>
      <c r="L210" s="32"/>
    </row>
    <row r="211" spans="1:12" ht="20.100000000000001" customHeight="1" x14ac:dyDescent="0.25">
      <c r="A211" s="43">
        <v>203</v>
      </c>
      <c r="B211" s="49"/>
      <c r="C211" s="49"/>
      <c r="D211" s="48"/>
      <c r="E211" s="49"/>
      <c r="F211" s="70"/>
      <c r="G211" s="13"/>
      <c r="H211" s="13"/>
      <c r="I211" s="14"/>
      <c r="J211" s="44">
        <f>IFERROR(IF(G211="Annual Fee",VLOOKUP('Non-GB'!F211,Data!N:P,3,FALSE),0),0)+IFERROR(IF(G211="Late Charge",IF(OR(F211="FS-4.1",F211="FS-4.2"),VLOOKUP(F211&amp;H211,M:O,3,FALSE),VLOOKUP(H211,N:O,2,FALSE)*VLOOKUP(F211,Data!N:P,3,FALSE))),0)+IFERROR(IF(OR(F211="FS-4.1",F211="FS-4.2"),IF(VLOOKUP(H211,Data!R:S,2,FALSE)&lt;'Non-GB'!$D$5,"Lapse",0)),0)</f>
        <v>0</v>
      </c>
      <c r="L211" s="32"/>
    </row>
    <row r="212" spans="1:12" ht="20.100000000000001" customHeight="1" x14ac:dyDescent="0.25">
      <c r="A212" s="43">
        <v>204</v>
      </c>
      <c r="B212" s="49"/>
      <c r="C212" s="49"/>
      <c r="D212" s="48"/>
      <c r="E212" s="49"/>
      <c r="F212" s="70"/>
      <c r="G212" s="13"/>
      <c r="H212" s="13"/>
      <c r="I212" s="14"/>
      <c r="J212" s="44">
        <f>IFERROR(IF(G212="Annual Fee",VLOOKUP('Non-GB'!F212,Data!N:P,3,FALSE),0),0)+IFERROR(IF(G212="Late Charge",IF(OR(F212="FS-4.1",F212="FS-4.2"),VLOOKUP(F212&amp;H212,M:O,3,FALSE),VLOOKUP(H212,N:O,2,FALSE)*VLOOKUP(F212,Data!N:P,3,FALSE))),0)+IFERROR(IF(OR(F212="FS-4.1",F212="FS-4.2"),IF(VLOOKUP(H212,Data!R:S,2,FALSE)&lt;'Non-GB'!$D$5,"Lapse",0)),0)</f>
        <v>0</v>
      </c>
      <c r="L212" s="32"/>
    </row>
    <row r="213" spans="1:12" ht="20.100000000000001" customHeight="1" x14ac:dyDescent="0.25">
      <c r="A213" s="43">
        <v>205</v>
      </c>
      <c r="B213" s="49"/>
      <c r="C213" s="49"/>
      <c r="D213" s="48"/>
      <c r="E213" s="49"/>
      <c r="F213" s="70"/>
      <c r="G213" s="13"/>
      <c r="H213" s="13"/>
      <c r="I213" s="14"/>
      <c r="J213" s="44">
        <f>IFERROR(IF(G213="Annual Fee",VLOOKUP('Non-GB'!F213,Data!N:P,3,FALSE),0),0)+IFERROR(IF(G213="Late Charge",IF(OR(F213="FS-4.1",F213="FS-4.2"),VLOOKUP(F213&amp;H213,M:O,3,FALSE),VLOOKUP(H213,N:O,2,FALSE)*VLOOKUP(F213,Data!N:P,3,FALSE))),0)+IFERROR(IF(OR(F213="FS-4.1",F213="FS-4.2"),IF(VLOOKUP(H213,Data!R:S,2,FALSE)&lt;'Non-GB'!$D$5,"Lapse",0)),0)</f>
        <v>0</v>
      </c>
      <c r="L213" s="32"/>
    </row>
    <row r="214" spans="1:12" ht="20.100000000000001" customHeight="1" x14ac:dyDescent="0.25">
      <c r="A214" s="43">
        <v>206</v>
      </c>
      <c r="B214" s="49"/>
      <c r="C214" s="49"/>
      <c r="D214" s="48"/>
      <c r="E214" s="49"/>
      <c r="F214" s="70"/>
      <c r="G214" s="13"/>
      <c r="H214" s="13"/>
      <c r="I214" s="14"/>
      <c r="J214" s="44">
        <f>IFERROR(IF(G214="Annual Fee",VLOOKUP('Non-GB'!F214,Data!N:P,3,FALSE),0),0)+IFERROR(IF(G214="Late Charge",IF(OR(F214="FS-4.1",F214="FS-4.2"),VLOOKUP(F214&amp;H214,M:O,3,FALSE),VLOOKUP(H214,N:O,2,FALSE)*VLOOKUP(F214,Data!N:P,3,FALSE))),0)+IFERROR(IF(OR(F214="FS-4.1",F214="FS-4.2"),IF(VLOOKUP(H214,Data!R:S,2,FALSE)&lt;'Non-GB'!$D$5,"Lapse",0)),0)</f>
        <v>0</v>
      </c>
      <c r="L214" s="32"/>
    </row>
    <row r="215" spans="1:12" ht="20.100000000000001" customHeight="1" x14ac:dyDescent="0.25">
      <c r="A215" s="43">
        <v>207</v>
      </c>
      <c r="B215" s="49"/>
      <c r="C215" s="49"/>
      <c r="D215" s="48"/>
      <c r="E215" s="49"/>
      <c r="F215" s="70"/>
      <c r="G215" s="13"/>
      <c r="H215" s="13"/>
      <c r="I215" s="14"/>
      <c r="J215" s="44">
        <f>IFERROR(IF(G215="Annual Fee",VLOOKUP('Non-GB'!F215,Data!N:P,3,FALSE),0),0)+IFERROR(IF(G215="Late Charge",IF(OR(F215="FS-4.1",F215="FS-4.2"),VLOOKUP(F215&amp;H215,M:O,3,FALSE),VLOOKUP(H215,N:O,2,FALSE)*VLOOKUP(F215,Data!N:P,3,FALSE))),0)+IFERROR(IF(OR(F215="FS-4.1",F215="FS-4.2"),IF(VLOOKUP(H215,Data!R:S,2,FALSE)&lt;'Non-GB'!$D$5,"Lapse",0)),0)</f>
        <v>0</v>
      </c>
      <c r="L215" s="32"/>
    </row>
    <row r="216" spans="1:12" ht="20.100000000000001" customHeight="1" x14ac:dyDescent="0.25">
      <c r="A216" s="43">
        <v>208</v>
      </c>
      <c r="B216" s="49"/>
      <c r="C216" s="49"/>
      <c r="D216" s="48"/>
      <c r="E216" s="49"/>
      <c r="F216" s="70"/>
      <c r="G216" s="13"/>
      <c r="H216" s="13"/>
      <c r="I216" s="14"/>
      <c r="J216" s="44">
        <f>IFERROR(IF(G216="Annual Fee",VLOOKUP('Non-GB'!F216,Data!N:P,3,FALSE),0),0)+IFERROR(IF(G216="Late Charge",IF(OR(F216="FS-4.1",F216="FS-4.2"),VLOOKUP(F216&amp;H216,M:O,3,FALSE),VLOOKUP(H216,N:O,2,FALSE)*VLOOKUP(F216,Data!N:P,3,FALSE))),0)+IFERROR(IF(OR(F216="FS-4.1",F216="FS-4.2"),IF(VLOOKUP(H216,Data!R:S,2,FALSE)&lt;'Non-GB'!$D$5,"Lapse",0)),0)</f>
        <v>0</v>
      </c>
      <c r="L216" s="32"/>
    </row>
    <row r="217" spans="1:12" ht="20.100000000000001" customHeight="1" x14ac:dyDescent="0.25">
      <c r="A217" s="43">
        <v>209</v>
      </c>
      <c r="B217" s="49"/>
      <c r="C217" s="49"/>
      <c r="D217" s="48"/>
      <c r="E217" s="49"/>
      <c r="F217" s="70"/>
      <c r="G217" s="13"/>
      <c r="H217" s="13"/>
      <c r="I217" s="14"/>
      <c r="J217" s="44">
        <f>IFERROR(IF(G217="Annual Fee",VLOOKUP('Non-GB'!F217,Data!N:P,3,FALSE),0),0)+IFERROR(IF(G217="Late Charge",IF(OR(F217="FS-4.1",F217="FS-4.2"),VLOOKUP(F217&amp;H217,M:O,3,FALSE),VLOOKUP(H217,N:O,2,FALSE)*VLOOKUP(F217,Data!N:P,3,FALSE))),0)+IFERROR(IF(OR(F217="FS-4.1",F217="FS-4.2"),IF(VLOOKUP(H217,Data!R:S,2,FALSE)&lt;'Non-GB'!$D$5,"Lapse",0)),0)</f>
        <v>0</v>
      </c>
      <c r="L217" s="32"/>
    </row>
    <row r="218" spans="1:12" ht="20.100000000000001" customHeight="1" x14ac:dyDescent="0.25">
      <c r="A218" s="43">
        <v>210</v>
      </c>
      <c r="B218" s="49"/>
      <c r="C218" s="49"/>
      <c r="D218" s="48"/>
      <c r="E218" s="49"/>
      <c r="F218" s="70"/>
      <c r="G218" s="13"/>
      <c r="H218" s="13"/>
      <c r="I218" s="14"/>
      <c r="J218" s="44">
        <f>IFERROR(IF(G218="Annual Fee",VLOOKUP('Non-GB'!F218,Data!N:P,3,FALSE),0),0)+IFERROR(IF(G218="Late Charge",IF(OR(F218="FS-4.1",F218="FS-4.2"),VLOOKUP(F218&amp;H218,M:O,3,FALSE),VLOOKUP(H218,N:O,2,FALSE)*VLOOKUP(F218,Data!N:P,3,FALSE))),0)+IFERROR(IF(OR(F218="FS-4.1",F218="FS-4.2"),IF(VLOOKUP(H218,Data!R:S,2,FALSE)&lt;'Non-GB'!$D$5,"Lapse",0)),0)</f>
        <v>0</v>
      </c>
      <c r="L218" s="32"/>
    </row>
    <row r="219" spans="1:12" ht="20.100000000000001" customHeight="1" x14ac:dyDescent="0.25">
      <c r="A219" s="43">
        <v>211</v>
      </c>
      <c r="B219" s="49"/>
      <c r="C219" s="49"/>
      <c r="D219" s="48"/>
      <c r="E219" s="49"/>
      <c r="F219" s="70"/>
      <c r="G219" s="13"/>
      <c r="H219" s="13"/>
      <c r="I219" s="14"/>
      <c r="J219" s="44">
        <f>IFERROR(IF(G219="Annual Fee",VLOOKUP('Non-GB'!F219,Data!N:P,3,FALSE),0),0)+IFERROR(IF(G219="Late Charge",IF(OR(F219="FS-4.1",F219="FS-4.2"),VLOOKUP(F219&amp;H219,M:O,3,FALSE),VLOOKUP(H219,N:O,2,FALSE)*VLOOKUP(F219,Data!N:P,3,FALSE))),0)+IFERROR(IF(OR(F219="FS-4.1",F219="FS-4.2"),IF(VLOOKUP(H219,Data!R:S,2,FALSE)&lt;'Non-GB'!$D$5,"Lapse",0)),0)</f>
        <v>0</v>
      </c>
      <c r="L219" s="32"/>
    </row>
    <row r="220" spans="1:12" ht="20.100000000000001" customHeight="1" x14ac:dyDescent="0.25">
      <c r="A220" s="43">
        <v>212</v>
      </c>
      <c r="B220" s="49"/>
      <c r="C220" s="49"/>
      <c r="D220" s="48"/>
      <c r="E220" s="49"/>
      <c r="F220" s="70"/>
      <c r="G220" s="13"/>
      <c r="H220" s="13"/>
      <c r="I220" s="14"/>
      <c r="J220" s="44">
        <f>IFERROR(IF(G220="Annual Fee",VLOOKUP('Non-GB'!F220,Data!N:P,3,FALSE),0),0)+IFERROR(IF(G220="Late Charge",IF(OR(F220="FS-4.1",F220="FS-4.2"),VLOOKUP(F220&amp;H220,M:O,3,FALSE),VLOOKUP(H220,N:O,2,FALSE)*VLOOKUP(F220,Data!N:P,3,FALSE))),0)+IFERROR(IF(OR(F220="FS-4.1",F220="FS-4.2"),IF(VLOOKUP(H220,Data!R:S,2,FALSE)&lt;'Non-GB'!$D$5,"Lapse",0)),0)</f>
        <v>0</v>
      </c>
      <c r="L220" s="32"/>
    </row>
    <row r="221" spans="1:12" ht="20.100000000000001" customHeight="1" x14ac:dyDescent="0.25">
      <c r="A221" s="43">
        <v>213</v>
      </c>
      <c r="B221" s="49"/>
      <c r="C221" s="49"/>
      <c r="D221" s="48"/>
      <c r="E221" s="49"/>
      <c r="F221" s="70"/>
      <c r="G221" s="13"/>
      <c r="H221" s="13"/>
      <c r="I221" s="14"/>
      <c r="J221" s="44">
        <f>IFERROR(IF(G221="Annual Fee",VLOOKUP('Non-GB'!F221,Data!N:P,3,FALSE),0),0)+IFERROR(IF(G221="Late Charge",IF(OR(F221="FS-4.1",F221="FS-4.2"),VLOOKUP(F221&amp;H221,M:O,3,FALSE),VLOOKUP(H221,N:O,2,FALSE)*VLOOKUP(F221,Data!N:P,3,FALSE))),0)+IFERROR(IF(OR(F221="FS-4.1",F221="FS-4.2"),IF(VLOOKUP(H221,Data!R:S,2,FALSE)&lt;'Non-GB'!$D$5,"Lapse",0)),0)</f>
        <v>0</v>
      </c>
      <c r="L221" s="32"/>
    </row>
    <row r="222" spans="1:12" ht="20.100000000000001" customHeight="1" x14ac:dyDescent="0.25">
      <c r="A222" s="43">
        <v>214</v>
      </c>
      <c r="B222" s="49"/>
      <c r="C222" s="49"/>
      <c r="D222" s="48"/>
      <c r="E222" s="49"/>
      <c r="F222" s="70"/>
      <c r="G222" s="13"/>
      <c r="H222" s="13"/>
      <c r="I222" s="14"/>
      <c r="J222" s="44">
        <f>IFERROR(IF(G222="Annual Fee",VLOOKUP('Non-GB'!F222,Data!N:P,3,FALSE),0),0)+IFERROR(IF(G222="Late Charge",IF(OR(F222="FS-4.1",F222="FS-4.2"),VLOOKUP(F222&amp;H222,M:O,3,FALSE),VLOOKUP(H222,N:O,2,FALSE)*VLOOKUP(F222,Data!N:P,3,FALSE))),0)+IFERROR(IF(OR(F222="FS-4.1",F222="FS-4.2"),IF(VLOOKUP(H222,Data!R:S,2,FALSE)&lt;'Non-GB'!$D$5,"Lapse",0)),0)</f>
        <v>0</v>
      </c>
      <c r="L222" s="32"/>
    </row>
    <row r="223" spans="1:12" ht="20.100000000000001" customHeight="1" x14ac:dyDescent="0.25">
      <c r="A223" s="43">
        <v>215</v>
      </c>
      <c r="B223" s="49"/>
      <c r="C223" s="49"/>
      <c r="D223" s="48"/>
      <c r="E223" s="49"/>
      <c r="F223" s="70"/>
      <c r="G223" s="13"/>
      <c r="H223" s="13"/>
      <c r="I223" s="14"/>
      <c r="J223" s="44">
        <f>IFERROR(IF(G223="Annual Fee",VLOOKUP('Non-GB'!F223,Data!N:P,3,FALSE),0),0)+IFERROR(IF(G223="Late Charge",IF(OR(F223="FS-4.1",F223="FS-4.2"),VLOOKUP(F223&amp;H223,M:O,3,FALSE),VLOOKUP(H223,N:O,2,FALSE)*VLOOKUP(F223,Data!N:P,3,FALSE))),0)+IFERROR(IF(OR(F223="FS-4.1",F223="FS-4.2"),IF(VLOOKUP(H223,Data!R:S,2,FALSE)&lt;'Non-GB'!$D$5,"Lapse",0)),0)</f>
        <v>0</v>
      </c>
      <c r="L223" s="32"/>
    </row>
    <row r="224" spans="1:12" ht="20.100000000000001" customHeight="1" x14ac:dyDescent="0.25">
      <c r="A224" s="43">
        <v>216</v>
      </c>
      <c r="B224" s="49"/>
      <c r="C224" s="49"/>
      <c r="D224" s="48"/>
      <c r="E224" s="49"/>
      <c r="F224" s="70"/>
      <c r="G224" s="13"/>
      <c r="H224" s="13"/>
      <c r="I224" s="14"/>
      <c r="J224" s="44">
        <f>IFERROR(IF(G224="Annual Fee",VLOOKUP('Non-GB'!F224,Data!N:P,3,FALSE),0),0)+IFERROR(IF(G224="Late Charge",IF(OR(F224="FS-4.1",F224="FS-4.2"),VLOOKUP(F224&amp;H224,M:O,3,FALSE),VLOOKUP(H224,N:O,2,FALSE)*VLOOKUP(F224,Data!N:P,3,FALSE))),0)+IFERROR(IF(OR(F224="FS-4.1",F224="FS-4.2"),IF(VLOOKUP(H224,Data!R:S,2,FALSE)&lt;'Non-GB'!$D$5,"Lapse",0)),0)</f>
        <v>0</v>
      </c>
      <c r="L224" s="32"/>
    </row>
    <row r="225" spans="1:12" ht="20.100000000000001" customHeight="1" x14ac:dyDescent="0.25">
      <c r="A225" s="43">
        <v>217</v>
      </c>
      <c r="B225" s="49"/>
      <c r="C225" s="49"/>
      <c r="D225" s="48"/>
      <c r="E225" s="49"/>
      <c r="F225" s="70"/>
      <c r="G225" s="13"/>
      <c r="H225" s="13"/>
      <c r="I225" s="14"/>
      <c r="J225" s="44">
        <f>IFERROR(IF(G225="Annual Fee",VLOOKUP('Non-GB'!F225,Data!N:P,3,FALSE),0),0)+IFERROR(IF(G225="Late Charge",IF(OR(F225="FS-4.1",F225="FS-4.2"),VLOOKUP(F225&amp;H225,M:O,3,FALSE),VLOOKUP(H225,N:O,2,FALSE)*VLOOKUP(F225,Data!N:P,3,FALSE))),0)+IFERROR(IF(OR(F225="FS-4.1",F225="FS-4.2"),IF(VLOOKUP(H225,Data!R:S,2,FALSE)&lt;'Non-GB'!$D$5,"Lapse",0)),0)</f>
        <v>0</v>
      </c>
      <c r="L225" s="32"/>
    </row>
    <row r="226" spans="1:12" ht="20.100000000000001" customHeight="1" x14ac:dyDescent="0.25">
      <c r="A226" s="43">
        <v>218</v>
      </c>
      <c r="B226" s="49"/>
      <c r="C226" s="49"/>
      <c r="D226" s="48"/>
      <c r="E226" s="49"/>
      <c r="F226" s="70"/>
      <c r="G226" s="13"/>
      <c r="H226" s="13"/>
      <c r="I226" s="14"/>
      <c r="J226" s="44">
        <f>IFERROR(IF(G226="Annual Fee",VLOOKUP('Non-GB'!F226,Data!N:P,3,FALSE),0),0)+IFERROR(IF(G226="Late Charge",IF(OR(F226="FS-4.1",F226="FS-4.2"),VLOOKUP(F226&amp;H226,M:O,3,FALSE),VLOOKUP(H226,N:O,2,FALSE)*VLOOKUP(F226,Data!N:P,3,FALSE))),0)+IFERROR(IF(OR(F226="FS-4.1",F226="FS-4.2"),IF(VLOOKUP(H226,Data!R:S,2,FALSE)&lt;'Non-GB'!$D$5,"Lapse",0)),0)</f>
        <v>0</v>
      </c>
      <c r="L226" s="32"/>
    </row>
    <row r="227" spans="1:12" ht="20.100000000000001" customHeight="1" x14ac:dyDescent="0.25">
      <c r="A227" s="43">
        <v>219</v>
      </c>
      <c r="B227" s="49"/>
      <c r="C227" s="49"/>
      <c r="D227" s="48"/>
      <c r="E227" s="49"/>
      <c r="F227" s="70"/>
      <c r="G227" s="13"/>
      <c r="H227" s="13"/>
      <c r="I227" s="14"/>
      <c r="J227" s="44">
        <f>IFERROR(IF(G227="Annual Fee",VLOOKUP('Non-GB'!F227,Data!N:P,3,FALSE),0),0)+IFERROR(IF(G227="Late Charge",IF(OR(F227="FS-4.1",F227="FS-4.2"),VLOOKUP(F227&amp;H227,M:O,3,FALSE),VLOOKUP(H227,N:O,2,FALSE)*VLOOKUP(F227,Data!N:P,3,FALSE))),0)+IFERROR(IF(OR(F227="FS-4.1",F227="FS-4.2"),IF(VLOOKUP(H227,Data!R:S,2,FALSE)&lt;'Non-GB'!$D$5,"Lapse",0)),0)</f>
        <v>0</v>
      </c>
      <c r="L227" s="32"/>
    </row>
    <row r="228" spans="1:12" ht="20.100000000000001" customHeight="1" x14ac:dyDescent="0.25">
      <c r="A228" s="43">
        <v>220</v>
      </c>
      <c r="B228" s="49"/>
      <c r="C228" s="49"/>
      <c r="D228" s="48"/>
      <c r="E228" s="49"/>
      <c r="F228" s="70"/>
      <c r="G228" s="13"/>
      <c r="H228" s="13"/>
      <c r="I228" s="14"/>
      <c r="J228" s="44">
        <f>IFERROR(IF(G228="Annual Fee",VLOOKUP('Non-GB'!F228,Data!N:P,3,FALSE),0),0)+IFERROR(IF(G228="Late Charge",IF(OR(F228="FS-4.1",F228="FS-4.2"),VLOOKUP(F228&amp;H228,M:O,3,FALSE),VLOOKUP(H228,N:O,2,FALSE)*VLOOKUP(F228,Data!N:P,3,FALSE))),0)+IFERROR(IF(OR(F228="FS-4.1",F228="FS-4.2"),IF(VLOOKUP(H228,Data!R:S,2,FALSE)&lt;'Non-GB'!$D$5,"Lapse",0)),0)</f>
        <v>0</v>
      </c>
      <c r="L228" s="32"/>
    </row>
    <row r="229" spans="1:12" ht="20.100000000000001" customHeight="1" x14ac:dyDescent="0.25">
      <c r="A229" s="43">
        <v>221</v>
      </c>
      <c r="B229" s="49"/>
      <c r="C229" s="49"/>
      <c r="D229" s="48"/>
      <c r="E229" s="49"/>
      <c r="F229" s="70"/>
      <c r="G229" s="13"/>
      <c r="H229" s="13"/>
      <c r="I229" s="14"/>
      <c r="J229" s="44">
        <f>IFERROR(IF(G229="Annual Fee",VLOOKUP('Non-GB'!F229,Data!N:P,3,FALSE),0),0)+IFERROR(IF(G229="Late Charge",IF(OR(F229="FS-4.1",F229="FS-4.2"),VLOOKUP(F229&amp;H229,M:O,3,FALSE),VLOOKUP(H229,N:O,2,FALSE)*VLOOKUP(F229,Data!N:P,3,FALSE))),0)+IFERROR(IF(OR(F229="FS-4.1",F229="FS-4.2"),IF(VLOOKUP(H229,Data!R:S,2,FALSE)&lt;'Non-GB'!$D$5,"Lapse",0)),0)</f>
        <v>0</v>
      </c>
      <c r="L229" s="32"/>
    </row>
    <row r="230" spans="1:12" ht="20.100000000000001" customHeight="1" x14ac:dyDescent="0.25">
      <c r="A230" s="43">
        <v>222</v>
      </c>
      <c r="B230" s="49"/>
      <c r="C230" s="49"/>
      <c r="D230" s="48"/>
      <c r="E230" s="49"/>
      <c r="F230" s="70"/>
      <c r="G230" s="13"/>
      <c r="H230" s="13"/>
      <c r="I230" s="14"/>
      <c r="J230" s="44">
        <f>IFERROR(IF(G230="Annual Fee",VLOOKUP('Non-GB'!F230,Data!N:P,3,FALSE),0),0)+IFERROR(IF(G230="Late Charge",IF(OR(F230="FS-4.1",F230="FS-4.2"),VLOOKUP(F230&amp;H230,M:O,3,FALSE),VLOOKUP(H230,N:O,2,FALSE)*VLOOKUP(F230,Data!N:P,3,FALSE))),0)+IFERROR(IF(OR(F230="FS-4.1",F230="FS-4.2"),IF(VLOOKUP(H230,Data!R:S,2,FALSE)&lt;'Non-GB'!$D$5,"Lapse",0)),0)</f>
        <v>0</v>
      </c>
      <c r="L230" s="32"/>
    </row>
    <row r="231" spans="1:12" ht="20.100000000000001" customHeight="1" x14ac:dyDescent="0.25">
      <c r="A231" s="43">
        <v>223</v>
      </c>
      <c r="B231" s="49"/>
      <c r="C231" s="49"/>
      <c r="D231" s="48"/>
      <c r="E231" s="49"/>
      <c r="F231" s="70"/>
      <c r="G231" s="13"/>
      <c r="H231" s="13"/>
      <c r="I231" s="14"/>
      <c r="J231" s="44">
        <f>IFERROR(IF(G231="Annual Fee",VLOOKUP('Non-GB'!F231,Data!N:P,3,FALSE),0),0)+IFERROR(IF(G231="Late Charge",IF(OR(F231="FS-4.1",F231="FS-4.2"),VLOOKUP(F231&amp;H231,M:O,3,FALSE),VLOOKUP(H231,N:O,2,FALSE)*VLOOKUP(F231,Data!N:P,3,FALSE))),0)+IFERROR(IF(OR(F231="FS-4.1",F231="FS-4.2"),IF(VLOOKUP(H231,Data!R:S,2,FALSE)&lt;'Non-GB'!$D$5,"Lapse",0)),0)</f>
        <v>0</v>
      </c>
      <c r="L231" s="32"/>
    </row>
    <row r="232" spans="1:12" ht="20.100000000000001" customHeight="1" x14ac:dyDescent="0.25">
      <c r="A232" s="43">
        <v>224</v>
      </c>
      <c r="B232" s="49"/>
      <c r="C232" s="49"/>
      <c r="D232" s="48"/>
      <c r="E232" s="49"/>
      <c r="F232" s="70"/>
      <c r="G232" s="13"/>
      <c r="H232" s="13"/>
      <c r="I232" s="14"/>
      <c r="J232" s="44">
        <f>IFERROR(IF(G232="Annual Fee",VLOOKUP('Non-GB'!F232,Data!N:P,3,FALSE),0),0)+IFERROR(IF(G232="Late Charge",IF(OR(F232="FS-4.1",F232="FS-4.2"),VLOOKUP(F232&amp;H232,M:O,3,FALSE),VLOOKUP(H232,N:O,2,FALSE)*VLOOKUP(F232,Data!N:P,3,FALSE))),0)+IFERROR(IF(OR(F232="FS-4.1",F232="FS-4.2"),IF(VLOOKUP(H232,Data!R:S,2,FALSE)&lt;'Non-GB'!$D$5,"Lapse",0)),0)</f>
        <v>0</v>
      </c>
      <c r="L232" s="32"/>
    </row>
    <row r="233" spans="1:12" ht="20.100000000000001" customHeight="1" x14ac:dyDescent="0.25">
      <c r="A233" s="43">
        <v>225</v>
      </c>
      <c r="B233" s="49"/>
      <c r="C233" s="49"/>
      <c r="D233" s="48"/>
      <c r="E233" s="49"/>
      <c r="F233" s="70"/>
      <c r="G233" s="13"/>
      <c r="H233" s="13"/>
      <c r="I233" s="14"/>
      <c r="J233" s="44">
        <f>IFERROR(IF(G233="Annual Fee",VLOOKUP('Non-GB'!F233,Data!N:P,3,FALSE),0),0)+IFERROR(IF(G233="Late Charge",IF(OR(F233="FS-4.1",F233="FS-4.2"),VLOOKUP(F233&amp;H233,M:O,3,FALSE),VLOOKUP(H233,N:O,2,FALSE)*VLOOKUP(F233,Data!N:P,3,FALSE))),0)+IFERROR(IF(OR(F233="FS-4.1",F233="FS-4.2"),IF(VLOOKUP(H233,Data!R:S,2,FALSE)&lt;'Non-GB'!$D$5,"Lapse",0)),0)</f>
        <v>0</v>
      </c>
      <c r="L233" s="32"/>
    </row>
    <row r="234" spans="1:12" ht="20.100000000000001" customHeight="1" x14ac:dyDescent="0.25">
      <c r="A234" s="43">
        <v>226</v>
      </c>
      <c r="B234" s="49"/>
      <c r="C234" s="49"/>
      <c r="D234" s="48"/>
      <c r="E234" s="49"/>
      <c r="F234" s="70"/>
      <c r="G234" s="13"/>
      <c r="H234" s="13"/>
      <c r="I234" s="14"/>
      <c r="J234" s="44">
        <f>IFERROR(IF(G234="Annual Fee",VLOOKUP('Non-GB'!F234,Data!N:P,3,FALSE),0),0)+IFERROR(IF(G234="Late Charge",IF(OR(F234="FS-4.1",F234="FS-4.2"),VLOOKUP(F234&amp;H234,M:O,3,FALSE),VLOOKUP(H234,N:O,2,FALSE)*VLOOKUP(F234,Data!N:P,3,FALSE))),0)+IFERROR(IF(OR(F234="FS-4.1",F234="FS-4.2"),IF(VLOOKUP(H234,Data!R:S,2,FALSE)&lt;'Non-GB'!$D$5,"Lapse",0)),0)</f>
        <v>0</v>
      </c>
      <c r="L234" s="32"/>
    </row>
    <row r="235" spans="1:12" ht="20.100000000000001" customHeight="1" x14ac:dyDescent="0.25">
      <c r="A235" s="43">
        <v>227</v>
      </c>
      <c r="B235" s="49"/>
      <c r="C235" s="49"/>
      <c r="D235" s="48"/>
      <c r="E235" s="49"/>
      <c r="F235" s="70"/>
      <c r="G235" s="13"/>
      <c r="H235" s="13"/>
      <c r="I235" s="14"/>
      <c r="J235" s="44">
        <f>IFERROR(IF(G235="Annual Fee",VLOOKUP('Non-GB'!F235,Data!N:P,3,FALSE),0),0)+IFERROR(IF(G235="Late Charge",IF(OR(F235="FS-4.1",F235="FS-4.2"),VLOOKUP(F235&amp;H235,M:O,3,FALSE),VLOOKUP(H235,N:O,2,FALSE)*VLOOKUP(F235,Data!N:P,3,FALSE))),0)+IFERROR(IF(OR(F235="FS-4.1",F235="FS-4.2"),IF(VLOOKUP(H235,Data!R:S,2,FALSE)&lt;'Non-GB'!$D$5,"Lapse",0)),0)</f>
        <v>0</v>
      </c>
      <c r="L235" s="32"/>
    </row>
    <row r="236" spans="1:12" ht="20.100000000000001" customHeight="1" x14ac:dyDescent="0.25">
      <c r="A236" s="43">
        <v>228</v>
      </c>
      <c r="B236" s="49"/>
      <c r="C236" s="49"/>
      <c r="D236" s="48"/>
      <c r="E236" s="49"/>
      <c r="F236" s="70"/>
      <c r="G236" s="13"/>
      <c r="H236" s="13"/>
      <c r="I236" s="14"/>
      <c r="J236" s="44">
        <f>IFERROR(IF(G236="Annual Fee",VLOOKUP('Non-GB'!F236,Data!N:P,3,FALSE),0),0)+IFERROR(IF(G236="Late Charge",IF(OR(F236="FS-4.1",F236="FS-4.2"),VLOOKUP(F236&amp;H236,M:O,3,FALSE),VLOOKUP(H236,N:O,2,FALSE)*VLOOKUP(F236,Data!N:P,3,FALSE))),0)+IFERROR(IF(OR(F236="FS-4.1",F236="FS-4.2"),IF(VLOOKUP(H236,Data!R:S,2,FALSE)&lt;'Non-GB'!$D$5,"Lapse",0)),0)</f>
        <v>0</v>
      </c>
      <c r="L236" s="32"/>
    </row>
    <row r="237" spans="1:12" ht="20.100000000000001" customHeight="1" x14ac:dyDescent="0.25">
      <c r="A237" s="43">
        <v>229</v>
      </c>
      <c r="B237" s="49"/>
      <c r="C237" s="49"/>
      <c r="D237" s="48"/>
      <c r="E237" s="49"/>
      <c r="F237" s="70"/>
      <c r="G237" s="13"/>
      <c r="H237" s="13"/>
      <c r="I237" s="14"/>
      <c r="J237" s="44">
        <f>IFERROR(IF(G237="Annual Fee",VLOOKUP('Non-GB'!F237,Data!N:P,3,FALSE),0),0)+IFERROR(IF(G237="Late Charge",IF(OR(F237="FS-4.1",F237="FS-4.2"),VLOOKUP(F237&amp;H237,M:O,3,FALSE),VLOOKUP(H237,N:O,2,FALSE)*VLOOKUP(F237,Data!N:P,3,FALSE))),0)+IFERROR(IF(OR(F237="FS-4.1",F237="FS-4.2"),IF(VLOOKUP(H237,Data!R:S,2,FALSE)&lt;'Non-GB'!$D$5,"Lapse",0)),0)</f>
        <v>0</v>
      </c>
      <c r="L237" s="32"/>
    </row>
    <row r="238" spans="1:12" ht="20.100000000000001" customHeight="1" x14ac:dyDescent="0.25">
      <c r="A238" s="43">
        <v>230</v>
      </c>
      <c r="B238" s="49"/>
      <c r="C238" s="49"/>
      <c r="D238" s="48"/>
      <c r="E238" s="49"/>
      <c r="F238" s="70"/>
      <c r="G238" s="13"/>
      <c r="H238" s="13"/>
      <c r="I238" s="14"/>
      <c r="J238" s="44">
        <f>IFERROR(IF(G238="Annual Fee",VLOOKUP('Non-GB'!F238,Data!N:P,3,FALSE),0),0)+IFERROR(IF(G238="Late Charge",IF(OR(F238="FS-4.1",F238="FS-4.2"),VLOOKUP(F238&amp;H238,M:O,3,FALSE),VLOOKUP(H238,N:O,2,FALSE)*VLOOKUP(F238,Data!N:P,3,FALSE))),0)+IFERROR(IF(OR(F238="FS-4.1",F238="FS-4.2"),IF(VLOOKUP(H238,Data!R:S,2,FALSE)&lt;'Non-GB'!$D$5,"Lapse",0)),0)</f>
        <v>0</v>
      </c>
      <c r="L238" s="32"/>
    </row>
    <row r="239" spans="1:12" ht="20.100000000000001" customHeight="1" x14ac:dyDescent="0.25">
      <c r="A239" s="43">
        <v>231</v>
      </c>
      <c r="B239" s="49"/>
      <c r="C239" s="49"/>
      <c r="D239" s="48"/>
      <c r="E239" s="49"/>
      <c r="F239" s="70"/>
      <c r="G239" s="13"/>
      <c r="H239" s="13"/>
      <c r="I239" s="14"/>
      <c r="J239" s="44">
        <f>IFERROR(IF(G239="Annual Fee",VLOOKUP('Non-GB'!F239,Data!N:P,3,FALSE),0),0)+IFERROR(IF(G239="Late Charge",IF(OR(F239="FS-4.1",F239="FS-4.2"),VLOOKUP(F239&amp;H239,M:O,3,FALSE),VLOOKUP(H239,N:O,2,FALSE)*VLOOKUP(F239,Data!N:P,3,FALSE))),0)+IFERROR(IF(OR(F239="FS-4.1",F239="FS-4.2"),IF(VLOOKUP(H239,Data!R:S,2,FALSE)&lt;'Non-GB'!$D$5,"Lapse",0)),0)</f>
        <v>0</v>
      </c>
      <c r="L239" s="32"/>
    </row>
    <row r="240" spans="1:12" ht="20.100000000000001" customHeight="1" x14ac:dyDescent="0.25">
      <c r="A240" s="43">
        <v>232</v>
      </c>
      <c r="B240" s="49"/>
      <c r="C240" s="49"/>
      <c r="D240" s="48"/>
      <c r="E240" s="49"/>
      <c r="F240" s="70"/>
      <c r="G240" s="13"/>
      <c r="H240" s="13"/>
      <c r="I240" s="14"/>
      <c r="J240" s="44">
        <f>IFERROR(IF(G240="Annual Fee",VLOOKUP('Non-GB'!F240,Data!N:P,3,FALSE),0),0)+IFERROR(IF(G240="Late Charge",IF(OR(F240="FS-4.1",F240="FS-4.2"),VLOOKUP(F240&amp;H240,M:O,3,FALSE),VLOOKUP(H240,N:O,2,FALSE)*VLOOKUP(F240,Data!N:P,3,FALSE))),0)+IFERROR(IF(OR(F240="FS-4.1",F240="FS-4.2"),IF(VLOOKUP(H240,Data!R:S,2,FALSE)&lt;'Non-GB'!$D$5,"Lapse",0)),0)</f>
        <v>0</v>
      </c>
      <c r="L240" s="32"/>
    </row>
    <row r="241" spans="1:12" ht="20.100000000000001" customHeight="1" x14ac:dyDescent="0.25">
      <c r="A241" s="43">
        <v>233</v>
      </c>
      <c r="B241" s="49"/>
      <c r="C241" s="49"/>
      <c r="D241" s="48"/>
      <c r="E241" s="49"/>
      <c r="F241" s="70"/>
      <c r="G241" s="13"/>
      <c r="H241" s="13"/>
      <c r="I241" s="14"/>
      <c r="J241" s="44">
        <f>IFERROR(IF(G241="Annual Fee",VLOOKUP('Non-GB'!F241,Data!N:P,3,FALSE),0),0)+IFERROR(IF(G241="Late Charge",IF(OR(F241="FS-4.1",F241="FS-4.2"),VLOOKUP(F241&amp;H241,M:O,3,FALSE),VLOOKUP(H241,N:O,2,FALSE)*VLOOKUP(F241,Data!N:P,3,FALSE))),0)+IFERROR(IF(OR(F241="FS-4.1",F241="FS-4.2"),IF(VLOOKUP(H241,Data!R:S,2,FALSE)&lt;'Non-GB'!$D$5,"Lapse",0)),0)</f>
        <v>0</v>
      </c>
      <c r="L241" s="32"/>
    </row>
    <row r="242" spans="1:12" ht="20.100000000000001" customHeight="1" x14ac:dyDescent="0.25">
      <c r="A242" s="43">
        <v>234</v>
      </c>
      <c r="B242" s="49"/>
      <c r="C242" s="49"/>
      <c r="D242" s="48"/>
      <c r="E242" s="49"/>
      <c r="F242" s="70"/>
      <c r="G242" s="13"/>
      <c r="H242" s="13"/>
      <c r="I242" s="14"/>
      <c r="J242" s="44">
        <f>IFERROR(IF(G242="Annual Fee",VLOOKUP('Non-GB'!F242,Data!N:P,3,FALSE),0),0)+IFERROR(IF(G242="Late Charge",IF(OR(F242="FS-4.1",F242="FS-4.2"),VLOOKUP(F242&amp;H242,M:O,3,FALSE),VLOOKUP(H242,N:O,2,FALSE)*VLOOKUP(F242,Data!N:P,3,FALSE))),0)+IFERROR(IF(OR(F242="FS-4.1",F242="FS-4.2"),IF(VLOOKUP(H242,Data!R:S,2,FALSE)&lt;'Non-GB'!$D$5,"Lapse",0)),0)</f>
        <v>0</v>
      </c>
      <c r="L242" s="32"/>
    </row>
    <row r="243" spans="1:12" ht="20.100000000000001" customHeight="1" x14ac:dyDescent="0.25">
      <c r="A243" s="43">
        <v>235</v>
      </c>
      <c r="B243" s="49"/>
      <c r="C243" s="49"/>
      <c r="D243" s="48"/>
      <c r="E243" s="49"/>
      <c r="F243" s="70"/>
      <c r="G243" s="13"/>
      <c r="H243" s="13"/>
      <c r="I243" s="14"/>
      <c r="J243" s="44">
        <f>IFERROR(IF(G243="Annual Fee",VLOOKUP('Non-GB'!F243,Data!N:P,3,FALSE),0),0)+IFERROR(IF(G243="Late Charge",IF(OR(F243="FS-4.1",F243="FS-4.2"),VLOOKUP(F243&amp;H243,M:O,3,FALSE),VLOOKUP(H243,N:O,2,FALSE)*VLOOKUP(F243,Data!N:P,3,FALSE))),0)+IFERROR(IF(OR(F243="FS-4.1",F243="FS-4.2"),IF(VLOOKUP(H243,Data!R:S,2,FALSE)&lt;'Non-GB'!$D$5,"Lapse",0)),0)</f>
        <v>0</v>
      </c>
      <c r="L243" s="32"/>
    </row>
    <row r="244" spans="1:12" ht="20.100000000000001" customHeight="1" x14ac:dyDescent="0.25">
      <c r="A244" s="43">
        <v>236</v>
      </c>
      <c r="B244" s="49"/>
      <c r="C244" s="49"/>
      <c r="D244" s="48"/>
      <c r="E244" s="49"/>
      <c r="F244" s="70"/>
      <c r="G244" s="13"/>
      <c r="H244" s="13"/>
      <c r="I244" s="14"/>
      <c r="J244" s="44">
        <f>IFERROR(IF(G244="Annual Fee",VLOOKUP('Non-GB'!F244,Data!N:P,3,FALSE),0),0)+IFERROR(IF(G244="Late Charge",IF(OR(F244="FS-4.1",F244="FS-4.2"),VLOOKUP(F244&amp;H244,M:O,3,FALSE),VLOOKUP(H244,N:O,2,FALSE)*VLOOKUP(F244,Data!N:P,3,FALSE))),0)+IFERROR(IF(OR(F244="FS-4.1",F244="FS-4.2"),IF(VLOOKUP(H244,Data!R:S,2,FALSE)&lt;'Non-GB'!$D$5,"Lapse",0)),0)</f>
        <v>0</v>
      </c>
      <c r="L244" s="32"/>
    </row>
    <row r="245" spans="1:12" ht="20.100000000000001" customHeight="1" x14ac:dyDescent="0.25">
      <c r="A245" s="43">
        <v>237</v>
      </c>
      <c r="B245" s="49"/>
      <c r="C245" s="49"/>
      <c r="D245" s="48"/>
      <c r="E245" s="49"/>
      <c r="F245" s="70"/>
      <c r="G245" s="13"/>
      <c r="H245" s="13"/>
      <c r="I245" s="14"/>
      <c r="J245" s="44">
        <f>IFERROR(IF(G245="Annual Fee",VLOOKUP('Non-GB'!F245,Data!N:P,3,FALSE),0),0)+IFERROR(IF(G245="Late Charge",IF(OR(F245="FS-4.1",F245="FS-4.2"),VLOOKUP(F245&amp;H245,M:O,3,FALSE),VLOOKUP(H245,N:O,2,FALSE)*VLOOKUP(F245,Data!N:P,3,FALSE))),0)+IFERROR(IF(OR(F245="FS-4.1",F245="FS-4.2"),IF(VLOOKUP(H245,Data!R:S,2,FALSE)&lt;'Non-GB'!$D$5,"Lapse",0)),0)</f>
        <v>0</v>
      </c>
      <c r="L245" s="32"/>
    </row>
    <row r="246" spans="1:12" ht="20.100000000000001" customHeight="1" x14ac:dyDescent="0.25">
      <c r="A246" s="43">
        <v>238</v>
      </c>
      <c r="B246" s="49"/>
      <c r="C246" s="49"/>
      <c r="D246" s="48"/>
      <c r="E246" s="49"/>
      <c r="F246" s="70"/>
      <c r="G246" s="13"/>
      <c r="H246" s="13"/>
      <c r="I246" s="14"/>
      <c r="J246" s="44">
        <f>IFERROR(IF(G246="Annual Fee",VLOOKUP('Non-GB'!F246,Data!N:P,3,FALSE),0),0)+IFERROR(IF(G246="Late Charge",IF(OR(F246="FS-4.1",F246="FS-4.2"),VLOOKUP(F246&amp;H246,M:O,3,FALSE),VLOOKUP(H246,N:O,2,FALSE)*VLOOKUP(F246,Data!N:P,3,FALSE))),0)+IFERROR(IF(OR(F246="FS-4.1",F246="FS-4.2"),IF(VLOOKUP(H246,Data!R:S,2,FALSE)&lt;'Non-GB'!$D$5,"Lapse",0)),0)</f>
        <v>0</v>
      </c>
      <c r="L246" s="32"/>
    </row>
    <row r="247" spans="1:12" ht="20.100000000000001" customHeight="1" x14ac:dyDescent="0.25">
      <c r="A247" s="43">
        <v>239</v>
      </c>
      <c r="B247" s="49"/>
      <c r="C247" s="49"/>
      <c r="D247" s="48"/>
      <c r="E247" s="49"/>
      <c r="F247" s="70"/>
      <c r="G247" s="13"/>
      <c r="H247" s="13"/>
      <c r="I247" s="14"/>
      <c r="J247" s="44">
        <f>IFERROR(IF(G247="Annual Fee",VLOOKUP('Non-GB'!F247,Data!N:P,3,FALSE),0),0)+IFERROR(IF(G247="Late Charge",IF(OR(F247="FS-4.1",F247="FS-4.2"),VLOOKUP(F247&amp;H247,M:O,3,FALSE),VLOOKUP(H247,N:O,2,FALSE)*VLOOKUP(F247,Data!N:P,3,FALSE))),0)+IFERROR(IF(OR(F247="FS-4.1",F247="FS-4.2"),IF(VLOOKUP(H247,Data!R:S,2,FALSE)&lt;'Non-GB'!$D$5,"Lapse",0)),0)</f>
        <v>0</v>
      </c>
      <c r="L247" s="32"/>
    </row>
    <row r="248" spans="1:12" ht="20.100000000000001" customHeight="1" x14ac:dyDescent="0.25">
      <c r="A248" s="43">
        <v>240</v>
      </c>
      <c r="B248" s="49"/>
      <c r="C248" s="49"/>
      <c r="D248" s="48"/>
      <c r="E248" s="49"/>
      <c r="F248" s="70"/>
      <c r="G248" s="13"/>
      <c r="H248" s="13"/>
      <c r="I248" s="14"/>
      <c r="J248" s="44">
        <f>IFERROR(IF(G248="Annual Fee",VLOOKUP('Non-GB'!F248,Data!N:P,3,FALSE),0),0)+IFERROR(IF(G248="Late Charge",IF(OR(F248="FS-4.1",F248="FS-4.2"),VLOOKUP(F248&amp;H248,M:O,3,FALSE),VLOOKUP(H248,N:O,2,FALSE)*VLOOKUP(F248,Data!N:P,3,FALSE))),0)+IFERROR(IF(OR(F248="FS-4.1",F248="FS-4.2"),IF(VLOOKUP(H248,Data!R:S,2,FALSE)&lt;'Non-GB'!$D$5,"Lapse",0)),0)</f>
        <v>0</v>
      </c>
      <c r="L248" s="32"/>
    </row>
    <row r="249" spans="1:12" ht="20.100000000000001" customHeight="1" x14ac:dyDescent="0.25">
      <c r="A249" s="43">
        <v>241</v>
      </c>
      <c r="B249" s="49"/>
      <c r="C249" s="49"/>
      <c r="D249" s="48"/>
      <c r="E249" s="49"/>
      <c r="F249" s="70"/>
      <c r="G249" s="13"/>
      <c r="H249" s="13"/>
      <c r="I249" s="14"/>
      <c r="J249" s="44">
        <f>IFERROR(IF(G249="Annual Fee",VLOOKUP('Non-GB'!F249,Data!N:P,3,FALSE),0),0)+IFERROR(IF(G249="Late Charge",IF(OR(F249="FS-4.1",F249="FS-4.2"),VLOOKUP(F249&amp;H249,M:O,3,FALSE),VLOOKUP(H249,N:O,2,FALSE)*VLOOKUP(F249,Data!N:P,3,FALSE))),0)+IFERROR(IF(OR(F249="FS-4.1",F249="FS-4.2"),IF(VLOOKUP(H249,Data!R:S,2,FALSE)&lt;'Non-GB'!$D$5,"Lapse",0)),0)</f>
        <v>0</v>
      </c>
      <c r="L249" s="32"/>
    </row>
    <row r="250" spans="1:12" ht="20.100000000000001" customHeight="1" x14ac:dyDescent="0.25">
      <c r="A250" s="43">
        <v>242</v>
      </c>
      <c r="B250" s="49"/>
      <c r="C250" s="49"/>
      <c r="D250" s="48"/>
      <c r="E250" s="49"/>
      <c r="F250" s="70"/>
      <c r="G250" s="13"/>
      <c r="H250" s="13"/>
      <c r="I250" s="14"/>
      <c r="J250" s="44">
        <f>IFERROR(IF(G250="Annual Fee",VLOOKUP('Non-GB'!F250,Data!N:P,3,FALSE),0),0)+IFERROR(IF(G250="Late Charge",IF(OR(F250="FS-4.1",F250="FS-4.2"),VLOOKUP(F250&amp;H250,M:O,3,FALSE),VLOOKUP(H250,N:O,2,FALSE)*VLOOKUP(F250,Data!N:P,3,FALSE))),0)+IFERROR(IF(OR(F250="FS-4.1",F250="FS-4.2"),IF(VLOOKUP(H250,Data!R:S,2,FALSE)&lt;'Non-GB'!$D$5,"Lapse",0)),0)</f>
        <v>0</v>
      </c>
      <c r="L250" s="32"/>
    </row>
    <row r="251" spans="1:12" ht="20.100000000000001" customHeight="1" x14ac:dyDescent="0.25">
      <c r="A251" s="43">
        <v>243</v>
      </c>
      <c r="B251" s="49"/>
      <c r="C251" s="49"/>
      <c r="D251" s="48"/>
      <c r="E251" s="49"/>
      <c r="F251" s="70"/>
      <c r="G251" s="13"/>
      <c r="H251" s="13"/>
      <c r="I251" s="14"/>
      <c r="J251" s="44">
        <f>IFERROR(IF(G251="Annual Fee",VLOOKUP('Non-GB'!F251,Data!N:P,3,FALSE),0),0)+IFERROR(IF(G251="Late Charge",IF(OR(F251="FS-4.1",F251="FS-4.2"),VLOOKUP(F251&amp;H251,M:O,3,FALSE),VLOOKUP(H251,N:O,2,FALSE)*VLOOKUP(F251,Data!N:P,3,FALSE))),0)+IFERROR(IF(OR(F251="FS-4.1",F251="FS-4.2"),IF(VLOOKUP(H251,Data!R:S,2,FALSE)&lt;'Non-GB'!$D$5,"Lapse",0)),0)</f>
        <v>0</v>
      </c>
      <c r="L251" s="32"/>
    </row>
    <row r="252" spans="1:12" ht="20.100000000000001" customHeight="1" x14ac:dyDescent="0.25">
      <c r="A252" s="43">
        <v>244</v>
      </c>
      <c r="B252" s="49"/>
      <c r="C252" s="49"/>
      <c r="D252" s="48"/>
      <c r="E252" s="49"/>
      <c r="F252" s="70"/>
      <c r="G252" s="13"/>
      <c r="H252" s="13"/>
      <c r="I252" s="14"/>
      <c r="J252" s="44">
        <f>IFERROR(IF(G252="Annual Fee",VLOOKUP('Non-GB'!F252,Data!N:P,3,FALSE),0),0)+IFERROR(IF(G252="Late Charge",IF(OR(F252="FS-4.1",F252="FS-4.2"),VLOOKUP(F252&amp;H252,M:O,3,FALSE),VLOOKUP(H252,N:O,2,FALSE)*VLOOKUP(F252,Data!N:P,3,FALSE))),0)+IFERROR(IF(OR(F252="FS-4.1",F252="FS-4.2"),IF(VLOOKUP(H252,Data!R:S,2,FALSE)&lt;'Non-GB'!$D$5,"Lapse",0)),0)</f>
        <v>0</v>
      </c>
      <c r="L252" s="32"/>
    </row>
    <row r="253" spans="1:12" ht="20.100000000000001" customHeight="1" x14ac:dyDescent="0.25">
      <c r="A253" s="43">
        <v>245</v>
      </c>
      <c r="B253" s="49"/>
      <c r="C253" s="49"/>
      <c r="D253" s="48"/>
      <c r="E253" s="49"/>
      <c r="F253" s="70"/>
      <c r="G253" s="13"/>
      <c r="H253" s="13"/>
      <c r="I253" s="14"/>
      <c r="J253" s="44">
        <f>IFERROR(IF(G253="Annual Fee",VLOOKUP('Non-GB'!F253,Data!N:P,3,FALSE),0),0)+IFERROR(IF(G253="Late Charge",IF(OR(F253="FS-4.1",F253="FS-4.2"),VLOOKUP(F253&amp;H253,M:O,3,FALSE),VLOOKUP(H253,N:O,2,FALSE)*VLOOKUP(F253,Data!N:P,3,FALSE))),0)+IFERROR(IF(OR(F253="FS-4.1",F253="FS-4.2"),IF(VLOOKUP(H253,Data!R:S,2,FALSE)&lt;'Non-GB'!$D$5,"Lapse",0)),0)</f>
        <v>0</v>
      </c>
      <c r="L253" s="32"/>
    </row>
    <row r="254" spans="1:12" ht="20.100000000000001" customHeight="1" x14ac:dyDescent="0.25">
      <c r="A254" s="43">
        <v>246</v>
      </c>
      <c r="B254" s="49"/>
      <c r="C254" s="49"/>
      <c r="D254" s="48"/>
      <c r="E254" s="49"/>
      <c r="F254" s="70"/>
      <c r="G254" s="13"/>
      <c r="H254" s="13"/>
      <c r="I254" s="14"/>
      <c r="J254" s="44">
        <f>IFERROR(IF(G254="Annual Fee",VLOOKUP('Non-GB'!F254,Data!N:P,3,FALSE),0),0)+IFERROR(IF(G254="Late Charge",IF(OR(F254="FS-4.1",F254="FS-4.2"),VLOOKUP(F254&amp;H254,M:O,3,FALSE),VLOOKUP(H254,N:O,2,FALSE)*VLOOKUP(F254,Data!N:P,3,FALSE))),0)+IFERROR(IF(OR(F254="FS-4.1",F254="FS-4.2"),IF(VLOOKUP(H254,Data!R:S,2,FALSE)&lt;'Non-GB'!$D$5,"Lapse",0)),0)</f>
        <v>0</v>
      </c>
      <c r="L254" s="32"/>
    </row>
    <row r="255" spans="1:12" ht="20.100000000000001" customHeight="1" x14ac:dyDescent="0.25">
      <c r="A255" s="43">
        <v>247</v>
      </c>
      <c r="B255" s="49"/>
      <c r="C255" s="49"/>
      <c r="D255" s="48"/>
      <c r="E255" s="49"/>
      <c r="F255" s="70"/>
      <c r="G255" s="13"/>
      <c r="H255" s="13"/>
      <c r="I255" s="14"/>
      <c r="J255" s="44">
        <f>IFERROR(IF(G255="Annual Fee",VLOOKUP('Non-GB'!F255,Data!N:P,3,FALSE),0),0)+IFERROR(IF(G255="Late Charge",IF(OR(F255="FS-4.1",F255="FS-4.2"),VLOOKUP(F255&amp;H255,M:O,3,FALSE),VLOOKUP(H255,N:O,2,FALSE)*VLOOKUP(F255,Data!N:P,3,FALSE))),0)+IFERROR(IF(OR(F255="FS-4.1",F255="FS-4.2"),IF(VLOOKUP(H255,Data!R:S,2,FALSE)&lt;'Non-GB'!$D$5,"Lapse",0)),0)</f>
        <v>0</v>
      </c>
      <c r="L255" s="32"/>
    </row>
    <row r="256" spans="1:12" ht="20.100000000000001" customHeight="1" x14ac:dyDescent="0.25">
      <c r="A256" s="43">
        <v>248</v>
      </c>
      <c r="B256" s="49"/>
      <c r="C256" s="49"/>
      <c r="D256" s="48"/>
      <c r="E256" s="49"/>
      <c r="F256" s="70"/>
      <c r="G256" s="13"/>
      <c r="H256" s="13"/>
      <c r="I256" s="14"/>
      <c r="J256" s="44">
        <f>IFERROR(IF(G256="Annual Fee",VLOOKUP('Non-GB'!F256,Data!N:P,3,FALSE),0),0)+IFERROR(IF(G256="Late Charge",IF(OR(F256="FS-4.1",F256="FS-4.2"),VLOOKUP(F256&amp;H256,M:O,3,FALSE),VLOOKUP(H256,N:O,2,FALSE)*VLOOKUP(F256,Data!N:P,3,FALSE))),0)+IFERROR(IF(OR(F256="FS-4.1",F256="FS-4.2"),IF(VLOOKUP(H256,Data!R:S,2,FALSE)&lt;'Non-GB'!$D$5,"Lapse",0)),0)</f>
        <v>0</v>
      </c>
      <c r="L256" s="32"/>
    </row>
    <row r="257" spans="1:12" ht="20.100000000000001" customHeight="1" x14ac:dyDescent="0.25">
      <c r="A257" s="43">
        <v>249</v>
      </c>
      <c r="B257" s="49"/>
      <c r="C257" s="49"/>
      <c r="D257" s="48"/>
      <c r="E257" s="49"/>
      <c r="F257" s="70"/>
      <c r="G257" s="13"/>
      <c r="H257" s="13"/>
      <c r="I257" s="14"/>
      <c r="J257" s="44">
        <f>IFERROR(IF(G257="Annual Fee",VLOOKUP('Non-GB'!F257,Data!N:P,3,FALSE),0),0)+IFERROR(IF(G257="Late Charge",IF(OR(F257="FS-4.1",F257="FS-4.2"),VLOOKUP(F257&amp;H257,M:O,3,FALSE),VLOOKUP(H257,N:O,2,FALSE)*VLOOKUP(F257,Data!N:P,3,FALSE))),0)+IFERROR(IF(OR(F257="FS-4.1",F257="FS-4.2"),IF(VLOOKUP(H257,Data!R:S,2,FALSE)&lt;'Non-GB'!$D$5,"Lapse",0)),0)</f>
        <v>0</v>
      </c>
      <c r="L257" s="32"/>
    </row>
    <row r="258" spans="1:12" ht="20.100000000000001" customHeight="1" x14ac:dyDescent="0.25">
      <c r="A258" s="43">
        <v>250</v>
      </c>
      <c r="B258" s="49"/>
      <c r="C258" s="49"/>
      <c r="D258" s="48"/>
      <c r="E258" s="49"/>
      <c r="F258" s="70"/>
      <c r="G258" s="13"/>
      <c r="H258" s="13"/>
      <c r="I258" s="14"/>
      <c r="J258" s="44">
        <f>IFERROR(IF(G258="Annual Fee",VLOOKUP('Non-GB'!F258,Data!N:P,3,FALSE),0),0)+IFERROR(IF(G258="Late Charge",IF(OR(F258="FS-4.1",F258="FS-4.2"),VLOOKUP(F258&amp;H258,M:O,3,FALSE),VLOOKUP(H258,N:O,2,FALSE)*VLOOKUP(F258,Data!N:P,3,FALSE))),0)+IFERROR(IF(OR(F258="FS-4.1",F258="FS-4.2"),IF(VLOOKUP(H258,Data!R:S,2,FALSE)&lt;'Non-GB'!$D$5,"Lapse",0)),0)</f>
        <v>0</v>
      </c>
      <c r="L258" s="32"/>
    </row>
    <row r="259" spans="1:12" ht="20.100000000000001" customHeight="1" x14ac:dyDescent="0.25">
      <c r="A259" s="43">
        <v>251</v>
      </c>
      <c r="B259" s="49"/>
      <c r="C259" s="49"/>
      <c r="D259" s="48"/>
      <c r="E259" s="49"/>
      <c r="F259" s="70"/>
      <c r="G259" s="13"/>
      <c r="H259" s="13"/>
      <c r="I259" s="14"/>
      <c r="J259" s="44">
        <f>IFERROR(IF(G259="Annual Fee",VLOOKUP('Non-GB'!F259,Data!N:P,3,FALSE),0),0)+IFERROR(IF(G259="Late Charge",IF(OR(F259="FS-4.1",F259="FS-4.2"),VLOOKUP(F259&amp;H259,M:O,3,FALSE),VLOOKUP(H259,N:O,2,FALSE)*VLOOKUP(F259,Data!N:P,3,FALSE))),0)+IFERROR(IF(OR(F259="FS-4.1",F259="FS-4.2"),IF(VLOOKUP(H259,Data!R:S,2,FALSE)&lt;'Non-GB'!$D$5,"Lapse",0)),0)</f>
        <v>0</v>
      </c>
      <c r="L259" s="32"/>
    </row>
    <row r="260" spans="1:12" ht="20.100000000000001" customHeight="1" x14ac:dyDescent="0.25">
      <c r="A260" s="43">
        <v>252</v>
      </c>
      <c r="B260" s="49"/>
      <c r="C260" s="49"/>
      <c r="D260" s="48"/>
      <c r="E260" s="49"/>
      <c r="F260" s="70"/>
      <c r="G260" s="13"/>
      <c r="H260" s="13"/>
      <c r="I260" s="14"/>
      <c r="J260" s="44">
        <f>IFERROR(IF(G260="Annual Fee",VLOOKUP('Non-GB'!F260,Data!N:P,3,FALSE),0),0)+IFERROR(IF(G260="Late Charge",IF(OR(F260="FS-4.1",F260="FS-4.2"),VLOOKUP(F260&amp;H260,M:O,3,FALSE),VLOOKUP(H260,N:O,2,FALSE)*VLOOKUP(F260,Data!N:P,3,FALSE))),0)+IFERROR(IF(OR(F260="FS-4.1",F260="FS-4.2"),IF(VLOOKUP(H260,Data!R:S,2,FALSE)&lt;'Non-GB'!$D$5,"Lapse",0)),0)</f>
        <v>0</v>
      </c>
      <c r="L260" s="32"/>
    </row>
    <row r="261" spans="1:12" ht="20.100000000000001" customHeight="1" x14ac:dyDescent="0.25">
      <c r="A261" s="43">
        <v>253</v>
      </c>
      <c r="B261" s="49"/>
      <c r="C261" s="49"/>
      <c r="D261" s="48"/>
      <c r="E261" s="49"/>
      <c r="F261" s="70"/>
      <c r="G261" s="13"/>
      <c r="H261" s="13"/>
      <c r="I261" s="14"/>
      <c r="J261" s="44">
        <f>IFERROR(IF(G261="Annual Fee",VLOOKUP('Non-GB'!F261,Data!N:P,3,FALSE),0),0)+IFERROR(IF(G261="Late Charge",IF(OR(F261="FS-4.1",F261="FS-4.2"),VLOOKUP(F261&amp;H261,M:O,3,FALSE),VLOOKUP(H261,N:O,2,FALSE)*VLOOKUP(F261,Data!N:P,3,FALSE))),0)+IFERROR(IF(OR(F261="FS-4.1",F261="FS-4.2"),IF(VLOOKUP(H261,Data!R:S,2,FALSE)&lt;'Non-GB'!$D$5,"Lapse",0)),0)</f>
        <v>0</v>
      </c>
      <c r="L261" s="32"/>
    </row>
    <row r="262" spans="1:12" ht="20.100000000000001" customHeight="1" x14ac:dyDescent="0.25">
      <c r="A262" s="43">
        <v>254</v>
      </c>
      <c r="B262" s="49"/>
      <c r="C262" s="49"/>
      <c r="D262" s="48"/>
      <c r="E262" s="49"/>
      <c r="F262" s="70"/>
      <c r="G262" s="13"/>
      <c r="H262" s="13"/>
      <c r="I262" s="14"/>
      <c r="J262" s="44">
        <f>IFERROR(IF(G262="Annual Fee",VLOOKUP('Non-GB'!F262,Data!N:P,3,FALSE),0),0)+IFERROR(IF(G262="Late Charge",IF(OR(F262="FS-4.1",F262="FS-4.2"),VLOOKUP(F262&amp;H262,M:O,3,FALSE),VLOOKUP(H262,N:O,2,FALSE)*VLOOKUP(F262,Data!N:P,3,FALSE))),0)+IFERROR(IF(OR(F262="FS-4.1",F262="FS-4.2"),IF(VLOOKUP(H262,Data!R:S,2,FALSE)&lt;'Non-GB'!$D$5,"Lapse",0)),0)</f>
        <v>0</v>
      </c>
      <c r="L262" s="32"/>
    </row>
    <row r="263" spans="1:12" ht="20.100000000000001" customHeight="1" x14ac:dyDescent="0.25">
      <c r="A263" s="43">
        <v>255</v>
      </c>
      <c r="B263" s="49"/>
      <c r="C263" s="49"/>
      <c r="D263" s="48"/>
      <c r="E263" s="49"/>
      <c r="F263" s="70"/>
      <c r="G263" s="13"/>
      <c r="H263" s="13"/>
      <c r="I263" s="14"/>
      <c r="J263" s="44">
        <f>IFERROR(IF(G263="Annual Fee",VLOOKUP('Non-GB'!F263,Data!N:P,3,FALSE),0),0)+IFERROR(IF(G263="Late Charge",IF(OR(F263="FS-4.1",F263="FS-4.2"),VLOOKUP(F263&amp;H263,M:O,3,FALSE),VLOOKUP(H263,N:O,2,FALSE)*VLOOKUP(F263,Data!N:P,3,FALSE))),0)+IFERROR(IF(OR(F263="FS-4.1",F263="FS-4.2"),IF(VLOOKUP(H263,Data!R:S,2,FALSE)&lt;'Non-GB'!$D$5,"Lapse",0)),0)</f>
        <v>0</v>
      </c>
      <c r="L263" s="32"/>
    </row>
    <row r="264" spans="1:12" ht="20.100000000000001" customHeight="1" x14ac:dyDescent="0.25">
      <c r="A264" s="43">
        <v>256</v>
      </c>
      <c r="B264" s="49"/>
      <c r="C264" s="49"/>
      <c r="D264" s="48"/>
      <c r="E264" s="49"/>
      <c r="F264" s="70"/>
      <c r="G264" s="13"/>
      <c r="H264" s="13"/>
      <c r="I264" s="14"/>
      <c r="J264" s="44">
        <f>IFERROR(IF(G264="Annual Fee",VLOOKUP('Non-GB'!F264,Data!N:P,3,FALSE),0),0)+IFERROR(IF(G264="Late Charge",IF(OR(F264="FS-4.1",F264="FS-4.2"),VLOOKUP(F264&amp;H264,M:O,3,FALSE),VLOOKUP(H264,N:O,2,FALSE)*VLOOKUP(F264,Data!N:P,3,FALSE))),0)+IFERROR(IF(OR(F264="FS-4.1",F264="FS-4.2"),IF(VLOOKUP(H264,Data!R:S,2,FALSE)&lt;'Non-GB'!$D$5,"Lapse",0)),0)</f>
        <v>0</v>
      </c>
      <c r="L264" s="32"/>
    </row>
    <row r="265" spans="1:12" ht="20.100000000000001" customHeight="1" x14ac:dyDescent="0.25">
      <c r="A265" s="43">
        <v>257</v>
      </c>
      <c r="B265" s="49"/>
      <c r="C265" s="49"/>
      <c r="D265" s="48"/>
      <c r="E265" s="49"/>
      <c r="F265" s="70"/>
      <c r="G265" s="13"/>
      <c r="H265" s="13"/>
      <c r="I265" s="14"/>
      <c r="J265" s="44">
        <f>IFERROR(IF(G265="Annual Fee",VLOOKUP('Non-GB'!F265,Data!N:P,3,FALSE),0),0)+IFERROR(IF(G265="Late Charge",IF(OR(F265="FS-4.1",F265="FS-4.2"),VLOOKUP(F265&amp;H265,M:O,3,FALSE),VLOOKUP(H265,N:O,2,FALSE)*VLOOKUP(F265,Data!N:P,3,FALSE))),0)+IFERROR(IF(OR(F265="FS-4.1",F265="FS-4.2"),IF(VLOOKUP(H265,Data!R:S,2,FALSE)&lt;'Non-GB'!$D$5,"Lapse",0)),0)</f>
        <v>0</v>
      </c>
      <c r="L265" s="32"/>
    </row>
    <row r="266" spans="1:12" ht="20.100000000000001" customHeight="1" x14ac:dyDescent="0.25">
      <c r="A266" s="43">
        <v>258</v>
      </c>
      <c r="B266" s="49"/>
      <c r="C266" s="49"/>
      <c r="D266" s="48"/>
      <c r="E266" s="49"/>
      <c r="F266" s="70"/>
      <c r="G266" s="13"/>
      <c r="H266" s="13"/>
      <c r="I266" s="14"/>
      <c r="J266" s="44">
        <f>IFERROR(IF(G266="Annual Fee",VLOOKUP('Non-GB'!F266,Data!N:P,3,FALSE),0),0)+IFERROR(IF(G266="Late Charge",IF(OR(F266="FS-4.1",F266="FS-4.2"),VLOOKUP(F266&amp;H266,M:O,3,FALSE),VLOOKUP(H266,N:O,2,FALSE)*VLOOKUP(F266,Data!N:P,3,FALSE))),0)+IFERROR(IF(OR(F266="FS-4.1",F266="FS-4.2"),IF(VLOOKUP(H266,Data!R:S,2,FALSE)&lt;'Non-GB'!$D$5,"Lapse",0)),0)</f>
        <v>0</v>
      </c>
      <c r="L266" s="32"/>
    </row>
    <row r="267" spans="1:12" ht="20.100000000000001" customHeight="1" x14ac:dyDescent="0.25">
      <c r="A267" s="43">
        <v>259</v>
      </c>
      <c r="B267" s="49"/>
      <c r="C267" s="49"/>
      <c r="D267" s="48"/>
      <c r="E267" s="49"/>
      <c r="F267" s="70"/>
      <c r="G267" s="13"/>
      <c r="H267" s="13"/>
      <c r="I267" s="14"/>
      <c r="J267" s="44">
        <f>IFERROR(IF(G267="Annual Fee",VLOOKUP('Non-GB'!F267,Data!N:P,3,FALSE),0),0)+IFERROR(IF(G267="Late Charge",IF(OR(F267="FS-4.1",F267="FS-4.2"),VLOOKUP(F267&amp;H267,M:O,3,FALSE),VLOOKUP(H267,N:O,2,FALSE)*VLOOKUP(F267,Data!N:P,3,FALSE))),0)+IFERROR(IF(OR(F267="FS-4.1",F267="FS-4.2"),IF(VLOOKUP(H267,Data!R:S,2,FALSE)&lt;'Non-GB'!$D$5,"Lapse",0)),0)</f>
        <v>0</v>
      </c>
      <c r="L267" s="32"/>
    </row>
    <row r="268" spans="1:12" ht="20.100000000000001" customHeight="1" x14ac:dyDescent="0.25">
      <c r="A268" s="43">
        <v>260</v>
      </c>
      <c r="B268" s="49"/>
      <c r="C268" s="49"/>
      <c r="D268" s="48"/>
      <c r="E268" s="49"/>
      <c r="F268" s="70"/>
      <c r="G268" s="13"/>
      <c r="H268" s="13"/>
      <c r="I268" s="14"/>
      <c r="J268" s="44">
        <f>IFERROR(IF(G268="Annual Fee",VLOOKUP('Non-GB'!F268,Data!N:P,3,FALSE),0),0)+IFERROR(IF(G268="Late Charge",IF(OR(F268="FS-4.1",F268="FS-4.2"),VLOOKUP(F268&amp;H268,M:O,3,FALSE),VLOOKUP(H268,N:O,2,FALSE)*VLOOKUP(F268,Data!N:P,3,FALSE))),0)+IFERROR(IF(OR(F268="FS-4.1",F268="FS-4.2"),IF(VLOOKUP(H268,Data!R:S,2,FALSE)&lt;'Non-GB'!$D$5,"Lapse",0)),0)</f>
        <v>0</v>
      </c>
      <c r="L268" s="32"/>
    </row>
    <row r="269" spans="1:12" ht="20.100000000000001" customHeight="1" x14ac:dyDescent="0.25">
      <c r="A269" s="43">
        <v>261</v>
      </c>
      <c r="B269" s="49"/>
      <c r="C269" s="49"/>
      <c r="D269" s="48"/>
      <c r="E269" s="49"/>
      <c r="F269" s="70"/>
      <c r="G269" s="13"/>
      <c r="H269" s="13"/>
      <c r="I269" s="14"/>
      <c r="J269" s="44">
        <f>IFERROR(IF(G269="Annual Fee",VLOOKUP('Non-GB'!F269,Data!N:P,3,FALSE),0),0)+IFERROR(IF(G269="Late Charge",IF(OR(F269="FS-4.1",F269="FS-4.2"),VLOOKUP(F269&amp;H269,M:O,3,FALSE),VLOOKUP(H269,N:O,2,FALSE)*VLOOKUP(F269,Data!N:P,3,FALSE))),0)+IFERROR(IF(OR(F269="FS-4.1",F269="FS-4.2"),IF(VLOOKUP(H269,Data!R:S,2,FALSE)&lt;'Non-GB'!$D$5,"Lapse",0)),0)</f>
        <v>0</v>
      </c>
      <c r="L269" s="32"/>
    </row>
    <row r="270" spans="1:12" ht="20.100000000000001" customHeight="1" x14ac:dyDescent="0.25">
      <c r="A270" s="43">
        <v>262</v>
      </c>
      <c r="B270" s="49"/>
      <c r="C270" s="49"/>
      <c r="D270" s="48"/>
      <c r="E270" s="49"/>
      <c r="F270" s="70"/>
      <c r="G270" s="13"/>
      <c r="H270" s="13"/>
      <c r="I270" s="14"/>
      <c r="J270" s="44">
        <f>IFERROR(IF(G270="Annual Fee",VLOOKUP('Non-GB'!F270,Data!N:P,3,FALSE),0),0)+IFERROR(IF(G270="Late Charge",IF(OR(F270="FS-4.1",F270="FS-4.2"),VLOOKUP(F270&amp;H270,M:O,3,FALSE),VLOOKUP(H270,N:O,2,FALSE)*VLOOKUP(F270,Data!N:P,3,FALSE))),0)+IFERROR(IF(OR(F270="FS-4.1",F270="FS-4.2"),IF(VLOOKUP(H270,Data!R:S,2,FALSE)&lt;'Non-GB'!$D$5,"Lapse",0)),0)</f>
        <v>0</v>
      </c>
      <c r="L270" s="32"/>
    </row>
    <row r="271" spans="1:12" ht="20.100000000000001" customHeight="1" x14ac:dyDescent="0.25">
      <c r="A271" s="43">
        <v>263</v>
      </c>
      <c r="B271" s="49"/>
      <c r="C271" s="49"/>
      <c r="D271" s="48"/>
      <c r="E271" s="49"/>
      <c r="F271" s="70"/>
      <c r="G271" s="13"/>
      <c r="H271" s="13"/>
      <c r="I271" s="14"/>
      <c r="J271" s="44">
        <f>IFERROR(IF(G271="Annual Fee",VLOOKUP('Non-GB'!F271,Data!N:P,3,FALSE),0),0)+IFERROR(IF(G271="Late Charge",IF(OR(F271="FS-4.1",F271="FS-4.2"),VLOOKUP(F271&amp;H271,M:O,3,FALSE),VLOOKUP(H271,N:O,2,FALSE)*VLOOKUP(F271,Data!N:P,3,FALSE))),0)+IFERROR(IF(OR(F271="FS-4.1",F271="FS-4.2"),IF(VLOOKUP(H271,Data!R:S,2,FALSE)&lt;'Non-GB'!$D$5,"Lapse",0)),0)</f>
        <v>0</v>
      </c>
      <c r="L271" s="32"/>
    </row>
    <row r="272" spans="1:12" ht="20.100000000000001" customHeight="1" x14ac:dyDescent="0.25">
      <c r="A272" s="43">
        <v>264</v>
      </c>
      <c r="B272" s="49"/>
      <c r="C272" s="49"/>
      <c r="D272" s="48"/>
      <c r="E272" s="49"/>
      <c r="F272" s="70"/>
      <c r="G272" s="13"/>
      <c r="H272" s="13"/>
      <c r="I272" s="14"/>
      <c r="J272" s="44">
        <f>IFERROR(IF(G272="Annual Fee",VLOOKUP('Non-GB'!F272,Data!N:P,3,FALSE),0),0)+IFERROR(IF(G272="Late Charge",IF(OR(F272="FS-4.1",F272="FS-4.2"),VLOOKUP(F272&amp;H272,M:O,3,FALSE),VLOOKUP(H272,N:O,2,FALSE)*VLOOKUP(F272,Data!N:P,3,FALSE))),0)+IFERROR(IF(OR(F272="FS-4.1",F272="FS-4.2"),IF(VLOOKUP(H272,Data!R:S,2,FALSE)&lt;'Non-GB'!$D$5,"Lapse",0)),0)</f>
        <v>0</v>
      </c>
      <c r="L272" s="32"/>
    </row>
    <row r="273" spans="1:12" ht="20.100000000000001" customHeight="1" x14ac:dyDescent="0.25">
      <c r="A273" s="43">
        <v>265</v>
      </c>
      <c r="B273" s="49"/>
      <c r="C273" s="49"/>
      <c r="D273" s="48"/>
      <c r="E273" s="49"/>
      <c r="F273" s="70"/>
      <c r="G273" s="13"/>
      <c r="H273" s="13"/>
      <c r="I273" s="14"/>
      <c r="J273" s="44">
        <f>IFERROR(IF(G273="Annual Fee",VLOOKUP('Non-GB'!F273,Data!N:P,3,FALSE),0),0)+IFERROR(IF(G273="Late Charge",IF(OR(F273="FS-4.1",F273="FS-4.2"),VLOOKUP(F273&amp;H273,M:O,3,FALSE),VLOOKUP(H273,N:O,2,FALSE)*VLOOKUP(F273,Data!N:P,3,FALSE))),0)+IFERROR(IF(OR(F273="FS-4.1",F273="FS-4.2"),IF(VLOOKUP(H273,Data!R:S,2,FALSE)&lt;'Non-GB'!$D$5,"Lapse",0)),0)</f>
        <v>0</v>
      </c>
      <c r="L273" s="32"/>
    </row>
    <row r="274" spans="1:12" ht="20.100000000000001" customHeight="1" x14ac:dyDescent="0.25">
      <c r="A274" s="43">
        <v>266</v>
      </c>
      <c r="B274" s="49"/>
      <c r="C274" s="49"/>
      <c r="D274" s="48"/>
      <c r="E274" s="49"/>
      <c r="F274" s="70"/>
      <c r="G274" s="13"/>
      <c r="H274" s="13"/>
      <c r="I274" s="14"/>
      <c r="J274" s="44">
        <f>IFERROR(IF(G274="Annual Fee",VLOOKUP('Non-GB'!F274,Data!N:P,3,FALSE),0),0)+IFERROR(IF(G274="Late Charge",IF(OR(F274="FS-4.1",F274="FS-4.2"),VLOOKUP(F274&amp;H274,M:O,3,FALSE),VLOOKUP(H274,N:O,2,FALSE)*VLOOKUP(F274,Data!N:P,3,FALSE))),0)+IFERROR(IF(OR(F274="FS-4.1",F274="FS-4.2"),IF(VLOOKUP(H274,Data!R:S,2,FALSE)&lt;'Non-GB'!$D$5,"Lapse",0)),0)</f>
        <v>0</v>
      </c>
      <c r="L274" s="32"/>
    </row>
    <row r="275" spans="1:12" ht="20.100000000000001" customHeight="1" x14ac:dyDescent="0.25">
      <c r="A275" s="43">
        <v>267</v>
      </c>
      <c r="B275" s="49"/>
      <c r="C275" s="49"/>
      <c r="D275" s="48"/>
      <c r="E275" s="49"/>
      <c r="F275" s="70"/>
      <c r="G275" s="13"/>
      <c r="H275" s="13"/>
      <c r="I275" s="14"/>
      <c r="J275" s="44">
        <f>IFERROR(IF(G275="Annual Fee",VLOOKUP('Non-GB'!F275,Data!N:P,3,FALSE),0),0)+IFERROR(IF(G275="Late Charge",IF(OR(F275="FS-4.1",F275="FS-4.2"),VLOOKUP(F275&amp;H275,M:O,3,FALSE),VLOOKUP(H275,N:O,2,FALSE)*VLOOKUP(F275,Data!N:P,3,FALSE))),0)+IFERROR(IF(OR(F275="FS-4.1",F275="FS-4.2"),IF(VLOOKUP(H275,Data!R:S,2,FALSE)&lt;'Non-GB'!$D$5,"Lapse",0)),0)</f>
        <v>0</v>
      </c>
      <c r="L275" s="32"/>
    </row>
    <row r="276" spans="1:12" ht="20.100000000000001" customHeight="1" x14ac:dyDescent="0.25">
      <c r="A276" s="43">
        <v>268</v>
      </c>
      <c r="B276" s="49"/>
      <c r="C276" s="49"/>
      <c r="D276" s="48"/>
      <c r="E276" s="49"/>
      <c r="F276" s="70"/>
      <c r="G276" s="13"/>
      <c r="H276" s="13"/>
      <c r="I276" s="14"/>
      <c r="J276" s="44">
        <f>IFERROR(IF(G276="Annual Fee",VLOOKUP('Non-GB'!F276,Data!N:P,3,FALSE),0),0)+IFERROR(IF(G276="Late Charge",IF(OR(F276="FS-4.1",F276="FS-4.2"),VLOOKUP(F276&amp;H276,M:O,3,FALSE),VLOOKUP(H276,N:O,2,FALSE)*VLOOKUP(F276,Data!N:P,3,FALSE))),0)+IFERROR(IF(OR(F276="FS-4.1",F276="FS-4.2"),IF(VLOOKUP(H276,Data!R:S,2,FALSE)&lt;'Non-GB'!$D$5,"Lapse",0)),0)</f>
        <v>0</v>
      </c>
      <c r="L276" s="32"/>
    </row>
    <row r="277" spans="1:12" ht="20.100000000000001" customHeight="1" x14ac:dyDescent="0.25">
      <c r="A277" s="43">
        <v>269</v>
      </c>
      <c r="B277" s="49"/>
      <c r="C277" s="49"/>
      <c r="D277" s="48"/>
      <c r="E277" s="49"/>
      <c r="F277" s="70"/>
      <c r="G277" s="13"/>
      <c r="H277" s="13"/>
      <c r="I277" s="14"/>
      <c r="J277" s="44">
        <f>IFERROR(IF(G277="Annual Fee",VLOOKUP('Non-GB'!F277,Data!N:P,3,FALSE),0),0)+IFERROR(IF(G277="Late Charge",IF(OR(F277="FS-4.1",F277="FS-4.2"),VLOOKUP(F277&amp;H277,M:O,3,FALSE),VLOOKUP(H277,N:O,2,FALSE)*VLOOKUP(F277,Data!N:P,3,FALSE))),0)+IFERROR(IF(OR(F277="FS-4.1",F277="FS-4.2"),IF(VLOOKUP(H277,Data!R:S,2,FALSE)&lt;'Non-GB'!$D$5,"Lapse",0)),0)</f>
        <v>0</v>
      </c>
      <c r="L277" s="32"/>
    </row>
    <row r="278" spans="1:12" ht="20.100000000000001" customHeight="1" x14ac:dyDescent="0.25">
      <c r="A278" s="43">
        <v>270</v>
      </c>
      <c r="B278" s="49"/>
      <c r="C278" s="49"/>
      <c r="D278" s="48"/>
      <c r="E278" s="49"/>
      <c r="F278" s="70"/>
      <c r="G278" s="13"/>
      <c r="H278" s="13"/>
      <c r="I278" s="14"/>
      <c r="J278" s="44">
        <f>IFERROR(IF(G278="Annual Fee",VLOOKUP('Non-GB'!F278,Data!N:P,3,FALSE),0),0)+IFERROR(IF(G278="Late Charge",IF(OR(F278="FS-4.1",F278="FS-4.2"),VLOOKUP(F278&amp;H278,M:O,3,FALSE),VLOOKUP(H278,N:O,2,FALSE)*VLOOKUP(F278,Data!N:P,3,FALSE))),0)+IFERROR(IF(OR(F278="FS-4.1",F278="FS-4.2"),IF(VLOOKUP(H278,Data!R:S,2,FALSE)&lt;'Non-GB'!$D$5,"Lapse",0)),0)</f>
        <v>0</v>
      </c>
      <c r="L278" s="32"/>
    </row>
    <row r="279" spans="1:12" ht="20.100000000000001" customHeight="1" x14ac:dyDescent="0.25">
      <c r="A279" s="43">
        <v>271</v>
      </c>
      <c r="B279" s="49"/>
      <c r="C279" s="49"/>
      <c r="D279" s="48"/>
      <c r="E279" s="49"/>
      <c r="F279" s="70"/>
      <c r="G279" s="13"/>
      <c r="H279" s="13"/>
      <c r="I279" s="14"/>
      <c r="J279" s="44">
        <f>IFERROR(IF(G279="Annual Fee",VLOOKUP('Non-GB'!F279,Data!N:P,3,FALSE),0),0)+IFERROR(IF(G279="Late Charge",IF(OR(F279="FS-4.1",F279="FS-4.2"),VLOOKUP(F279&amp;H279,M:O,3,FALSE),VLOOKUP(H279,N:O,2,FALSE)*VLOOKUP(F279,Data!N:P,3,FALSE))),0)+IFERROR(IF(OR(F279="FS-4.1",F279="FS-4.2"),IF(VLOOKUP(H279,Data!R:S,2,FALSE)&lt;'Non-GB'!$D$5,"Lapse",0)),0)</f>
        <v>0</v>
      </c>
      <c r="L279" s="32"/>
    </row>
    <row r="280" spans="1:12" ht="20.100000000000001" customHeight="1" x14ac:dyDescent="0.25">
      <c r="A280" s="43">
        <v>272</v>
      </c>
      <c r="B280" s="49"/>
      <c r="C280" s="49"/>
      <c r="D280" s="48"/>
      <c r="E280" s="49"/>
      <c r="F280" s="70"/>
      <c r="G280" s="13"/>
      <c r="H280" s="13"/>
      <c r="I280" s="14"/>
      <c r="J280" s="44">
        <f>IFERROR(IF(G280="Annual Fee",VLOOKUP('Non-GB'!F280,Data!N:P,3,FALSE),0),0)+IFERROR(IF(G280="Late Charge",IF(OR(F280="FS-4.1",F280="FS-4.2"),VLOOKUP(F280&amp;H280,M:O,3,FALSE),VLOOKUP(H280,N:O,2,FALSE)*VLOOKUP(F280,Data!N:P,3,FALSE))),0)+IFERROR(IF(OR(F280="FS-4.1",F280="FS-4.2"),IF(VLOOKUP(H280,Data!R:S,2,FALSE)&lt;'Non-GB'!$D$5,"Lapse",0)),0)</f>
        <v>0</v>
      </c>
      <c r="L280" s="32"/>
    </row>
    <row r="281" spans="1:12" ht="20.100000000000001" customHeight="1" x14ac:dyDescent="0.25">
      <c r="A281" s="43">
        <v>273</v>
      </c>
      <c r="B281" s="49"/>
      <c r="C281" s="49"/>
      <c r="D281" s="48"/>
      <c r="E281" s="49"/>
      <c r="F281" s="70"/>
      <c r="G281" s="13"/>
      <c r="H281" s="13"/>
      <c r="I281" s="14"/>
      <c r="J281" s="44">
        <f>IFERROR(IF(G281="Annual Fee",VLOOKUP('Non-GB'!F281,Data!N:P,3,FALSE),0),0)+IFERROR(IF(G281="Late Charge",IF(OR(F281="FS-4.1",F281="FS-4.2"),VLOOKUP(F281&amp;H281,M:O,3,FALSE),VLOOKUP(H281,N:O,2,FALSE)*VLOOKUP(F281,Data!N:P,3,FALSE))),0)+IFERROR(IF(OR(F281="FS-4.1",F281="FS-4.2"),IF(VLOOKUP(H281,Data!R:S,2,FALSE)&lt;'Non-GB'!$D$5,"Lapse",0)),0)</f>
        <v>0</v>
      </c>
      <c r="L281" s="32"/>
    </row>
    <row r="282" spans="1:12" ht="20.100000000000001" customHeight="1" x14ac:dyDescent="0.25">
      <c r="A282" s="43">
        <v>274</v>
      </c>
      <c r="B282" s="49"/>
      <c r="C282" s="49"/>
      <c r="D282" s="48"/>
      <c r="E282" s="49"/>
      <c r="F282" s="70"/>
      <c r="G282" s="13"/>
      <c r="H282" s="13"/>
      <c r="I282" s="14"/>
      <c r="J282" s="44">
        <f>IFERROR(IF(G282="Annual Fee",VLOOKUP('Non-GB'!F282,Data!N:P,3,FALSE),0),0)+IFERROR(IF(G282="Late Charge",IF(OR(F282="FS-4.1",F282="FS-4.2"),VLOOKUP(F282&amp;H282,M:O,3,FALSE),VLOOKUP(H282,N:O,2,FALSE)*VLOOKUP(F282,Data!N:P,3,FALSE))),0)+IFERROR(IF(OR(F282="FS-4.1",F282="FS-4.2"),IF(VLOOKUP(H282,Data!R:S,2,FALSE)&lt;'Non-GB'!$D$5,"Lapse",0)),0)</f>
        <v>0</v>
      </c>
      <c r="L282" s="32"/>
    </row>
    <row r="283" spans="1:12" ht="20.100000000000001" customHeight="1" x14ac:dyDescent="0.25">
      <c r="A283" s="43">
        <v>275</v>
      </c>
      <c r="B283" s="49"/>
      <c r="C283" s="49"/>
      <c r="D283" s="48"/>
      <c r="E283" s="49"/>
      <c r="F283" s="70"/>
      <c r="G283" s="13"/>
      <c r="H283" s="13"/>
      <c r="I283" s="14"/>
      <c r="J283" s="44">
        <f>IFERROR(IF(G283="Annual Fee",VLOOKUP('Non-GB'!F283,Data!N:P,3,FALSE),0),0)+IFERROR(IF(G283="Late Charge",IF(OR(F283="FS-4.1",F283="FS-4.2"),VLOOKUP(F283&amp;H283,M:O,3,FALSE),VLOOKUP(H283,N:O,2,FALSE)*VLOOKUP(F283,Data!N:P,3,FALSE))),0)+IFERROR(IF(OR(F283="FS-4.1",F283="FS-4.2"),IF(VLOOKUP(H283,Data!R:S,2,FALSE)&lt;'Non-GB'!$D$5,"Lapse",0)),0)</f>
        <v>0</v>
      </c>
      <c r="L283" s="32"/>
    </row>
    <row r="284" spans="1:12" ht="20.100000000000001" customHeight="1" x14ac:dyDescent="0.25">
      <c r="A284" s="43">
        <v>276</v>
      </c>
      <c r="B284" s="49"/>
      <c r="C284" s="49"/>
      <c r="D284" s="48"/>
      <c r="E284" s="49"/>
      <c r="F284" s="70"/>
      <c r="G284" s="13"/>
      <c r="H284" s="13"/>
      <c r="I284" s="14"/>
      <c r="J284" s="44">
        <f>IFERROR(IF(G284="Annual Fee",VLOOKUP('Non-GB'!F284,Data!N:P,3,FALSE),0),0)+IFERROR(IF(G284="Late Charge",IF(OR(F284="FS-4.1",F284="FS-4.2"),VLOOKUP(F284&amp;H284,M:O,3,FALSE),VLOOKUP(H284,N:O,2,FALSE)*VLOOKUP(F284,Data!N:P,3,FALSE))),0)+IFERROR(IF(OR(F284="FS-4.1",F284="FS-4.2"),IF(VLOOKUP(H284,Data!R:S,2,FALSE)&lt;'Non-GB'!$D$5,"Lapse",0)),0)</f>
        <v>0</v>
      </c>
      <c r="L284" s="32"/>
    </row>
    <row r="285" spans="1:12" ht="20.100000000000001" customHeight="1" x14ac:dyDescent="0.25">
      <c r="A285" s="43">
        <v>277</v>
      </c>
      <c r="B285" s="49"/>
      <c r="C285" s="49"/>
      <c r="D285" s="48"/>
      <c r="E285" s="49"/>
      <c r="F285" s="70"/>
      <c r="G285" s="13"/>
      <c r="H285" s="13"/>
      <c r="I285" s="14"/>
      <c r="J285" s="44">
        <f>IFERROR(IF(G285="Annual Fee",VLOOKUP('Non-GB'!F285,Data!N:P,3,FALSE),0),0)+IFERROR(IF(G285="Late Charge",IF(OR(F285="FS-4.1",F285="FS-4.2"),VLOOKUP(F285&amp;H285,M:O,3,FALSE),VLOOKUP(H285,N:O,2,FALSE)*VLOOKUP(F285,Data!N:P,3,FALSE))),0)+IFERROR(IF(OR(F285="FS-4.1",F285="FS-4.2"),IF(VLOOKUP(H285,Data!R:S,2,FALSE)&lt;'Non-GB'!$D$5,"Lapse",0)),0)</f>
        <v>0</v>
      </c>
      <c r="L285" s="32"/>
    </row>
    <row r="286" spans="1:12" ht="20.100000000000001" customHeight="1" x14ac:dyDescent="0.25">
      <c r="A286" s="43">
        <v>278</v>
      </c>
      <c r="B286" s="49"/>
      <c r="C286" s="49"/>
      <c r="D286" s="48"/>
      <c r="E286" s="49"/>
      <c r="F286" s="70"/>
      <c r="G286" s="13"/>
      <c r="H286" s="13"/>
      <c r="I286" s="14"/>
      <c r="J286" s="44">
        <f>IFERROR(IF(G286="Annual Fee",VLOOKUP('Non-GB'!F286,Data!N:P,3,FALSE),0),0)+IFERROR(IF(G286="Late Charge",IF(OR(F286="FS-4.1",F286="FS-4.2"),VLOOKUP(F286&amp;H286,M:O,3,FALSE),VLOOKUP(H286,N:O,2,FALSE)*VLOOKUP(F286,Data!N:P,3,FALSE))),0)+IFERROR(IF(OR(F286="FS-4.1",F286="FS-4.2"),IF(VLOOKUP(H286,Data!R:S,2,FALSE)&lt;'Non-GB'!$D$5,"Lapse",0)),0)</f>
        <v>0</v>
      </c>
      <c r="L286" s="32"/>
    </row>
    <row r="287" spans="1:12" ht="20.100000000000001" customHeight="1" x14ac:dyDescent="0.25">
      <c r="A287" s="43">
        <v>279</v>
      </c>
      <c r="B287" s="49"/>
      <c r="C287" s="49"/>
      <c r="D287" s="48"/>
      <c r="E287" s="49"/>
      <c r="F287" s="70"/>
      <c r="G287" s="13"/>
      <c r="H287" s="13"/>
      <c r="I287" s="14"/>
      <c r="J287" s="44">
        <f>IFERROR(IF(G287="Annual Fee",VLOOKUP('Non-GB'!F287,Data!N:P,3,FALSE),0),0)+IFERROR(IF(G287="Late Charge",IF(OR(F287="FS-4.1",F287="FS-4.2"),VLOOKUP(F287&amp;H287,M:O,3,FALSE),VLOOKUP(H287,N:O,2,FALSE)*VLOOKUP(F287,Data!N:P,3,FALSE))),0)+IFERROR(IF(OR(F287="FS-4.1",F287="FS-4.2"),IF(VLOOKUP(H287,Data!R:S,2,FALSE)&lt;'Non-GB'!$D$5,"Lapse",0)),0)</f>
        <v>0</v>
      </c>
      <c r="L287" s="32"/>
    </row>
    <row r="288" spans="1:12" ht="20.100000000000001" customHeight="1" x14ac:dyDescent="0.25">
      <c r="A288" s="43">
        <v>280</v>
      </c>
      <c r="B288" s="49"/>
      <c r="C288" s="49"/>
      <c r="D288" s="48"/>
      <c r="E288" s="49"/>
      <c r="F288" s="70"/>
      <c r="G288" s="13"/>
      <c r="H288" s="13"/>
      <c r="I288" s="14"/>
      <c r="J288" s="44">
        <f>IFERROR(IF(G288="Annual Fee",VLOOKUP('Non-GB'!F288,Data!N:P,3,FALSE),0),0)+IFERROR(IF(G288="Late Charge",IF(OR(F288="FS-4.1",F288="FS-4.2"),VLOOKUP(F288&amp;H288,M:O,3,FALSE),VLOOKUP(H288,N:O,2,FALSE)*VLOOKUP(F288,Data!N:P,3,FALSE))),0)+IFERROR(IF(OR(F288="FS-4.1",F288="FS-4.2"),IF(VLOOKUP(H288,Data!R:S,2,FALSE)&lt;'Non-GB'!$D$5,"Lapse",0)),0)</f>
        <v>0</v>
      </c>
      <c r="L288" s="32"/>
    </row>
    <row r="289" spans="1:12" ht="20.100000000000001" customHeight="1" x14ac:dyDescent="0.25">
      <c r="A289" s="43">
        <v>281</v>
      </c>
      <c r="B289" s="49"/>
      <c r="C289" s="49"/>
      <c r="D289" s="48"/>
      <c r="E289" s="49"/>
      <c r="F289" s="70"/>
      <c r="G289" s="13"/>
      <c r="H289" s="13"/>
      <c r="I289" s="14"/>
      <c r="J289" s="44">
        <f>IFERROR(IF(G289="Annual Fee",VLOOKUP('Non-GB'!F289,Data!N:P,3,FALSE),0),0)+IFERROR(IF(G289="Late Charge",IF(OR(F289="FS-4.1",F289="FS-4.2"),VLOOKUP(F289&amp;H289,M:O,3,FALSE),VLOOKUP(H289,N:O,2,FALSE)*VLOOKUP(F289,Data!N:P,3,FALSE))),0)+IFERROR(IF(OR(F289="FS-4.1",F289="FS-4.2"),IF(VLOOKUP(H289,Data!R:S,2,FALSE)&lt;'Non-GB'!$D$5,"Lapse",0)),0)</f>
        <v>0</v>
      </c>
      <c r="L289" s="32"/>
    </row>
    <row r="290" spans="1:12" ht="20.100000000000001" customHeight="1" x14ac:dyDescent="0.25">
      <c r="A290" s="43">
        <v>282</v>
      </c>
      <c r="B290" s="49"/>
      <c r="C290" s="49"/>
      <c r="D290" s="48"/>
      <c r="E290" s="49"/>
      <c r="F290" s="70"/>
      <c r="G290" s="13"/>
      <c r="H290" s="13"/>
      <c r="I290" s="14"/>
      <c r="J290" s="44">
        <f>IFERROR(IF(G290="Annual Fee",VLOOKUP('Non-GB'!F290,Data!N:P,3,FALSE),0),0)+IFERROR(IF(G290="Late Charge",IF(OR(F290="FS-4.1",F290="FS-4.2"),VLOOKUP(F290&amp;H290,M:O,3,FALSE),VLOOKUP(H290,N:O,2,FALSE)*VLOOKUP(F290,Data!N:P,3,FALSE))),0)+IFERROR(IF(OR(F290="FS-4.1",F290="FS-4.2"),IF(VLOOKUP(H290,Data!R:S,2,FALSE)&lt;'Non-GB'!$D$5,"Lapse",0)),0)</f>
        <v>0</v>
      </c>
      <c r="L290" s="32"/>
    </row>
    <row r="291" spans="1:12" ht="20.100000000000001" customHeight="1" x14ac:dyDescent="0.25">
      <c r="A291" s="43">
        <v>283</v>
      </c>
      <c r="B291" s="49"/>
      <c r="C291" s="49"/>
      <c r="D291" s="48"/>
      <c r="E291" s="49"/>
      <c r="F291" s="70"/>
      <c r="G291" s="13"/>
      <c r="H291" s="13"/>
      <c r="I291" s="14"/>
      <c r="J291" s="44">
        <f>IFERROR(IF(G291="Annual Fee",VLOOKUP('Non-GB'!F291,Data!N:P,3,FALSE),0),0)+IFERROR(IF(G291="Late Charge",IF(OR(F291="FS-4.1",F291="FS-4.2"),VLOOKUP(F291&amp;H291,M:O,3,FALSE),VLOOKUP(H291,N:O,2,FALSE)*VLOOKUP(F291,Data!N:P,3,FALSE))),0)+IFERROR(IF(OR(F291="FS-4.1",F291="FS-4.2"),IF(VLOOKUP(H291,Data!R:S,2,FALSE)&lt;'Non-GB'!$D$5,"Lapse",0)),0)</f>
        <v>0</v>
      </c>
      <c r="L291" s="32"/>
    </row>
    <row r="292" spans="1:12" ht="20.100000000000001" customHeight="1" x14ac:dyDescent="0.25">
      <c r="A292" s="43">
        <v>284</v>
      </c>
      <c r="B292" s="49"/>
      <c r="C292" s="49"/>
      <c r="D292" s="48"/>
      <c r="E292" s="49"/>
      <c r="F292" s="70"/>
      <c r="G292" s="13"/>
      <c r="H292" s="13"/>
      <c r="I292" s="14"/>
      <c r="J292" s="44">
        <f>IFERROR(IF(G292="Annual Fee",VLOOKUP('Non-GB'!F292,Data!N:P,3,FALSE),0),0)+IFERROR(IF(G292="Late Charge",IF(OR(F292="FS-4.1",F292="FS-4.2"),VLOOKUP(F292&amp;H292,M:O,3,FALSE),VLOOKUP(H292,N:O,2,FALSE)*VLOOKUP(F292,Data!N:P,3,FALSE))),0)+IFERROR(IF(OR(F292="FS-4.1",F292="FS-4.2"),IF(VLOOKUP(H292,Data!R:S,2,FALSE)&lt;'Non-GB'!$D$5,"Lapse",0)),0)</f>
        <v>0</v>
      </c>
      <c r="L292" s="32"/>
    </row>
    <row r="293" spans="1:12" ht="20.100000000000001" customHeight="1" x14ac:dyDescent="0.25">
      <c r="A293" s="43">
        <v>285</v>
      </c>
      <c r="B293" s="49"/>
      <c r="C293" s="49"/>
      <c r="D293" s="48"/>
      <c r="E293" s="49"/>
      <c r="F293" s="70"/>
      <c r="G293" s="13"/>
      <c r="H293" s="13"/>
      <c r="I293" s="14"/>
      <c r="J293" s="44">
        <f>IFERROR(IF(G293="Annual Fee",VLOOKUP('Non-GB'!F293,Data!N:P,3,FALSE),0),0)+IFERROR(IF(G293="Late Charge",IF(OR(F293="FS-4.1",F293="FS-4.2"),VLOOKUP(F293&amp;H293,M:O,3,FALSE),VLOOKUP(H293,N:O,2,FALSE)*VLOOKUP(F293,Data!N:P,3,FALSE))),0)+IFERROR(IF(OR(F293="FS-4.1",F293="FS-4.2"),IF(VLOOKUP(H293,Data!R:S,2,FALSE)&lt;'Non-GB'!$D$5,"Lapse",0)),0)</f>
        <v>0</v>
      </c>
      <c r="L293" s="32"/>
    </row>
    <row r="294" spans="1:12" ht="20.100000000000001" customHeight="1" x14ac:dyDescent="0.25">
      <c r="A294" s="43">
        <v>286</v>
      </c>
      <c r="B294" s="49"/>
      <c r="C294" s="49"/>
      <c r="D294" s="48"/>
      <c r="E294" s="49"/>
      <c r="F294" s="70"/>
      <c r="G294" s="13"/>
      <c r="H294" s="13"/>
      <c r="I294" s="14"/>
      <c r="J294" s="44">
        <f>IFERROR(IF(G294="Annual Fee",VLOOKUP('Non-GB'!F294,Data!N:P,3,FALSE),0),0)+IFERROR(IF(G294="Late Charge",IF(OR(F294="FS-4.1",F294="FS-4.2"),VLOOKUP(F294&amp;H294,M:O,3,FALSE),VLOOKUP(H294,N:O,2,FALSE)*VLOOKUP(F294,Data!N:P,3,FALSE))),0)+IFERROR(IF(OR(F294="FS-4.1",F294="FS-4.2"),IF(VLOOKUP(H294,Data!R:S,2,FALSE)&lt;'Non-GB'!$D$5,"Lapse",0)),0)</f>
        <v>0</v>
      </c>
      <c r="L294" s="32"/>
    </row>
    <row r="295" spans="1:12" ht="20.100000000000001" customHeight="1" x14ac:dyDescent="0.25">
      <c r="A295" s="43">
        <v>287</v>
      </c>
      <c r="B295" s="49"/>
      <c r="C295" s="49"/>
      <c r="D295" s="48"/>
      <c r="E295" s="49"/>
      <c r="F295" s="70"/>
      <c r="G295" s="13"/>
      <c r="H295" s="13"/>
      <c r="I295" s="14"/>
      <c r="J295" s="44">
        <f>IFERROR(IF(G295="Annual Fee",VLOOKUP('Non-GB'!F295,Data!N:P,3,FALSE),0),0)+IFERROR(IF(G295="Late Charge",IF(OR(F295="FS-4.1",F295="FS-4.2"),VLOOKUP(F295&amp;H295,M:O,3,FALSE),VLOOKUP(H295,N:O,2,FALSE)*VLOOKUP(F295,Data!N:P,3,FALSE))),0)+IFERROR(IF(OR(F295="FS-4.1",F295="FS-4.2"),IF(VLOOKUP(H295,Data!R:S,2,FALSE)&lt;'Non-GB'!$D$5,"Lapse",0)),0)</f>
        <v>0</v>
      </c>
      <c r="L295" s="32"/>
    </row>
    <row r="296" spans="1:12" ht="20.100000000000001" customHeight="1" x14ac:dyDescent="0.25">
      <c r="A296" s="43">
        <v>288</v>
      </c>
      <c r="B296" s="49"/>
      <c r="C296" s="49"/>
      <c r="D296" s="48"/>
      <c r="E296" s="49"/>
      <c r="F296" s="70"/>
      <c r="G296" s="13"/>
      <c r="H296" s="13"/>
      <c r="I296" s="14"/>
      <c r="J296" s="44">
        <f>IFERROR(IF(G296="Annual Fee",VLOOKUP('Non-GB'!F296,Data!N:P,3,FALSE),0),0)+IFERROR(IF(G296="Late Charge",IF(OR(F296="FS-4.1",F296="FS-4.2"),VLOOKUP(F296&amp;H296,M:O,3,FALSE),VLOOKUP(H296,N:O,2,FALSE)*VLOOKUP(F296,Data!N:P,3,FALSE))),0)+IFERROR(IF(OR(F296="FS-4.1",F296="FS-4.2"),IF(VLOOKUP(H296,Data!R:S,2,FALSE)&lt;'Non-GB'!$D$5,"Lapse",0)),0)</f>
        <v>0</v>
      </c>
      <c r="L296" s="32"/>
    </row>
    <row r="297" spans="1:12" ht="20.100000000000001" customHeight="1" x14ac:dyDescent="0.25">
      <c r="A297" s="43">
        <v>289</v>
      </c>
      <c r="B297" s="49"/>
      <c r="C297" s="49"/>
      <c r="D297" s="48"/>
      <c r="E297" s="49"/>
      <c r="F297" s="70"/>
      <c r="G297" s="13"/>
      <c r="H297" s="13"/>
      <c r="I297" s="14"/>
      <c r="J297" s="44">
        <f>IFERROR(IF(G297="Annual Fee",VLOOKUP('Non-GB'!F297,Data!N:P,3,FALSE),0),0)+IFERROR(IF(G297="Late Charge",IF(OR(F297="FS-4.1",F297="FS-4.2"),VLOOKUP(F297&amp;H297,M:O,3,FALSE),VLOOKUP(H297,N:O,2,FALSE)*VLOOKUP(F297,Data!N:P,3,FALSE))),0)+IFERROR(IF(OR(F297="FS-4.1",F297="FS-4.2"),IF(VLOOKUP(H297,Data!R:S,2,FALSE)&lt;'Non-GB'!$D$5,"Lapse",0)),0)</f>
        <v>0</v>
      </c>
      <c r="L297" s="32"/>
    </row>
    <row r="298" spans="1:12" ht="20.100000000000001" customHeight="1" x14ac:dyDescent="0.25">
      <c r="A298" s="43">
        <v>290</v>
      </c>
      <c r="B298" s="49"/>
      <c r="C298" s="49"/>
      <c r="D298" s="48"/>
      <c r="E298" s="49"/>
      <c r="F298" s="70"/>
      <c r="G298" s="13"/>
      <c r="H298" s="13"/>
      <c r="I298" s="14"/>
      <c r="J298" s="44">
        <f>IFERROR(IF(G298="Annual Fee",VLOOKUP('Non-GB'!F298,Data!N:P,3,FALSE),0),0)+IFERROR(IF(G298="Late Charge",IF(OR(F298="FS-4.1",F298="FS-4.2"),VLOOKUP(F298&amp;H298,M:O,3,FALSE),VLOOKUP(H298,N:O,2,FALSE)*VLOOKUP(F298,Data!N:P,3,FALSE))),0)+IFERROR(IF(OR(F298="FS-4.1",F298="FS-4.2"),IF(VLOOKUP(H298,Data!R:S,2,FALSE)&lt;'Non-GB'!$D$5,"Lapse",0)),0)</f>
        <v>0</v>
      </c>
      <c r="L298" s="32"/>
    </row>
    <row r="299" spans="1:12" ht="20.100000000000001" customHeight="1" x14ac:dyDescent="0.25">
      <c r="A299" s="43">
        <v>291</v>
      </c>
      <c r="B299" s="49"/>
      <c r="C299" s="49"/>
      <c r="D299" s="48"/>
      <c r="E299" s="49"/>
      <c r="F299" s="70"/>
      <c r="G299" s="13"/>
      <c r="H299" s="13"/>
      <c r="I299" s="14"/>
      <c r="J299" s="44">
        <f>IFERROR(IF(G299="Annual Fee",VLOOKUP('Non-GB'!F299,Data!N:P,3,FALSE),0),0)+IFERROR(IF(G299="Late Charge",IF(OR(F299="FS-4.1",F299="FS-4.2"),VLOOKUP(F299&amp;H299,M:O,3,FALSE),VLOOKUP(H299,N:O,2,FALSE)*VLOOKUP(F299,Data!N:P,3,FALSE))),0)+IFERROR(IF(OR(F299="FS-4.1",F299="FS-4.2"),IF(VLOOKUP(H299,Data!R:S,2,FALSE)&lt;'Non-GB'!$D$5,"Lapse",0)),0)</f>
        <v>0</v>
      </c>
      <c r="L299" s="32"/>
    </row>
    <row r="300" spans="1:12" ht="20.100000000000001" customHeight="1" x14ac:dyDescent="0.25">
      <c r="A300" s="43">
        <v>292</v>
      </c>
      <c r="B300" s="49"/>
      <c r="C300" s="49"/>
      <c r="D300" s="48"/>
      <c r="E300" s="49"/>
      <c r="F300" s="70"/>
      <c r="G300" s="13"/>
      <c r="H300" s="13"/>
      <c r="I300" s="14"/>
      <c r="J300" s="44">
        <f>IFERROR(IF(G300="Annual Fee",VLOOKUP('Non-GB'!F300,Data!N:P,3,FALSE),0),0)+IFERROR(IF(G300="Late Charge",IF(OR(F300="FS-4.1",F300="FS-4.2"),VLOOKUP(F300&amp;H300,M:O,3,FALSE),VLOOKUP(H300,N:O,2,FALSE)*VLOOKUP(F300,Data!N:P,3,FALSE))),0)+IFERROR(IF(OR(F300="FS-4.1",F300="FS-4.2"),IF(VLOOKUP(H300,Data!R:S,2,FALSE)&lt;'Non-GB'!$D$5,"Lapse",0)),0)</f>
        <v>0</v>
      </c>
      <c r="L300" s="32"/>
    </row>
    <row r="301" spans="1:12" ht="20.100000000000001" customHeight="1" x14ac:dyDescent="0.25">
      <c r="A301" s="43">
        <v>293</v>
      </c>
      <c r="B301" s="49"/>
      <c r="C301" s="49"/>
      <c r="D301" s="48"/>
      <c r="E301" s="49"/>
      <c r="F301" s="70"/>
      <c r="G301" s="13"/>
      <c r="H301" s="13"/>
      <c r="I301" s="14"/>
      <c r="J301" s="44">
        <f>IFERROR(IF(G301="Annual Fee",VLOOKUP('Non-GB'!F301,Data!N:P,3,FALSE),0),0)+IFERROR(IF(G301="Late Charge",IF(OR(F301="FS-4.1",F301="FS-4.2"),VLOOKUP(F301&amp;H301,M:O,3,FALSE),VLOOKUP(H301,N:O,2,FALSE)*VLOOKUP(F301,Data!N:P,3,FALSE))),0)+IFERROR(IF(OR(F301="FS-4.1",F301="FS-4.2"),IF(VLOOKUP(H301,Data!R:S,2,FALSE)&lt;'Non-GB'!$D$5,"Lapse",0)),0)</f>
        <v>0</v>
      </c>
      <c r="L301" s="32"/>
    </row>
    <row r="302" spans="1:12" ht="20.100000000000001" customHeight="1" x14ac:dyDescent="0.25">
      <c r="A302" s="43">
        <v>294</v>
      </c>
      <c r="B302" s="49"/>
      <c r="C302" s="49"/>
      <c r="D302" s="48"/>
      <c r="E302" s="49"/>
      <c r="F302" s="70"/>
      <c r="G302" s="13"/>
      <c r="H302" s="13"/>
      <c r="I302" s="14"/>
      <c r="J302" s="44">
        <f>IFERROR(IF(G302="Annual Fee",VLOOKUP('Non-GB'!F302,Data!N:P,3,FALSE),0),0)+IFERROR(IF(G302="Late Charge",IF(OR(F302="FS-4.1",F302="FS-4.2"),VLOOKUP(F302&amp;H302,M:O,3,FALSE),VLOOKUP(H302,N:O,2,FALSE)*VLOOKUP(F302,Data!N:P,3,FALSE))),0)+IFERROR(IF(OR(F302="FS-4.1",F302="FS-4.2"),IF(VLOOKUP(H302,Data!R:S,2,FALSE)&lt;'Non-GB'!$D$5,"Lapse",0)),0)</f>
        <v>0</v>
      </c>
      <c r="L302" s="32"/>
    </row>
    <row r="303" spans="1:12" ht="20.100000000000001" customHeight="1" x14ac:dyDescent="0.25">
      <c r="A303" s="43">
        <v>295</v>
      </c>
      <c r="B303" s="49"/>
      <c r="C303" s="49"/>
      <c r="D303" s="48"/>
      <c r="E303" s="49"/>
      <c r="F303" s="70"/>
      <c r="G303" s="13"/>
      <c r="H303" s="13"/>
      <c r="I303" s="14"/>
      <c r="J303" s="44">
        <f>IFERROR(IF(G303="Annual Fee",VLOOKUP('Non-GB'!F303,Data!N:P,3,FALSE),0),0)+IFERROR(IF(G303="Late Charge",IF(OR(F303="FS-4.1",F303="FS-4.2"),VLOOKUP(F303&amp;H303,M:O,3,FALSE),VLOOKUP(H303,N:O,2,FALSE)*VLOOKUP(F303,Data!N:P,3,FALSE))),0)+IFERROR(IF(OR(F303="FS-4.1",F303="FS-4.2"),IF(VLOOKUP(H303,Data!R:S,2,FALSE)&lt;'Non-GB'!$D$5,"Lapse",0)),0)</f>
        <v>0</v>
      </c>
      <c r="L303" s="32"/>
    </row>
    <row r="304" spans="1:12" ht="20.100000000000001" customHeight="1" x14ac:dyDescent="0.25">
      <c r="A304" s="43">
        <v>296</v>
      </c>
      <c r="B304" s="49"/>
      <c r="C304" s="49"/>
      <c r="D304" s="48"/>
      <c r="E304" s="49"/>
      <c r="F304" s="70"/>
      <c r="G304" s="13"/>
      <c r="H304" s="13"/>
      <c r="I304" s="14"/>
      <c r="J304" s="44">
        <f>IFERROR(IF(G304="Annual Fee",VLOOKUP('Non-GB'!F304,Data!N:P,3,FALSE),0),0)+IFERROR(IF(G304="Late Charge",IF(OR(F304="FS-4.1",F304="FS-4.2"),VLOOKUP(F304&amp;H304,M:O,3,FALSE),VLOOKUP(H304,N:O,2,FALSE)*VLOOKUP(F304,Data!N:P,3,FALSE))),0)+IFERROR(IF(OR(F304="FS-4.1",F304="FS-4.2"),IF(VLOOKUP(H304,Data!R:S,2,FALSE)&lt;'Non-GB'!$D$5,"Lapse",0)),0)</f>
        <v>0</v>
      </c>
      <c r="L304" s="32"/>
    </row>
    <row r="305" spans="1:12" ht="20.100000000000001" customHeight="1" x14ac:dyDescent="0.25">
      <c r="A305" s="43">
        <v>297</v>
      </c>
      <c r="B305" s="49"/>
      <c r="C305" s="49"/>
      <c r="D305" s="48"/>
      <c r="E305" s="49"/>
      <c r="F305" s="70"/>
      <c r="G305" s="13"/>
      <c r="H305" s="13"/>
      <c r="I305" s="14"/>
      <c r="J305" s="44">
        <f>IFERROR(IF(G305="Annual Fee",VLOOKUP('Non-GB'!F305,Data!N:P,3,FALSE),0),0)+IFERROR(IF(G305="Late Charge",IF(OR(F305="FS-4.1",F305="FS-4.2"),VLOOKUP(F305&amp;H305,M:O,3,FALSE),VLOOKUP(H305,N:O,2,FALSE)*VLOOKUP(F305,Data!N:P,3,FALSE))),0)+IFERROR(IF(OR(F305="FS-4.1",F305="FS-4.2"),IF(VLOOKUP(H305,Data!R:S,2,FALSE)&lt;'Non-GB'!$D$5,"Lapse",0)),0)</f>
        <v>0</v>
      </c>
      <c r="L305" s="32"/>
    </row>
    <row r="306" spans="1:12" ht="20.100000000000001" customHeight="1" x14ac:dyDescent="0.25">
      <c r="A306" s="43">
        <v>298</v>
      </c>
      <c r="B306" s="49"/>
      <c r="C306" s="49"/>
      <c r="D306" s="48"/>
      <c r="E306" s="49"/>
      <c r="F306" s="70"/>
      <c r="G306" s="13"/>
      <c r="H306" s="13"/>
      <c r="I306" s="14"/>
      <c r="J306" s="44">
        <f>IFERROR(IF(G306="Annual Fee",VLOOKUP('Non-GB'!F306,Data!N:P,3,FALSE),0),0)+IFERROR(IF(G306="Late Charge",IF(OR(F306="FS-4.1",F306="FS-4.2"),VLOOKUP(F306&amp;H306,M:O,3,FALSE),VLOOKUP(H306,N:O,2,FALSE)*VLOOKUP(F306,Data!N:P,3,FALSE))),0)+IFERROR(IF(OR(F306="FS-4.1",F306="FS-4.2"),IF(VLOOKUP(H306,Data!R:S,2,FALSE)&lt;'Non-GB'!$D$5,"Lapse",0)),0)</f>
        <v>0</v>
      </c>
      <c r="L306" s="32"/>
    </row>
    <row r="307" spans="1:12" ht="20.100000000000001" customHeight="1" x14ac:dyDescent="0.25">
      <c r="A307" s="43">
        <v>299</v>
      </c>
      <c r="B307" s="49"/>
      <c r="C307" s="49"/>
      <c r="D307" s="48"/>
      <c r="E307" s="49"/>
      <c r="F307" s="70"/>
      <c r="G307" s="13"/>
      <c r="H307" s="13"/>
      <c r="I307" s="14"/>
      <c r="J307" s="44">
        <f>IFERROR(IF(G307="Annual Fee",VLOOKUP('Non-GB'!F307,Data!N:P,3,FALSE),0),0)+IFERROR(IF(G307="Late Charge",IF(OR(F307="FS-4.1",F307="FS-4.2"),VLOOKUP(F307&amp;H307,M:O,3,FALSE),VLOOKUP(H307,N:O,2,FALSE)*VLOOKUP(F307,Data!N:P,3,FALSE))),0)+IFERROR(IF(OR(F307="FS-4.1",F307="FS-4.2"),IF(VLOOKUP(H307,Data!R:S,2,FALSE)&lt;'Non-GB'!$D$5,"Lapse",0)),0)</f>
        <v>0</v>
      </c>
      <c r="L307" s="32"/>
    </row>
    <row r="308" spans="1:12" ht="20.100000000000001" customHeight="1" x14ac:dyDescent="0.25">
      <c r="A308" s="43">
        <v>300</v>
      </c>
      <c r="B308" s="49"/>
      <c r="C308" s="49"/>
      <c r="D308" s="48"/>
      <c r="E308" s="49"/>
      <c r="F308" s="70"/>
      <c r="G308" s="13"/>
      <c r="H308" s="13"/>
      <c r="I308" s="14"/>
      <c r="J308" s="44">
        <f>IFERROR(IF(G308="Annual Fee",VLOOKUP('Non-GB'!F308,Data!N:P,3,FALSE),0),0)+IFERROR(IF(G308="Late Charge",IF(OR(F308="FS-4.1",F308="FS-4.2"),VLOOKUP(F308&amp;H308,M:O,3,FALSE),VLOOKUP(H308,N:O,2,FALSE)*VLOOKUP(F308,Data!N:P,3,FALSE))),0)+IFERROR(IF(OR(F308="FS-4.1",F308="FS-4.2"),IF(VLOOKUP(H308,Data!R:S,2,FALSE)&lt;'Non-GB'!$D$5,"Lapse",0)),0)</f>
        <v>0</v>
      </c>
      <c r="L308" s="32"/>
    </row>
    <row r="309" spans="1:12" ht="20.100000000000001" customHeight="1" x14ac:dyDescent="0.25">
      <c r="A309" s="43">
        <v>301</v>
      </c>
      <c r="B309" s="49"/>
      <c r="C309" s="49"/>
      <c r="D309" s="48"/>
      <c r="E309" s="49"/>
      <c r="F309" s="70"/>
      <c r="G309" s="13"/>
      <c r="H309" s="13"/>
      <c r="I309" s="14"/>
      <c r="J309" s="44">
        <f>IFERROR(IF(G309="Annual Fee",VLOOKUP('Non-GB'!F309,Data!N:P,3,FALSE),0),0)+IFERROR(IF(G309="Late Charge",IF(OR(F309="FS-4.1",F309="FS-4.2"),VLOOKUP(F309&amp;H309,M:O,3,FALSE),VLOOKUP(H309,N:O,2,FALSE)*VLOOKUP(F309,Data!N:P,3,FALSE))),0)+IFERROR(IF(OR(F309="FS-4.1",F309="FS-4.2"),IF(VLOOKUP(H309,Data!R:S,2,FALSE)&lt;'Non-GB'!$D$5,"Lapse",0)),0)</f>
        <v>0</v>
      </c>
      <c r="L309" s="32"/>
    </row>
    <row r="310" spans="1:12" ht="20.100000000000001" customHeight="1" x14ac:dyDescent="0.25">
      <c r="A310" s="43">
        <v>302</v>
      </c>
      <c r="B310" s="49"/>
      <c r="C310" s="49"/>
      <c r="D310" s="48"/>
      <c r="E310" s="49"/>
      <c r="F310" s="70"/>
      <c r="G310" s="13"/>
      <c r="H310" s="13"/>
      <c r="I310" s="14"/>
      <c r="J310" s="44">
        <f>IFERROR(IF(G310="Annual Fee",VLOOKUP('Non-GB'!F310,Data!N:P,3,FALSE),0),0)+IFERROR(IF(G310="Late Charge",IF(OR(F310="FS-4.1",F310="FS-4.2"),VLOOKUP(F310&amp;H310,M:O,3,FALSE),VLOOKUP(H310,N:O,2,FALSE)*VLOOKUP(F310,Data!N:P,3,FALSE))),0)+IFERROR(IF(OR(F310="FS-4.1",F310="FS-4.2"),IF(VLOOKUP(H310,Data!R:S,2,FALSE)&lt;'Non-GB'!$D$5,"Lapse",0)),0)</f>
        <v>0</v>
      </c>
      <c r="L310" s="32"/>
    </row>
    <row r="311" spans="1:12" ht="20.100000000000001" customHeight="1" x14ac:dyDescent="0.25">
      <c r="A311" s="43">
        <v>303</v>
      </c>
      <c r="B311" s="49"/>
      <c r="C311" s="49"/>
      <c r="D311" s="48"/>
      <c r="E311" s="49"/>
      <c r="F311" s="70"/>
      <c r="G311" s="13"/>
      <c r="H311" s="13"/>
      <c r="I311" s="14"/>
      <c r="J311" s="44">
        <f>IFERROR(IF(G311="Annual Fee",VLOOKUP('Non-GB'!F311,Data!N:P,3,FALSE),0),0)+IFERROR(IF(G311="Late Charge",IF(OR(F311="FS-4.1",F311="FS-4.2"),VLOOKUP(F311&amp;H311,M:O,3,FALSE),VLOOKUP(H311,N:O,2,FALSE)*VLOOKUP(F311,Data!N:P,3,FALSE))),0)+IFERROR(IF(OR(F311="FS-4.1",F311="FS-4.2"),IF(VLOOKUP(H311,Data!R:S,2,FALSE)&lt;'Non-GB'!$D$5,"Lapse",0)),0)</f>
        <v>0</v>
      </c>
      <c r="L311" s="32"/>
    </row>
    <row r="312" spans="1:12" ht="20.100000000000001" customHeight="1" x14ac:dyDescent="0.25">
      <c r="A312" s="43">
        <v>304</v>
      </c>
      <c r="B312" s="49"/>
      <c r="C312" s="49"/>
      <c r="D312" s="48"/>
      <c r="E312" s="49"/>
      <c r="F312" s="70"/>
      <c r="G312" s="13"/>
      <c r="H312" s="13"/>
      <c r="I312" s="14"/>
      <c r="J312" s="44">
        <f>IFERROR(IF(G312="Annual Fee",VLOOKUP('Non-GB'!F312,Data!N:P,3,FALSE),0),0)+IFERROR(IF(G312="Late Charge",IF(OR(F312="FS-4.1",F312="FS-4.2"),VLOOKUP(F312&amp;H312,M:O,3,FALSE),VLOOKUP(H312,N:O,2,FALSE)*VLOOKUP(F312,Data!N:P,3,FALSE))),0)+IFERROR(IF(OR(F312="FS-4.1",F312="FS-4.2"),IF(VLOOKUP(H312,Data!R:S,2,FALSE)&lt;'Non-GB'!$D$5,"Lapse",0)),0)</f>
        <v>0</v>
      </c>
      <c r="L312" s="32"/>
    </row>
    <row r="313" spans="1:12" ht="20.100000000000001" customHeight="1" x14ac:dyDescent="0.25">
      <c r="A313" s="43">
        <v>305</v>
      </c>
      <c r="B313" s="49"/>
      <c r="C313" s="49"/>
      <c r="D313" s="48"/>
      <c r="E313" s="49"/>
      <c r="F313" s="70"/>
      <c r="G313" s="13"/>
      <c r="H313" s="13"/>
      <c r="I313" s="14"/>
      <c r="J313" s="44">
        <f>IFERROR(IF(G313="Annual Fee",VLOOKUP('Non-GB'!F313,Data!N:P,3,FALSE),0),0)+IFERROR(IF(G313="Late Charge",IF(OR(F313="FS-4.1",F313="FS-4.2"),VLOOKUP(F313&amp;H313,M:O,3,FALSE),VLOOKUP(H313,N:O,2,FALSE)*VLOOKUP(F313,Data!N:P,3,FALSE))),0)+IFERROR(IF(OR(F313="FS-4.1",F313="FS-4.2"),IF(VLOOKUP(H313,Data!R:S,2,FALSE)&lt;'Non-GB'!$D$5,"Lapse",0)),0)</f>
        <v>0</v>
      </c>
      <c r="L313" s="32"/>
    </row>
    <row r="314" spans="1:12" ht="20.100000000000001" customHeight="1" x14ac:dyDescent="0.25">
      <c r="A314" s="43">
        <v>306</v>
      </c>
      <c r="B314" s="49"/>
      <c r="C314" s="49"/>
      <c r="D314" s="48"/>
      <c r="E314" s="49"/>
      <c r="F314" s="70"/>
      <c r="G314" s="13"/>
      <c r="H314" s="13"/>
      <c r="I314" s="14"/>
      <c r="J314" s="44">
        <f>IFERROR(IF(G314="Annual Fee",VLOOKUP('Non-GB'!F314,Data!N:P,3,FALSE),0),0)+IFERROR(IF(G314="Late Charge",IF(OR(F314="FS-4.1",F314="FS-4.2"),VLOOKUP(F314&amp;H314,M:O,3,FALSE),VLOOKUP(H314,N:O,2,FALSE)*VLOOKUP(F314,Data!N:P,3,FALSE))),0)+IFERROR(IF(OR(F314="FS-4.1",F314="FS-4.2"),IF(VLOOKUP(H314,Data!R:S,2,FALSE)&lt;'Non-GB'!$D$5,"Lapse",0)),0)</f>
        <v>0</v>
      </c>
      <c r="L314" s="32"/>
    </row>
    <row r="315" spans="1:12" ht="20.100000000000001" customHeight="1" x14ac:dyDescent="0.25">
      <c r="A315" s="43">
        <v>307</v>
      </c>
      <c r="B315" s="49"/>
      <c r="C315" s="49"/>
      <c r="D315" s="48"/>
      <c r="E315" s="49"/>
      <c r="F315" s="70"/>
      <c r="G315" s="13"/>
      <c r="H315" s="13"/>
      <c r="I315" s="14"/>
      <c r="J315" s="44">
        <f>IFERROR(IF(G315="Annual Fee",VLOOKUP('Non-GB'!F315,Data!N:P,3,FALSE),0),0)+IFERROR(IF(G315="Late Charge",IF(OR(F315="FS-4.1",F315="FS-4.2"),VLOOKUP(F315&amp;H315,M:O,3,FALSE),VLOOKUP(H315,N:O,2,FALSE)*VLOOKUP(F315,Data!N:P,3,FALSE))),0)+IFERROR(IF(OR(F315="FS-4.1",F315="FS-4.2"),IF(VLOOKUP(H315,Data!R:S,2,FALSE)&lt;'Non-GB'!$D$5,"Lapse",0)),0)</f>
        <v>0</v>
      </c>
      <c r="L315" s="32"/>
    </row>
    <row r="316" spans="1:12" ht="20.100000000000001" customHeight="1" x14ac:dyDescent="0.25">
      <c r="A316" s="43">
        <v>308</v>
      </c>
      <c r="B316" s="49"/>
      <c r="C316" s="49"/>
      <c r="D316" s="48"/>
      <c r="E316" s="49"/>
      <c r="F316" s="70"/>
      <c r="G316" s="13"/>
      <c r="H316" s="13"/>
      <c r="I316" s="14"/>
      <c r="J316" s="44">
        <f>IFERROR(IF(G316="Annual Fee",VLOOKUP('Non-GB'!F316,Data!N:P,3,FALSE),0),0)+IFERROR(IF(G316="Late Charge",IF(OR(F316="FS-4.1",F316="FS-4.2"),VLOOKUP(F316&amp;H316,M:O,3,FALSE),VLOOKUP(H316,N:O,2,FALSE)*VLOOKUP(F316,Data!N:P,3,FALSE))),0)+IFERROR(IF(OR(F316="FS-4.1",F316="FS-4.2"),IF(VLOOKUP(H316,Data!R:S,2,FALSE)&lt;'Non-GB'!$D$5,"Lapse",0)),0)</f>
        <v>0</v>
      </c>
      <c r="L316" s="32"/>
    </row>
    <row r="317" spans="1:12" ht="20.100000000000001" customHeight="1" x14ac:dyDescent="0.25">
      <c r="A317" s="43">
        <v>309</v>
      </c>
      <c r="B317" s="49"/>
      <c r="C317" s="49"/>
      <c r="D317" s="48"/>
      <c r="E317" s="49"/>
      <c r="F317" s="70"/>
      <c r="G317" s="13"/>
      <c r="H317" s="13"/>
      <c r="I317" s="14"/>
      <c r="J317" s="44">
        <f>IFERROR(IF(G317="Annual Fee",VLOOKUP('Non-GB'!F317,Data!N:P,3,FALSE),0),0)+IFERROR(IF(G317="Late Charge",IF(OR(F317="FS-4.1",F317="FS-4.2"),VLOOKUP(F317&amp;H317,M:O,3,FALSE),VLOOKUP(H317,N:O,2,FALSE)*VLOOKUP(F317,Data!N:P,3,FALSE))),0)+IFERROR(IF(OR(F317="FS-4.1",F317="FS-4.2"),IF(VLOOKUP(H317,Data!R:S,2,FALSE)&lt;'Non-GB'!$D$5,"Lapse",0)),0)</f>
        <v>0</v>
      </c>
      <c r="L317" s="32"/>
    </row>
    <row r="318" spans="1:12" ht="20.100000000000001" customHeight="1" x14ac:dyDescent="0.25">
      <c r="A318" s="43">
        <v>310</v>
      </c>
      <c r="B318" s="49"/>
      <c r="C318" s="49"/>
      <c r="D318" s="48"/>
      <c r="E318" s="49"/>
      <c r="F318" s="70"/>
      <c r="G318" s="13"/>
      <c r="H318" s="13"/>
      <c r="I318" s="14"/>
      <c r="J318" s="44">
        <f>IFERROR(IF(G318="Annual Fee",VLOOKUP('Non-GB'!F318,Data!N:P,3,FALSE),0),0)+IFERROR(IF(G318="Late Charge",IF(OR(F318="FS-4.1",F318="FS-4.2"),VLOOKUP(F318&amp;H318,M:O,3,FALSE),VLOOKUP(H318,N:O,2,FALSE)*VLOOKUP(F318,Data!N:P,3,FALSE))),0)+IFERROR(IF(OR(F318="FS-4.1",F318="FS-4.2"),IF(VLOOKUP(H318,Data!R:S,2,FALSE)&lt;'Non-GB'!$D$5,"Lapse",0)),0)</f>
        <v>0</v>
      </c>
      <c r="L318" s="32"/>
    </row>
    <row r="319" spans="1:12" ht="20.100000000000001" customHeight="1" x14ac:dyDescent="0.25">
      <c r="A319" s="43">
        <v>311</v>
      </c>
      <c r="B319" s="49"/>
      <c r="C319" s="49"/>
      <c r="D319" s="48"/>
      <c r="E319" s="49"/>
      <c r="F319" s="70"/>
      <c r="G319" s="13"/>
      <c r="H319" s="13"/>
      <c r="I319" s="14"/>
      <c r="J319" s="44">
        <f>IFERROR(IF(G319="Annual Fee",VLOOKUP('Non-GB'!F319,Data!N:P,3,FALSE),0),0)+IFERROR(IF(G319="Late Charge",IF(OR(F319="FS-4.1",F319="FS-4.2"),VLOOKUP(F319&amp;H319,M:O,3,FALSE),VLOOKUP(H319,N:O,2,FALSE)*VLOOKUP(F319,Data!N:P,3,FALSE))),0)+IFERROR(IF(OR(F319="FS-4.1",F319="FS-4.2"),IF(VLOOKUP(H319,Data!R:S,2,FALSE)&lt;'Non-GB'!$D$5,"Lapse",0)),0)</f>
        <v>0</v>
      </c>
      <c r="L319" s="32"/>
    </row>
    <row r="320" spans="1:12" ht="20.100000000000001" customHeight="1" x14ac:dyDescent="0.25">
      <c r="A320" s="43">
        <v>312</v>
      </c>
      <c r="B320" s="49"/>
      <c r="C320" s="49"/>
      <c r="D320" s="48"/>
      <c r="E320" s="49"/>
      <c r="F320" s="70"/>
      <c r="G320" s="13"/>
      <c r="H320" s="13"/>
      <c r="I320" s="14"/>
      <c r="J320" s="44">
        <f>IFERROR(IF(G320="Annual Fee",VLOOKUP('Non-GB'!F320,Data!N:P,3,FALSE),0),0)+IFERROR(IF(G320="Late Charge",IF(OR(F320="FS-4.1",F320="FS-4.2"),VLOOKUP(F320&amp;H320,M:O,3,FALSE),VLOOKUP(H320,N:O,2,FALSE)*VLOOKUP(F320,Data!N:P,3,FALSE))),0)+IFERROR(IF(OR(F320="FS-4.1",F320="FS-4.2"),IF(VLOOKUP(H320,Data!R:S,2,FALSE)&lt;'Non-GB'!$D$5,"Lapse",0)),0)</f>
        <v>0</v>
      </c>
      <c r="L320" s="32"/>
    </row>
    <row r="321" spans="1:12" ht="20.100000000000001" customHeight="1" x14ac:dyDescent="0.25">
      <c r="A321" s="43">
        <v>313</v>
      </c>
      <c r="B321" s="49"/>
      <c r="C321" s="49"/>
      <c r="D321" s="48"/>
      <c r="E321" s="49"/>
      <c r="F321" s="70"/>
      <c r="G321" s="13"/>
      <c r="H321" s="13"/>
      <c r="I321" s="14"/>
      <c r="J321" s="44">
        <f>IFERROR(IF(G321="Annual Fee",VLOOKUP('Non-GB'!F321,Data!N:P,3,FALSE),0),0)+IFERROR(IF(G321="Late Charge",IF(OR(F321="FS-4.1",F321="FS-4.2"),VLOOKUP(F321&amp;H321,M:O,3,FALSE),VLOOKUP(H321,N:O,2,FALSE)*VLOOKUP(F321,Data!N:P,3,FALSE))),0)+IFERROR(IF(OR(F321="FS-4.1",F321="FS-4.2"),IF(VLOOKUP(H321,Data!R:S,2,FALSE)&lt;'Non-GB'!$D$5,"Lapse",0)),0)</f>
        <v>0</v>
      </c>
      <c r="L321" s="32"/>
    </row>
    <row r="322" spans="1:12" ht="20.100000000000001" customHeight="1" x14ac:dyDescent="0.25">
      <c r="A322" s="43">
        <v>314</v>
      </c>
      <c r="B322" s="49"/>
      <c r="C322" s="49"/>
      <c r="D322" s="48"/>
      <c r="E322" s="49"/>
      <c r="F322" s="70"/>
      <c r="G322" s="13"/>
      <c r="H322" s="13"/>
      <c r="I322" s="14"/>
      <c r="J322" s="44">
        <f>IFERROR(IF(G322="Annual Fee",VLOOKUP('Non-GB'!F322,Data!N:P,3,FALSE),0),0)+IFERROR(IF(G322="Late Charge",IF(OR(F322="FS-4.1",F322="FS-4.2"),VLOOKUP(F322&amp;H322,M:O,3,FALSE),VLOOKUP(H322,N:O,2,FALSE)*VLOOKUP(F322,Data!N:P,3,FALSE))),0)+IFERROR(IF(OR(F322="FS-4.1",F322="FS-4.2"),IF(VLOOKUP(H322,Data!R:S,2,FALSE)&lt;'Non-GB'!$D$5,"Lapse",0)),0)</f>
        <v>0</v>
      </c>
      <c r="L322" s="32"/>
    </row>
    <row r="323" spans="1:12" ht="20.100000000000001" customHeight="1" x14ac:dyDescent="0.25">
      <c r="A323" s="43">
        <v>315</v>
      </c>
      <c r="B323" s="49"/>
      <c r="C323" s="49"/>
      <c r="D323" s="48"/>
      <c r="E323" s="49"/>
      <c r="F323" s="70"/>
      <c r="G323" s="13"/>
      <c r="H323" s="13"/>
      <c r="I323" s="14"/>
      <c r="J323" s="44">
        <f>IFERROR(IF(G323="Annual Fee",VLOOKUP('Non-GB'!F323,Data!N:P,3,FALSE),0),0)+IFERROR(IF(G323="Late Charge",IF(OR(F323="FS-4.1",F323="FS-4.2"),VLOOKUP(F323&amp;H323,M:O,3,FALSE),VLOOKUP(H323,N:O,2,FALSE)*VLOOKUP(F323,Data!N:P,3,FALSE))),0)+IFERROR(IF(OR(F323="FS-4.1",F323="FS-4.2"),IF(VLOOKUP(H323,Data!R:S,2,FALSE)&lt;'Non-GB'!$D$5,"Lapse",0)),0)</f>
        <v>0</v>
      </c>
      <c r="L323" s="32"/>
    </row>
    <row r="324" spans="1:12" ht="20.100000000000001" customHeight="1" x14ac:dyDescent="0.25">
      <c r="A324" s="43">
        <v>316</v>
      </c>
      <c r="B324" s="49"/>
      <c r="C324" s="49"/>
      <c r="D324" s="48"/>
      <c r="E324" s="49"/>
      <c r="F324" s="70"/>
      <c r="G324" s="13"/>
      <c r="H324" s="13"/>
      <c r="I324" s="14"/>
      <c r="J324" s="44">
        <f>IFERROR(IF(G324="Annual Fee",VLOOKUP('Non-GB'!F324,Data!N:P,3,FALSE),0),0)+IFERROR(IF(G324="Late Charge",IF(OR(F324="FS-4.1",F324="FS-4.2"),VLOOKUP(F324&amp;H324,M:O,3,FALSE),VLOOKUP(H324,N:O,2,FALSE)*VLOOKUP(F324,Data!N:P,3,FALSE))),0)+IFERROR(IF(OR(F324="FS-4.1",F324="FS-4.2"),IF(VLOOKUP(H324,Data!R:S,2,FALSE)&lt;'Non-GB'!$D$5,"Lapse",0)),0)</f>
        <v>0</v>
      </c>
      <c r="L324" s="32"/>
    </row>
    <row r="325" spans="1:12" ht="20.100000000000001" customHeight="1" x14ac:dyDescent="0.25">
      <c r="A325" s="43">
        <v>317</v>
      </c>
      <c r="B325" s="49"/>
      <c r="C325" s="49"/>
      <c r="D325" s="48"/>
      <c r="E325" s="49"/>
      <c r="F325" s="70"/>
      <c r="G325" s="13"/>
      <c r="H325" s="13"/>
      <c r="I325" s="14"/>
      <c r="J325" s="44">
        <f>IFERROR(IF(G325="Annual Fee",VLOOKUP('Non-GB'!F325,Data!N:P,3,FALSE),0),0)+IFERROR(IF(G325="Late Charge",IF(OR(F325="FS-4.1",F325="FS-4.2"),VLOOKUP(F325&amp;H325,M:O,3,FALSE),VLOOKUP(H325,N:O,2,FALSE)*VLOOKUP(F325,Data!N:P,3,FALSE))),0)+IFERROR(IF(OR(F325="FS-4.1",F325="FS-4.2"),IF(VLOOKUP(H325,Data!R:S,2,FALSE)&lt;'Non-GB'!$D$5,"Lapse",0)),0)</f>
        <v>0</v>
      </c>
      <c r="L325" s="32"/>
    </row>
    <row r="326" spans="1:12" ht="20.100000000000001" customHeight="1" x14ac:dyDescent="0.25">
      <c r="A326" s="43">
        <v>318</v>
      </c>
      <c r="B326" s="49"/>
      <c r="C326" s="49"/>
      <c r="D326" s="48"/>
      <c r="E326" s="49"/>
      <c r="F326" s="70"/>
      <c r="G326" s="13"/>
      <c r="H326" s="13"/>
      <c r="I326" s="14"/>
      <c r="J326" s="44">
        <f>IFERROR(IF(G326="Annual Fee",VLOOKUP('Non-GB'!F326,Data!N:P,3,FALSE),0),0)+IFERROR(IF(G326="Late Charge",IF(OR(F326="FS-4.1",F326="FS-4.2"),VLOOKUP(F326&amp;H326,M:O,3,FALSE),VLOOKUP(H326,N:O,2,FALSE)*VLOOKUP(F326,Data!N:P,3,FALSE))),0)+IFERROR(IF(OR(F326="FS-4.1",F326="FS-4.2"),IF(VLOOKUP(H326,Data!R:S,2,FALSE)&lt;'Non-GB'!$D$5,"Lapse",0)),0)</f>
        <v>0</v>
      </c>
      <c r="L326" s="32"/>
    </row>
    <row r="327" spans="1:12" ht="20.100000000000001" customHeight="1" x14ac:dyDescent="0.25">
      <c r="A327" s="43">
        <v>319</v>
      </c>
      <c r="B327" s="49"/>
      <c r="C327" s="49"/>
      <c r="D327" s="48"/>
      <c r="E327" s="49"/>
      <c r="F327" s="70"/>
      <c r="G327" s="13"/>
      <c r="H327" s="13"/>
      <c r="I327" s="14"/>
      <c r="J327" s="44">
        <f>IFERROR(IF(G327="Annual Fee",VLOOKUP('Non-GB'!F327,Data!N:P,3,FALSE),0),0)+IFERROR(IF(G327="Late Charge",IF(OR(F327="FS-4.1",F327="FS-4.2"),VLOOKUP(F327&amp;H327,M:O,3,FALSE),VLOOKUP(H327,N:O,2,FALSE)*VLOOKUP(F327,Data!N:P,3,FALSE))),0)+IFERROR(IF(OR(F327="FS-4.1",F327="FS-4.2"),IF(VLOOKUP(H327,Data!R:S,2,FALSE)&lt;'Non-GB'!$D$5,"Lapse",0)),0)</f>
        <v>0</v>
      </c>
      <c r="L327" s="32"/>
    </row>
    <row r="328" spans="1:12" ht="20.100000000000001" customHeight="1" x14ac:dyDescent="0.25">
      <c r="A328" s="43">
        <v>320</v>
      </c>
      <c r="B328" s="49"/>
      <c r="C328" s="49"/>
      <c r="D328" s="48"/>
      <c r="E328" s="49"/>
      <c r="F328" s="70"/>
      <c r="G328" s="13"/>
      <c r="H328" s="13"/>
      <c r="I328" s="14"/>
      <c r="J328" s="44">
        <f>IFERROR(IF(G328="Annual Fee",VLOOKUP('Non-GB'!F328,Data!N:P,3,FALSE),0),0)+IFERROR(IF(G328="Late Charge",IF(OR(F328="FS-4.1",F328="FS-4.2"),VLOOKUP(F328&amp;H328,M:O,3,FALSE),VLOOKUP(H328,N:O,2,FALSE)*VLOOKUP(F328,Data!N:P,3,FALSE))),0)+IFERROR(IF(OR(F328="FS-4.1",F328="FS-4.2"),IF(VLOOKUP(H328,Data!R:S,2,FALSE)&lt;'Non-GB'!$D$5,"Lapse",0)),0)</f>
        <v>0</v>
      </c>
      <c r="L328" s="32"/>
    </row>
    <row r="329" spans="1:12" ht="20.100000000000001" customHeight="1" x14ac:dyDescent="0.25">
      <c r="A329" s="43">
        <v>321</v>
      </c>
      <c r="B329" s="49"/>
      <c r="C329" s="49"/>
      <c r="D329" s="48"/>
      <c r="E329" s="49"/>
      <c r="F329" s="70"/>
      <c r="G329" s="13"/>
      <c r="H329" s="13"/>
      <c r="I329" s="14"/>
      <c r="J329" s="44">
        <f>IFERROR(IF(G329="Annual Fee",VLOOKUP('Non-GB'!F329,Data!N:P,3,FALSE),0),0)+IFERROR(IF(G329="Late Charge",IF(OR(F329="FS-4.1",F329="FS-4.2"),VLOOKUP(F329&amp;H329,M:O,3,FALSE),VLOOKUP(H329,N:O,2,FALSE)*VLOOKUP(F329,Data!N:P,3,FALSE))),0)+IFERROR(IF(OR(F329="FS-4.1",F329="FS-4.2"),IF(VLOOKUP(H329,Data!R:S,2,FALSE)&lt;'Non-GB'!$D$5,"Lapse",0)),0)</f>
        <v>0</v>
      </c>
      <c r="L329" s="32"/>
    </row>
    <row r="330" spans="1:12" ht="20.100000000000001" customHeight="1" x14ac:dyDescent="0.25">
      <c r="A330" s="43">
        <v>322</v>
      </c>
      <c r="B330" s="49"/>
      <c r="C330" s="49"/>
      <c r="D330" s="48"/>
      <c r="E330" s="49"/>
      <c r="F330" s="70"/>
      <c r="G330" s="13"/>
      <c r="H330" s="13"/>
      <c r="I330" s="14"/>
      <c r="J330" s="44">
        <f>IFERROR(IF(G330="Annual Fee",VLOOKUP('Non-GB'!F330,Data!N:P,3,FALSE),0),0)+IFERROR(IF(G330="Late Charge",IF(OR(F330="FS-4.1",F330="FS-4.2"),VLOOKUP(F330&amp;H330,M:O,3,FALSE),VLOOKUP(H330,N:O,2,FALSE)*VLOOKUP(F330,Data!N:P,3,FALSE))),0)+IFERROR(IF(OR(F330="FS-4.1",F330="FS-4.2"),IF(VLOOKUP(H330,Data!R:S,2,FALSE)&lt;'Non-GB'!$D$5,"Lapse",0)),0)</f>
        <v>0</v>
      </c>
      <c r="L330" s="32"/>
    </row>
    <row r="331" spans="1:12" ht="20.100000000000001" customHeight="1" x14ac:dyDescent="0.25">
      <c r="A331" s="43">
        <v>323</v>
      </c>
      <c r="B331" s="49"/>
      <c r="C331" s="49"/>
      <c r="D331" s="48"/>
      <c r="E331" s="49"/>
      <c r="F331" s="70"/>
      <c r="G331" s="13"/>
      <c r="H331" s="13"/>
      <c r="I331" s="14"/>
      <c r="J331" s="44">
        <f>IFERROR(IF(G331="Annual Fee",VLOOKUP('Non-GB'!F331,Data!N:P,3,FALSE),0),0)+IFERROR(IF(G331="Late Charge",IF(OR(F331="FS-4.1",F331="FS-4.2"),VLOOKUP(F331&amp;H331,M:O,3,FALSE),VLOOKUP(H331,N:O,2,FALSE)*VLOOKUP(F331,Data!N:P,3,FALSE))),0)+IFERROR(IF(OR(F331="FS-4.1",F331="FS-4.2"),IF(VLOOKUP(H331,Data!R:S,2,FALSE)&lt;'Non-GB'!$D$5,"Lapse",0)),0)</f>
        <v>0</v>
      </c>
      <c r="L331" s="32"/>
    </row>
    <row r="332" spans="1:12" ht="20.100000000000001" customHeight="1" x14ac:dyDescent="0.25">
      <c r="A332" s="43">
        <v>324</v>
      </c>
      <c r="B332" s="49"/>
      <c r="C332" s="49"/>
      <c r="D332" s="48"/>
      <c r="E332" s="49"/>
      <c r="F332" s="70"/>
      <c r="G332" s="13"/>
      <c r="H332" s="13"/>
      <c r="I332" s="14"/>
      <c r="J332" s="44">
        <f>IFERROR(IF(G332="Annual Fee",VLOOKUP('Non-GB'!F332,Data!N:P,3,FALSE),0),0)+IFERROR(IF(G332="Late Charge",IF(OR(F332="FS-4.1",F332="FS-4.2"),VLOOKUP(F332&amp;H332,M:O,3,FALSE),VLOOKUP(H332,N:O,2,FALSE)*VLOOKUP(F332,Data!N:P,3,FALSE))),0)+IFERROR(IF(OR(F332="FS-4.1",F332="FS-4.2"),IF(VLOOKUP(H332,Data!R:S,2,FALSE)&lt;'Non-GB'!$D$5,"Lapse",0)),0)</f>
        <v>0</v>
      </c>
      <c r="L332" s="32"/>
    </row>
    <row r="333" spans="1:12" ht="20.100000000000001" customHeight="1" x14ac:dyDescent="0.25">
      <c r="A333" s="43">
        <v>325</v>
      </c>
      <c r="B333" s="49"/>
      <c r="C333" s="49"/>
      <c r="D333" s="48"/>
      <c r="E333" s="49"/>
      <c r="F333" s="70"/>
      <c r="G333" s="13"/>
      <c r="H333" s="13"/>
      <c r="I333" s="14"/>
      <c r="J333" s="44">
        <f>IFERROR(IF(G333="Annual Fee",VLOOKUP('Non-GB'!F333,Data!N:P,3,FALSE),0),0)+IFERROR(IF(G333="Late Charge",IF(OR(F333="FS-4.1",F333="FS-4.2"),VLOOKUP(F333&amp;H333,M:O,3,FALSE),VLOOKUP(H333,N:O,2,FALSE)*VLOOKUP(F333,Data!N:P,3,FALSE))),0)+IFERROR(IF(OR(F333="FS-4.1",F333="FS-4.2"),IF(VLOOKUP(H333,Data!R:S,2,FALSE)&lt;'Non-GB'!$D$5,"Lapse",0)),0)</f>
        <v>0</v>
      </c>
      <c r="L333" s="32"/>
    </row>
    <row r="334" spans="1:12" ht="20.100000000000001" customHeight="1" x14ac:dyDescent="0.25">
      <c r="A334" s="43">
        <v>326</v>
      </c>
      <c r="B334" s="49"/>
      <c r="C334" s="49"/>
      <c r="D334" s="48"/>
      <c r="E334" s="49"/>
      <c r="F334" s="70"/>
      <c r="G334" s="13"/>
      <c r="H334" s="13"/>
      <c r="I334" s="14"/>
      <c r="J334" s="44">
        <f>IFERROR(IF(G334="Annual Fee",VLOOKUP('Non-GB'!F334,Data!N:P,3,FALSE),0),0)+IFERROR(IF(G334="Late Charge",IF(OR(F334="FS-4.1",F334="FS-4.2"),VLOOKUP(F334&amp;H334,M:O,3,FALSE),VLOOKUP(H334,N:O,2,FALSE)*VLOOKUP(F334,Data!N:P,3,FALSE))),0)+IFERROR(IF(OR(F334="FS-4.1",F334="FS-4.2"),IF(VLOOKUP(H334,Data!R:S,2,FALSE)&lt;'Non-GB'!$D$5,"Lapse",0)),0)</f>
        <v>0</v>
      </c>
      <c r="L334" s="32"/>
    </row>
    <row r="335" spans="1:12" ht="20.100000000000001" customHeight="1" x14ac:dyDescent="0.25">
      <c r="A335" s="43">
        <v>327</v>
      </c>
      <c r="B335" s="49"/>
      <c r="C335" s="49"/>
      <c r="D335" s="48"/>
      <c r="E335" s="49"/>
      <c r="F335" s="70"/>
      <c r="G335" s="13"/>
      <c r="H335" s="13"/>
      <c r="I335" s="14"/>
      <c r="J335" s="44">
        <f>IFERROR(IF(G335="Annual Fee",VLOOKUP('Non-GB'!F335,Data!N:P,3,FALSE),0),0)+IFERROR(IF(G335="Late Charge",IF(OR(F335="FS-4.1",F335="FS-4.2"),VLOOKUP(F335&amp;H335,M:O,3,FALSE),VLOOKUP(H335,N:O,2,FALSE)*VLOOKUP(F335,Data!N:P,3,FALSE))),0)+IFERROR(IF(OR(F335="FS-4.1",F335="FS-4.2"),IF(VLOOKUP(H335,Data!R:S,2,FALSE)&lt;'Non-GB'!$D$5,"Lapse",0)),0)</f>
        <v>0</v>
      </c>
      <c r="L335" s="32"/>
    </row>
    <row r="336" spans="1:12" ht="20.100000000000001" customHeight="1" x14ac:dyDescent="0.25">
      <c r="A336" s="43">
        <v>328</v>
      </c>
      <c r="B336" s="49"/>
      <c r="C336" s="49"/>
      <c r="D336" s="48"/>
      <c r="E336" s="49"/>
      <c r="F336" s="70"/>
      <c r="G336" s="13"/>
      <c r="H336" s="13"/>
      <c r="I336" s="14"/>
      <c r="J336" s="44">
        <f>IFERROR(IF(G336="Annual Fee",VLOOKUP('Non-GB'!F336,Data!N:P,3,FALSE),0),0)+IFERROR(IF(G336="Late Charge",IF(OR(F336="FS-4.1",F336="FS-4.2"),VLOOKUP(F336&amp;H336,M:O,3,FALSE),VLOOKUP(H336,N:O,2,FALSE)*VLOOKUP(F336,Data!N:P,3,FALSE))),0)+IFERROR(IF(OR(F336="FS-4.1",F336="FS-4.2"),IF(VLOOKUP(H336,Data!R:S,2,FALSE)&lt;'Non-GB'!$D$5,"Lapse",0)),0)</f>
        <v>0</v>
      </c>
      <c r="L336" s="32"/>
    </row>
    <row r="337" spans="1:12" ht="20.100000000000001" customHeight="1" x14ac:dyDescent="0.25">
      <c r="A337" s="43">
        <v>329</v>
      </c>
      <c r="B337" s="49"/>
      <c r="C337" s="49"/>
      <c r="D337" s="48"/>
      <c r="E337" s="49"/>
      <c r="F337" s="70"/>
      <c r="G337" s="13"/>
      <c r="H337" s="13"/>
      <c r="I337" s="14"/>
      <c r="J337" s="44">
        <f>IFERROR(IF(G337="Annual Fee",VLOOKUP('Non-GB'!F337,Data!N:P,3,FALSE),0),0)+IFERROR(IF(G337="Late Charge",IF(OR(F337="FS-4.1",F337="FS-4.2"),VLOOKUP(F337&amp;H337,M:O,3,FALSE),VLOOKUP(H337,N:O,2,FALSE)*VLOOKUP(F337,Data!N:P,3,FALSE))),0)+IFERROR(IF(OR(F337="FS-4.1",F337="FS-4.2"),IF(VLOOKUP(H337,Data!R:S,2,FALSE)&lt;'Non-GB'!$D$5,"Lapse",0)),0)</f>
        <v>0</v>
      </c>
      <c r="L337" s="32"/>
    </row>
    <row r="338" spans="1:12" ht="20.100000000000001" customHeight="1" x14ac:dyDescent="0.25">
      <c r="A338" s="43">
        <v>330</v>
      </c>
      <c r="B338" s="49"/>
      <c r="C338" s="49"/>
      <c r="D338" s="48"/>
      <c r="E338" s="49"/>
      <c r="F338" s="70"/>
      <c r="G338" s="13"/>
      <c r="H338" s="13"/>
      <c r="I338" s="14"/>
      <c r="J338" s="44">
        <f>IFERROR(IF(G338="Annual Fee",VLOOKUP('Non-GB'!F338,Data!N:P,3,FALSE),0),0)+IFERROR(IF(G338="Late Charge",IF(OR(F338="FS-4.1",F338="FS-4.2"),VLOOKUP(F338&amp;H338,M:O,3,FALSE),VLOOKUP(H338,N:O,2,FALSE)*VLOOKUP(F338,Data!N:P,3,FALSE))),0)+IFERROR(IF(OR(F338="FS-4.1",F338="FS-4.2"),IF(VLOOKUP(H338,Data!R:S,2,FALSE)&lt;'Non-GB'!$D$5,"Lapse",0)),0)</f>
        <v>0</v>
      </c>
      <c r="L338" s="32"/>
    </row>
    <row r="339" spans="1:12" ht="20.100000000000001" customHeight="1" x14ac:dyDescent="0.25">
      <c r="A339" s="43">
        <v>331</v>
      </c>
      <c r="B339" s="49"/>
      <c r="C339" s="49"/>
      <c r="D339" s="48"/>
      <c r="E339" s="49"/>
      <c r="F339" s="70"/>
      <c r="G339" s="13"/>
      <c r="H339" s="13"/>
      <c r="I339" s="14"/>
      <c r="J339" s="44">
        <f>IFERROR(IF(G339="Annual Fee",VLOOKUP('Non-GB'!F339,Data!N:P,3,FALSE),0),0)+IFERROR(IF(G339="Late Charge",IF(OR(F339="FS-4.1",F339="FS-4.2"),VLOOKUP(F339&amp;H339,M:O,3,FALSE),VLOOKUP(H339,N:O,2,FALSE)*VLOOKUP(F339,Data!N:P,3,FALSE))),0)+IFERROR(IF(OR(F339="FS-4.1",F339="FS-4.2"),IF(VLOOKUP(H339,Data!R:S,2,FALSE)&lt;'Non-GB'!$D$5,"Lapse",0)),0)</f>
        <v>0</v>
      </c>
      <c r="L339" s="32"/>
    </row>
    <row r="340" spans="1:12" ht="20.100000000000001" customHeight="1" x14ac:dyDescent="0.25">
      <c r="A340" s="43">
        <v>332</v>
      </c>
      <c r="B340" s="49"/>
      <c r="C340" s="49"/>
      <c r="D340" s="48"/>
      <c r="E340" s="49"/>
      <c r="F340" s="70"/>
      <c r="G340" s="13"/>
      <c r="H340" s="13"/>
      <c r="I340" s="14"/>
      <c r="J340" s="44">
        <f>IFERROR(IF(G340="Annual Fee",VLOOKUP('Non-GB'!F340,Data!N:P,3,FALSE),0),0)+IFERROR(IF(G340="Late Charge",IF(OR(F340="FS-4.1",F340="FS-4.2"),VLOOKUP(F340&amp;H340,M:O,3,FALSE),VLOOKUP(H340,N:O,2,FALSE)*VLOOKUP(F340,Data!N:P,3,FALSE))),0)+IFERROR(IF(OR(F340="FS-4.1",F340="FS-4.2"),IF(VLOOKUP(H340,Data!R:S,2,FALSE)&lt;'Non-GB'!$D$5,"Lapse",0)),0)</f>
        <v>0</v>
      </c>
      <c r="L340" s="32"/>
    </row>
    <row r="341" spans="1:12" ht="20.100000000000001" customHeight="1" x14ac:dyDescent="0.25">
      <c r="A341" s="43">
        <v>333</v>
      </c>
      <c r="B341" s="49"/>
      <c r="C341" s="49"/>
      <c r="D341" s="48"/>
      <c r="E341" s="49"/>
      <c r="F341" s="70"/>
      <c r="G341" s="13"/>
      <c r="H341" s="13"/>
      <c r="I341" s="14"/>
      <c r="J341" s="44">
        <f>IFERROR(IF(G341="Annual Fee",VLOOKUP('Non-GB'!F341,Data!N:P,3,FALSE),0),0)+IFERROR(IF(G341="Late Charge",IF(OR(F341="FS-4.1",F341="FS-4.2"),VLOOKUP(F341&amp;H341,M:O,3,FALSE),VLOOKUP(H341,N:O,2,FALSE)*VLOOKUP(F341,Data!N:P,3,FALSE))),0)+IFERROR(IF(OR(F341="FS-4.1",F341="FS-4.2"),IF(VLOOKUP(H341,Data!R:S,2,FALSE)&lt;'Non-GB'!$D$5,"Lapse",0)),0)</f>
        <v>0</v>
      </c>
      <c r="L341" s="32"/>
    </row>
    <row r="342" spans="1:12" ht="20.100000000000001" customHeight="1" x14ac:dyDescent="0.25">
      <c r="A342" s="43">
        <v>334</v>
      </c>
      <c r="B342" s="49"/>
      <c r="C342" s="49"/>
      <c r="D342" s="48"/>
      <c r="E342" s="49"/>
      <c r="F342" s="70"/>
      <c r="G342" s="13"/>
      <c r="H342" s="13"/>
      <c r="I342" s="14"/>
      <c r="J342" s="44">
        <f>IFERROR(IF(G342="Annual Fee",VLOOKUP('Non-GB'!F342,Data!N:P,3,FALSE),0),0)+IFERROR(IF(G342="Late Charge",IF(OR(F342="FS-4.1",F342="FS-4.2"),VLOOKUP(F342&amp;H342,M:O,3,FALSE),VLOOKUP(H342,N:O,2,FALSE)*VLOOKUP(F342,Data!N:P,3,FALSE))),0)+IFERROR(IF(OR(F342="FS-4.1",F342="FS-4.2"),IF(VLOOKUP(H342,Data!R:S,2,FALSE)&lt;'Non-GB'!$D$5,"Lapse",0)),0)</f>
        <v>0</v>
      </c>
      <c r="L342" s="32"/>
    </row>
    <row r="343" spans="1:12" ht="20.100000000000001" customHeight="1" x14ac:dyDescent="0.25">
      <c r="A343" s="43">
        <v>335</v>
      </c>
      <c r="B343" s="49"/>
      <c r="C343" s="49"/>
      <c r="D343" s="48"/>
      <c r="E343" s="49"/>
      <c r="F343" s="70"/>
      <c r="G343" s="13"/>
      <c r="H343" s="13"/>
      <c r="I343" s="14"/>
      <c r="J343" s="44">
        <f>IFERROR(IF(G343="Annual Fee",VLOOKUP('Non-GB'!F343,Data!N:P,3,FALSE),0),0)+IFERROR(IF(G343="Late Charge",IF(OR(F343="FS-4.1",F343="FS-4.2"),VLOOKUP(F343&amp;H343,M:O,3,FALSE),VLOOKUP(H343,N:O,2,FALSE)*VLOOKUP(F343,Data!N:P,3,FALSE))),0)+IFERROR(IF(OR(F343="FS-4.1",F343="FS-4.2"),IF(VLOOKUP(H343,Data!R:S,2,FALSE)&lt;'Non-GB'!$D$5,"Lapse",0)),0)</f>
        <v>0</v>
      </c>
      <c r="L343" s="32"/>
    </row>
    <row r="344" spans="1:12" ht="20.100000000000001" customHeight="1" x14ac:dyDescent="0.25">
      <c r="A344" s="43">
        <v>336</v>
      </c>
      <c r="B344" s="49"/>
      <c r="C344" s="49"/>
      <c r="D344" s="48"/>
      <c r="E344" s="49"/>
      <c r="F344" s="70"/>
      <c r="G344" s="13"/>
      <c r="H344" s="13"/>
      <c r="I344" s="14"/>
      <c r="J344" s="44">
        <f>IFERROR(IF(G344="Annual Fee",VLOOKUP('Non-GB'!F344,Data!N:P,3,FALSE),0),0)+IFERROR(IF(G344="Late Charge",IF(OR(F344="FS-4.1",F344="FS-4.2"),VLOOKUP(F344&amp;H344,M:O,3,FALSE),VLOOKUP(H344,N:O,2,FALSE)*VLOOKUP(F344,Data!N:P,3,FALSE))),0)+IFERROR(IF(OR(F344="FS-4.1",F344="FS-4.2"),IF(VLOOKUP(H344,Data!R:S,2,FALSE)&lt;'Non-GB'!$D$5,"Lapse",0)),0)</f>
        <v>0</v>
      </c>
      <c r="L344" s="32"/>
    </row>
    <row r="345" spans="1:12" ht="20.100000000000001" customHeight="1" x14ac:dyDescent="0.25">
      <c r="A345" s="43">
        <v>337</v>
      </c>
      <c r="B345" s="49"/>
      <c r="C345" s="49"/>
      <c r="D345" s="48"/>
      <c r="E345" s="49"/>
      <c r="F345" s="70"/>
      <c r="G345" s="13"/>
      <c r="H345" s="13"/>
      <c r="I345" s="14"/>
      <c r="J345" s="44">
        <f>IFERROR(IF(G345="Annual Fee",VLOOKUP('Non-GB'!F345,Data!N:P,3,FALSE),0),0)+IFERROR(IF(G345="Late Charge",IF(OR(F345="FS-4.1",F345="FS-4.2"),VLOOKUP(F345&amp;H345,M:O,3,FALSE),VLOOKUP(H345,N:O,2,FALSE)*VLOOKUP(F345,Data!N:P,3,FALSE))),0)+IFERROR(IF(OR(F345="FS-4.1",F345="FS-4.2"),IF(VLOOKUP(H345,Data!R:S,2,FALSE)&lt;'Non-GB'!$D$5,"Lapse",0)),0)</f>
        <v>0</v>
      </c>
      <c r="L345" s="32"/>
    </row>
    <row r="346" spans="1:12" ht="20.100000000000001" customHeight="1" x14ac:dyDescent="0.25">
      <c r="A346" s="43">
        <v>338</v>
      </c>
      <c r="B346" s="49"/>
      <c r="C346" s="49"/>
      <c r="D346" s="48"/>
      <c r="E346" s="49"/>
      <c r="F346" s="70"/>
      <c r="G346" s="13"/>
      <c r="H346" s="13"/>
      <c r="I346" s="14"/>
      <c r="J346" s="44">
        <f>IFERROR(IF(G346="Annual Fee",VLOOKUP('Non-GB'!F346,Data!N:P,3,FALSE),0),0)+IFERROR(IF(G346="Late Charge",IF(OR(F346="FS-4.1",F346="FS-4.2"),VLOOKUP(F346&amp;H346,M:O,3,FALSE),VLOOKUP(H346,N:O,2,FALSE)*VLOOKUP(F346,Data!N:P,3,FALSE))),0)+IFERROR(IF(OR(F346="FS-4.1",F346="FS-4.2"),IF(VLOOKUP(H346,Data!R:S,2,FALSE)&lt;'Non-GB'!$D$5,"Lapse",0)),0)</f>
        <v>0</v>
      </c>
      <c r="L346" s="32"/>
    </row>
    <row r="347" spans="1:12" ht="20.100000000000001" customHeight="1" x14ac:dyDescent="0.25">
      <c r="A347" s="43">
        <v>339</v>
      </c>
      <c r="B347" s="49"/>
      <c r="C347" s="49"/>
      <c r="D347" s="48"/>
      <c r="E347" s="49"/>
      <c r="F347" s="70"/>
      <c r="G347" s="13"/>
      <c r="H347" s="13"/>
      <c r="I347" s="14"/>
      <c r="J347" s="44">
        <f>IFERROR(IF(G347="Annual Fee",VLOOKUP('Non-GB'!F347,Data!N:P,3,FALSE),0),0)+IFERROR(IF(G347="Late Charge",IF(OR(F347="FS-4.1",F347="FS-4.2"),VLOOKUP(F347&amp;H347,M:O,3,FALSE),VLOOKUP(H347,N:O,2,FALSE)*VLOOKUP(F347,Data!N:P,3,FALSE))),0)+IFERROR(IF(OR(F347="FS-4.1",F347="FS-4.2"),IF(VLOOKUP(H347,Data!R:S,2,FALSE)&lt;'Non-GB'!$D$5,"Lapse",0)),0)</f>
        <v>0</v>
      </c>
      <c r="L347" s="32"/>
    </row>
    <row r="348" spans="1:12" ht="20.100000000000001" customHeight="1" x14ac:dyDescent="0.25">
      <c r="A348" s="43">
        <v>340</v>
      </c>
      <c r="B348" s="49"/>
      <c r="C348" s="49"/>
      <c r="D348" s="48"/>
      <c r="E348" s="49"/>
      <c r="F348" s="70"/>
      <c r="G348" s="13"/>
      <c r="H348" s="13"/>
      <c r="I348" s="14"/>
      <c r="J348" s="44">
        <f>IFERROR(IF(G348="Annual Fee",VLOOKUP('Non-GB'!F348,Data!N:P,3,FALSE),0),0)+IFERROR(IF(G348="Late Charge",IF(OR(F348="FS-4.1",F348="FS-4.2"),VLOOKUP(F348&amp;H348,M:O,3,FALSE),VLOOKUP(H348,N:O,2,FALSE)*VLOOKUP(F348,Data!N:P,3,FALSE))),0)+IFERROR(IF(OR(F348="FS-4.1",F348="FS-4.2"),IF(VLOOKUP(H348,Data!R:S,2,FALSE)&lt;'Non-GB'!$D$5,"Lapse",0)),0)</f>
        <v>0</v>
      </c>
      <c r="L348" s="32"/>
    </row>
    <row r="349" spans="1:12" ht="20.100000000000001" customHeight="1" x14ac:dyDescent="0.25">
      <c r="A349" s="43">
        <v>341</v>
      </c>
      <c r="B349" s="49"/>
      <c r="C349" s="49"/>
      <c r="D349" s="48"/>
      <c r="E349" s="49"/>
      <c r="F349" s="70"/>
      <c r="G349" s="13"/>
      <c r="H349" s="13"/>
      <c r="I349" s="14"/>
      <c r="J349" s="44">
        <f>IFERROR(IF(G349="Annual Fee",VLOOKUP('Non-GB'!F349,Data!N:P,3,FALSE),0),0)+IFERROR(IF(G349="Late Charge",IF(OR(F349="FS-4.1",F349="FS-4.2"),VLOOKUP(F349&amp;H349,M:O,3,FALSE),VLOOKUP(H349,N:O,2,FALSE)*VLOOKUP(F349,Data!N:P,3,FALSE))),0)+IFERROR(IF(OR(F349="FS-4.1",F349="FS-4.2"),IF(VLOOKUP(H349,Data!R:S,2,FALSE)&lt;'Non-GB'!$D$5,"Lapse",0)),0)</f>
        <v>0</v>
      </c>
      <c r="L349" s="32"/>
    </row>
    <row r="350" spans="1:12" ht="20.100000000000001" customHeight="1" x14ac:dyDescent="0.25">
      <c r="A350" s="43">
        <v>342</v>
      </c>
      <c r="B350" s="49"/>
      <c r="C350" s="49"/>
      <c r="D350" s="48"/>
      <c r="E350" s="49"/>
      <c r="F350" s="70"/>
      <c r="G350" s="13"/>
      <c r="H350" s="13"/>
      <c r="I350" s="14"/>
      <c r="J350" s="44">
        <f>IFERROR(IF(G350="Annual Fee",VLOOKUP('Non-GB'!F350,Data!N:P,3,FALSE),0),0)+IFERROR(IF(G350="Late Charge",IF(OR(F350="FS-4.1",F350="FS-4.2"),VLOOKUP(F350&amp;H350,M:O,3,FALSE),VLOOKUP(H350,N:O,2,FALSE)*VLOOKUP(F350,Data!N:P,3,FALSE))),0)+IFERROR(IF(OR(F350="FS-4.1",F350="FS-4.2"),IF(VLOOKUP(H350,Data!R:S,2,FALSE)&lt;'Non-GB'!$D$5,"Lapse",0)),0)</f>
        <v>0</v>
      </c>
      <c r="L350" s="32"/>
    </row>
    <row r="351" spans="1:12" ht="20.100000000000001" customHeight="1" x14ac:dyDescent="0.25">
      <c r="A351" s="43">
        <v>343</v>
      </c>
      <c r="B351" s="49"/>
      <c r="C351" s="49"/>
      <c r="D351" s="48"/>
      <c r="E351" s="49"/>
      <c r="F351" s="70"/>
      <c r="G351" s="13"/>
      <c r="H351" s="13"/>
      <c r="I351" s="14"/>
      <c r="J351" s="44">
        <f>IFERROR(IF(G351="Annual Fee",VLOOKUP('Non-GB'!F351,Data!N:P,3,FALSE),0),0)+IFERROR(IF(G351="Late Charge",IF(OR(F351="FS-4.1",F351="FS-4.2"),VLOOKUP(F351&amp;H351,M:O,3,FALSE),VLOOKUP(H351,N:O,2,FALSE)*VLOOKUP(F351,Data!N:P,3,FALSE))),0)+IFERROR(IF(OR(F351="FS-4.1",F351="FS-4.2"),IF(VLOOKUP(H351,Data!R:S,2,FALSE)&lt;'Non-GB'!$D$5,"Lapse",0)),0)</f>
        <v>0</v>
      </c>
      <c r="L351" s="32"/>
    </row>
    <row r="352" spans="1:12" ht="20.100000000000001" customHeight="1" x14ac:dyDescent="0.25">
      <c r="A352" s="43">
        <v>344</v>
      </c>
      <c r="B352" s="49"/>
      <c r="C352" s="49"/>
      <c r="D352" s="48"/>
      <c r="E352" s="49"/>
      <c r="F352" s="70"/>
      <c r="G352" s="13"/>
      <c r="H352" s="13"/>
      <c r="I352" s="14"/>
      <c r="J352" s="44">
        <f>IFERROR(IF(G352="Annual Fee",VLOOKUP('Non-GB'!F352,Data!N:P,3,FALSE),0),0)+IFERROR(IF(G352="Late Charge",IF(OR(F352="FS-4.1",F352="FS-4.2"),VLOOKUP(F352&amp;H352,M:O,3,FALSE),VLOOKUP(H352,N:O,2,FALSE)*VLOOKUP(F352,Data!N:P,3,FALSE))),0)+IFERROR(IF(OR(F352="FS-4.1",F352="FS-4.2"),IF(VLOOKUP(H352,Data!R:S,2,FALSE)&lt;'Non-GB'!$D$5,"Lapse",0)),0)</f>
        <v>0</v>
      </c>
      <c r="L352" s="32"/>
    </row>
    <row r="353" spans="1:12" ht="20.100000000000001" customHeight="1" x14ac:dyDescent="0.25">
      <c r="A353" s="43">
        <v>345</v>
      </c>
      <c r="B353" s="49"/>
      <c r="C353" s="49"/>
      <c r="D353" s="48"/>
      <c r="E353" s="49"/>
      <c r="F353" s="70"/>
      <c r="G353" s="13"/>
      <c r="H353" s="13"/>
      <c r="I353" s="14"/>
      <c r="J353" s="44">
        <f>IFERROR(IF(G353="Annual Fee",VLOOKUP('Non-GB'!F353,Data!N:P,3,FALSE),0),0)+IFERROR(IF(G353="Late Charge",IF(OR(F353="FS-4.1",F353="FS-4.2"),VLOOKUP(F353&amp;H353,M:O,3,FALSE),VLOOKUP(H353,N:O,2,FALSE)*VLOOKUP(F353,Data!N:P,3,FALSE))),0)+IFERROR(IF(OR(F353="FS-4.1",F353="FS-4.2"),IF(VLOOKUP(H353,Data!R:S,2,FALSE)&lt;'Non-GB'!$D$5,"Lapse",0)),0)</f>
        <v>0</v>
      </c>
      <c r="L353" s="32"/>
    </row>
    <row r="354" spans="1:12" ht="20.100000000000001" customHeight="1" x14ac:dyDescent="0.25">
      <c r="A354" s="43">
        <v>346</v>
      </c>
      <c r="B354" s="49"/>
      <c r="C354" s="49"/>
      <c r="D354" s="48"/>
      <c r="E354" s="49"/>
      <c r="F354" s="70"/>
      <c r="G354" s="13"/>
      <c r="H354" s="13"/>
      <c r="I354" s="14"/>
      <c r="J354" s="44">
        <f>IFERROR(IF(G354="Annual Fee",VLOOKUP('Non-GB'!F354,Data!N:P,3,FALSE),0),0)+IFERROR(IF(G354="Late Charge",IF(OR(F354="FS-4.1",F354="FS-4.2"),VLOOKUP(F354&amp;H354,M:O,3,FALSE),VLOOKUP(H354,N:O,2,FALSE)*VLOOKUP(F354,Data!N:P,3,FALSE))),0)+IFERROR(IF(OR(F354="FS-4.1",F354="FS-4.2"),IF(VLOOKUP(H354,Data!R:S,2,FALSE)&lt;'Non-GB'!$D$5,"Lapse",0)),0)</f>
        <v>0</v>
      </c>
      <c r="L354" s="32"/>
    </row>
    <row r="355" spans="1:12" ht="20.100000000000001" customHeight="1" x14ac:dyDescent="0.25">
      <c r="A355" s="43">
        <v>347</v>
      </c>
      <c r="B355" s="49"/>
      <c r="C355" s="49"/>
      <c r="D355" s="48"/>
      <c r="E355" s="49"/>
      <c r="F355" s="70"/>
      <c r="G355" s="13"/>
      <c r="H355" s="13"/>
      <c r="I355" s="14"/>
      <c r="J355" s="44">
        <f>IFERROR(IF(G355="Annual Fee",VLOOKUP('Non-GB'!F355,Data!N:P,3,FALSE),0),0)+IFERROR(IF(G355="Late Charge",IF(OR(F355="FS-4.1",F355="FS-4.2"),VLOOKUP(F355&amp;H355,M:O,3,FALSE),VLOOKUP(H355,N:O,2,FALSE)*VLOOKUP(F355,Data!N:P,3,FALSE))),0)+IFERROR(IF(OR(F355="FS-4.1",F355="FS-4.2"),IF(VLOOKUP(H355,Data!R:S,2,FALSE)&lt;'Non-GB'!$D$5,"Lapse",0)),0)</f>
        <v>0</v>
      </c>
      <c r="L355" s="32"/>
    </row>
    <row r="356" spans="1:12" ht="20.100000000000001" customHeight="1" x14ac:dyDescent="0.25">
      <c r="A356" s="43">
        <v>348</v>
      </c>
      <c r="B356" s="49"/>
      <c r="C356" s="49"/>
      <c r="D356" s="48"/>
      <c r="E356" s="49"/>
      <c r="F356" s="70"/>
      <c r="G356" s="13"/>
      <c r="H356" s="13"/>
      <c r="I356" s="14"/>
      <c r="J356" s="44">
        <f>IFERROR(IF(G356="Annual Fee",VLOOKUP('Non-GB'!F356,Data!N:P,3,FALSE),0),0)+IFERROR(IF(G356="Late Charge",IF(OR(F356="FS-4.1",F356="FS-4.2"),VLOOKUP(F356&amp;H356,M:O,3,FALSE),VLOOKUP(H356,N:O,2,FALSE)*VLOOKUP(F356,Data!N:P,3,FALSE))),0)+IFERROR(IF(OR(F356="FS-4.1",F356="FS-4.2"),IF(VLOOKUP(H356,Data!R:S,2,FALSE)&lt;'Non-GB'!$D$5,"Lapse",0)),0)</f>
        <v>0</v>
      </c>
      <c r="L356" s="32"/>
    </row>
    <row r="357" spans="1:12" ht="20.100000000000001" customHeight="1" x14ac:dyDescent="0.25">
      <c r="A357" s="43">
        <v>349</v>
      </c>
      <c r="B357" s="49"/>
      <c r="C357" s="49"/>
      <c r="D357" s="48"/>
      <c r="E357" s="49"/>
      <c r="F357" s="70"/>
      <c r="G357" s="13"/>
      <c r="H357" s="13"/>
      <c r="I357" s="14"/>
      <c r="J357" s="44">
        <f>IFERROR(IF(G357="Annual Fee",VLOOKUP('Non-GB'!F357,Data!N:P,3,FALSE),0),0)+IFERROR(IF(G357="Late Charge",IF(OR(F357="FS-4.1",F357="FS-4.2"),VLOOKUP(F357&amp;H357,M:O,3,FALSE),VLOOKUP(H357,N:O,2,FALSE)*VLOOKUP(F357,Data!N:P,3,FALSE))),0)+IFERROR(IF(OR(F357="FS-4.1",F357="FS-4.2"),IF(VLOOKUP(H357,Data!R:S,2,FALSE)&lt;'Non-GB'!$D$5,"Lapse",0)),0)</f>
        <v>0</v>
      </c>
      <c r="L357" s="32"/>
    </row>
    <row r="358" spans="1:12" ht="20.100000000000001" customHeight="1" x14ac:dyDescent="0.25">
      <c r="A358" s="43">
        <v>350</v>
      </c>
      <c r="B358" s="49"/>
      <c r="C358" s="49"/>
      <c r="D358" s="48"/>
      <c r="E358" s="49"/>
      <c r="F358" s="70"/>
      <c r="G358" s="13"/>
      <c r="H358" s="13"/>
      <c r="I358" s="14"/>
      <c r="J358" s="44">
        <f>IFERROR(IF(G358="Annual Fee",VLOOKUP('Non-GB'!F358,Data!N:P,3,FALSE),0),0)+IFERROR(IF(G358="Late Charge",IF(OR(F358="FS-4.1",F358="FS-4.2"),VLOOKUP(F358&amp;H358,M:O,3,FALSE),VLOOKUP(H358,N:O,2,FALSE)*VLOOKUP(F358,Data!N:P,3,FALSE))),0)+IFERROR(IF(OR(F358="FS-4.1",F358="FS-4.2"),IF(VLOOKUP(H358,Data!R:S,2,FALSE)&lt;'Non-GB'!$D$5,"Lapse",0)),0)</f>
        <v>0</v>
      </c>
      <c r="L358" s="32"/>
    </row>
    <row r="359" spans="1:12" ht="20.100000000000001" customHeight="1" x14ac:dyDescent="0.25">
      <c r="A359" s="43">
        <v>351</v>
      </c>
      <c r="B359" s="49"/>
      <c r="C359" s="49"/>
      <c r="D359" s="48"/>
      <c r="E359" s="49"/>
      <c r="F359" s="70"/>
      <c r="G359" s="13"/>
      <c r="H359" s="13"/>
      <c r="I359" s="14"/>
      <c r="J359" s="44">
        <f>IFERROR(IF(G359="Annual Fee",VLOOKUP('Non-GB'!F359,Data!N:P,3,FALSE),0),0)+IFERROR(IF(G359="Late Charge",IF(OR(F359="FS-4.1",F359="FS-4.2"),VLOOKUP(F359&amp;H359,M:O,3,FALSE),VLOOKUP(H359,N:O,2,FALSE)*VLOOKUP(F359,Data!N:P,3,FALSE))),0)+IFERROR(IF(OR(F359="FS-4.1",F359="FS-4.2"),IF(VLOOKUP(H359,Data!R:S,2,FALSE)&lt;'Non-GB'!$D$5,"Lapse",0)),0)</f>
        <v>0</v>
      </c>
      <c r="L359" s="32"/>
    </row>
    <row r="360" spans="1:12" ht="20.100000000000001" customHeight="1" x14ac:dyDescent="0.25">
      <c r="A360" s="43">
        <v>352</v>
      </c>
      <c r="B360" s="49"/>
      <c r="C360" s="49"/>
      <c r="D360" s="48"/>
      <c r="E360" s="49"/>
      <c r="F360" s="70"/>
      <c r="G360" s="13"/>
      <c r="H360" s="13"/>
      <c r="I360" s="14"/>
      <c r="J360" s="44">
        <f>IFERROR(IF(G360="Annual Fee",VLOOKUP('Non-GB'!F360,Data!N:P,3,FALSE),0),0)+IFERROR(IF(G360="Late Charge",IF(OR(F360="FS-4.1",F360="FS-4.2"),VLOOKUP(F360&amp;H360,M:O,3,FALSE),VLOOKUP(H360,N:O,2,FALSE)*VLOOKUP(F360,Data!N:P,3,FALSE))),0)+IFERROR(IF(OR(F360="FS-4.1",F360="FS-4.2"),IF(VLOOKUP(H360,Data!R:S,2,FALSE)&lt;'Non-GB'!$D$5,"Lapse",0)),0)</f>
        <v>0</v>
      </c>
      <c r="L360" s="32"/>
    </row>
    <row r="361" spans="1:12" ht="20.100000000000001" customHeight="1" x14ac:dyDescent="0.25">
      <c r="A361" s="43">
        <v>353</v>
      </c>
      <c r="B361" s="49"/>
      <c r="C361" s="49"/>
      <c r="D361" s="48"/>
      <c r="E361" s="49"/>
      <c r="F361" s="70"/>
      <c r="G361" s="13"/>
      <c r="H361" s="13"/>
      <c r="I361" s="14"/>
      <c r="J361" s="44">
        <f>IFERROR(IF(G361="Annual Fee",VLOOKUP('Non-GB'!F361,Data!N:P,3,FALSE),0),0)+IFERROR(IF(G361="Late Charge",IF(OR(F361="FS-4.1",F361="FS-4.2"),VLOOKUP(F361&amp;H361,M:O,3,FALSE),VLOOKUP(H361,N:O,2,FALSE)*VLOOKUP(F361,Data!N:P,3,FALSE))),0)+IFERROR(IF(OR(F361="FS-4.1",F361="FS-4.2"),IF(VLOOKUP(H361,Data!R:S,2,FALSE)&lt;'Non-GB'!$D$5,"Lapse",0)),0)</f>
        <v>0</v>
      </c>
      <c r="L361" s="32"/>
    </row>
    <row r="362" spans="1:12" ht="20.100000000000001" customHeight="1" x14ac:dyDescent="0.25">
      <c r="A362" s="43">
        <v>354</v>
      </c>
      <c r="B362" s="49"/>
      <c r="C362" s="49"/>
      <c r="D362" s="48"/>
      <c r="E362" s="49"/>
      <c r="F362" s="70"/>
      <c r="G362" s="13"/>
      <c r="H362" s="13"/>
      <c r="I362" s="14"/>
      <c r="J362" s="44">
        <f>IFERROR(IF(G362="Annual Fee",VLOOKUP('Non-GB'!F362,Data!N:P,3,FALSE),0),0)+IFERROR(IF(G362="Late Charge",IF(OR(F362="FS-4.1",F362="FS-4.2"),VLOOKUP(F362&amp;H362,M:O,3,FALSE),VLOOKUP(H362,N:O,2,FALSE)*VLOOKUP(F362,Data!N:P,3,FALSE))),0)+IFERROR(IF(OR(F362="FS-4.1",F362="FS-4.2"),IF(VLOOKUP(H362,Data!R:S,2,FALSE)&lt;'Non-GB'!$D$5,"Lapse",0)),0)</f>
        <v>0</v>
      </c>
      <c r="L362" s="32"/>
    </row>
    <row r="363" spans="1:12" ht="20.100000000000001" customHeight="1" x14ac:dyDescent="0.25">
      <c r="A363" s="43">
        <v>355</v>
      </c>
      <c r="B363" s="49"/>
      <c r="C363" s="49"/>
      <c r="D363" s="48"/>
      <c r="E363" s="49"/>
      <c r="F363" s="70"/>
      <c r="G363" s="13"/>
      <c r="H363" s="13"/>
      <c r="I363" s="14"/>
      <c r="J363" s="44">
        <f>IFERROR(IF(G363="Annual Fee",VLOOKUP('Non-GB'!F363,Data!N:P,3,FALSE),0),0)+IFERROR(IF(G363="Late Charge",IF(OR(F363="FS-4.1",F363="FS-4.2"),VLOOKUP(F363&amp;H363,M:O,3,FALSE),VLOOKUP(H363,N:O,2,FALSE)*VLOOKUP(F363,Data!N:P,3,FALSE))),0)+IFERROR(IF(OR(F363="FS-4.1",F363="FS-4.2"),IF(VLOOKUP(H363,Data!R:S,2,FALSE)&lt;'Non-GB'!$D$5,"Lapse",0)),0)</f>
        <v>0</v>
      </c>
      <c r="L363" s="32"/>
    </row>
    <row r="364" spans="1:12" ht="20.100000000000001" customHeight="1" x14ac:dyDescent="0.25">
      <c r="A364" s="43">
        <v>356</v>
      </c>
      <c r="B364" s="49"/>
      <c r="C364" s="49"/>
      <c r="D364" s="48"/>
      <c r="E364" s="49"/>
      <c r="F364" s="70"/>
      <c r="G364" s="13"/>
      <c r="H364" s="13"/>
      <c r="I364" s="14"/>
      <c r="J364" s="44">
        <f>IFERROR(IF(G364="Annual Fee",VLOOKUP('Non-GB'!F364,Data!N:P,3,FALSE),0),0)+IFERROR(IF(G364="Late Charge",IF(OR(F364="FS-4.1",F364="FS-4.2"),VLOOKUP(F364&amp;H364,M:O,3,FALSE),VLOOKUP(H364,N:O,2,FALSE)*VLOOKUP(F364,Data!N:P,3,FALSE))),0)+IFERROR(IF(OR(F364="FS-4.1",F364="FS-4.2"),IF(VLOOKUP(H364,Data!R:S,2,FALSE)&lt;'Non-GB'!$D$5,"Lapse",0)),0)</f>
        <v>0</v>
      </c>
      <c r="L364" s="32"/>
    </row>
    <row r="365" spans="1:12" ht="20.100000000000001" customHeight="1" x14ac:dyDescent="0.25">
      <c r="A365" s="43">
        <v>357</v>
      </c>
      <c r="B365" s="49"/>
      <c r="C365" s="49"/>
      <c r="D365" s="48"/>
      <c r="E365" s="49"/>
      <c r="F365" s="70"/>
      <c r="G365" s="13"/>
      <c r="H365" s="13"/>
      <c r="I365" s="14"/>
      <c r="J365" s="44">
        <f>IFERROR(IF(G365="Annual Fee",VLOOKUP('Non-GB'!F365,Data!N:P,3,FALSE),0),0)+IFERROR(IF(G365="Late Charge",IF(OR(F365="FS-4.1",F365="FS-4.2"),VLOOKUP(F365&amp;H365,M:O,3,FALSE),VLOOKUP(H365,N:O,2,FALSE)*VLOOKUP(F365,Data!N:P,3,FALSE))),0)+IFERROR(IF(OR(F365="FS-4.1",F365="FS-4.2"),IF(VLOOKUP(H365,Data!R:S,2,FALSE)&lt;'Non-GB'!$D$5,"Lapse",0)),0)</f>
        <v>0</v>
      </c>
      <c r="L365" s="32"/>
    </row>
    <row r="366" spans="1:12" ht="20.100000000000001" customHeight="1" x14ac:dyDescent="0.25">
      <c r="A366" s="43">
        <v>358</v>
      </c>
      <c r="B366" s="49"/>
      <c r="C366" s="49"/>
      <c r="D366" s="48"/>
      <c r="E366" s="49"/>
      <c r="F366" s="70"/>
      <c r="G366" s="13"/>
      <c r="H366" s="13"/>
      <c r="I366" s="14"/>
      <c r="J366" s="44">
        <f>IFERROR(IF(G366="Annual Fee",VLOOKUP('Non-GB'!F366,Data!N:P,3,FALSE),0),0)+IFERROR(IF(G366="Late Charge",IF(OR(F366="FS-4.1",F366="FS-4.2"),VLOOKUP(F366&amp;H366,M:O,3,FALSE),VLOOKUP(H366,N:O,2,FALSE)*VLOOKUP(F366,Data!N:P,3,FALSE))),0)+IFERROR(IF(OR(F366="FS-4.1",F366="FS-4.2"),IF(VLOOKUP(H366,Data!R:S,2,FALSE)&lt;'Non-GB'!$D$5,"Lapse",0)),0)</f>
        <v>0</v>
      </c>
      <c r="L366" s="32"/>
    </row>
    <row r="367" spans="1:12" ht="20.100000000000001" customHeight="1" x14ac:dyDescent="0.25">
      <c r="A367" s="43">
        <v>359</v>
      </c>
      <c r="B367" s="49"/>
      <c r="C367" s="49"/>
      <c r="D367" s="48"/>
      <c r="E367" s="49"/>
      <c r="F367" s="70"/>
      <c r="G367" s="13"/>
      <c r="H367" s="13"/>
      <c r="I367" s="14"/>
      <c r="J367" s="44">
        <f>IFERROR(IF(G367="Annual Fee",VLOOKUP('Non-GB'!F367,Data!N:P,3,FALSE),0),0)+IFERROR(IF(G367="Late Charge",IF(OR(F367="FS-4.1",F367="FS-4.2"),VLOOKUP(F367&amp;H367,M:O,3,FALSE),VLOOKUP(H367,N:O,2,FALSE)*VLOOKUP(F367,Data!N:P,3,FALSE))),0)+IFERROR(IF(OR(F367="FS-4.1",F367="FS-4.2"),IF(VLOOKUP(H367,Data!R:S,2,FALSE)&lt;'Non-GB'!$D$5,"Lapse",0)),0)</f>
        <v>0</v>
      </c>
      <c r="L367" s="32"/>
    </row>
    <row r="368" spans="1:12" ht="20.100000000000001" customHeight="1" x14ac:dyDescent="0.25">
      <c r="A368" s="43">
        <v>360</v>
      </c>
      <c r="B368" s="49"/>
      <c r="C368" s="49"/>
      <c r="D368" s="48"/>
      <c r="E368" s="49"/>
      <c r="F368" s="70"/>
      <c r="G368" s="13"/>
      <c r="H368" s="13"/>
      <c r="I368" s="14"/>
      <c r="J368" s="44">
        <f>IFERROR(IF(G368="Annual Fee",VLOOKUP('Non-GB'!F368,Data!N:P,3,FALSE),0),0)+IFERROR(IF(G368="Late Charge",IF(OR(F368="FS-4.1",F368="FS-4.2"),VLOOKUP(F368&amp;H368,M:O,3,FALSE),VLOOKUP(H368,N:O,2,FALSE)*VLOOKUP(F368,Data!N:P,3,FALSE))),0)+IFERROR(IF(OR(F368="FS-4.1",F368="FS-4.2"),IF(VLOOKUP(H368,Data!R:S,2,FALSE)&lt;'Non-GB'!$D$5,"Lapse",0)),0)</f>
        <v>0</v>
      </c>
      <c r="L368" s="32"/>
    </row>
    <row r="369" spans="1:12" ht="20.100000000000001" customHeight="1" x14ac:dyDescent="0.25">
      <c r="A369" s="43">
        <v>361</v>
      </c>
      <c r="B369" s="49"/>
      <c r="C369" s="49"/>
      <c r="D369" s="48"/>
      <c r="E369" s="49"/>
      <c r="F369" s="70"/>
      <c r="G369" s="13"/>
      <c r="H369" s="13"/>
      <c r="I369" s="14"/>
      <c r="J369" s="44">
        <f>IFERROR(IF(G369="Annual Fee",VLOOKUP('Non-GB'!F369,Data!N:P,3,FALSE),0),0)+IFERROR(IF(G369="Late Charge",IF(OR(F369="FS-4.1",F369="FS-4.2"),VLOOKUP(F369&amp;H369,M:O,3,FALSE),VLOOKUP(H369,N:O,2,FALSE)*VLOOKUP(F369,Data!N:P,3,FALSE))),0)+IFERROR(IF(OR(F369="FS-4.1",F369="FS-4.2"),IF(VLOOKUP(H369,Data!R:S,2,FALSE)&lt;'Non-GB'!$D$5,"Lapse",0)),0)</f>
        <v>0</v>
      </c>
      <c r="L369" s="32"/>
    </row>
    <row r="370" spans="1:12" ht="20.100000000000001" customHeight="1" x14ac:dyDescent="0.25">
      <c r="A370" s="43">
        <v>362</v>
      </c>
      <c r="B370" s="49"/>
      <c r="C370" s="49"/>
      <c r="D370" s="48"/>
      <c r="E370" s="49"/>
      <c r="F370" s="70"/>
      <c r="G370" s="13"/>
      <c r="H370" s="13"/>
      <c r="I370" s="14"/>
      <c r="J370" s="44">
        <f>IFERROR(IF(G370="Annual Fee",VLOOKUP('Non-GB'!F370,Data!N:P,3,FALSE),0),0)+IFERROR(IF(G370="Late Charge",IF(OR(F370="FS-4.1",F370="FS-4.2"),VLOOKUP(F370&amp;H370,M:O,3,FALSE),VLOOKUP(H370,N:O,2,FALSE)*VLOOKUP(F370,Data!N:P,3,FALSE))),0)+IFERROR(IF(OR(F370="FS-4.1",F370="FS-4.2"),IF(VLOOKUP(H370,Data!R:S,2,FALSE)&lt;'Non-GB'!$D$5,"Lapse",0)),0)</f>
        <v>0</v>
      </c>
      <c r="L370" s="32"/>
    </row>
    <row r="371" spans="1:12" ht="20.100000000000001" customHeight="1" x14ac:dyDescent="0.25">
      <c r="A371" s="43">
        <v>363</v>
      </c>
      <c r="B371" s="49"/>
      <c r="C371" s="49"/>
      <c r="D371" s="48"/>
      <c r="E371" s="49"/>
      <c r="F371" s="70"/>
      <c r="G371" s="13"/>
      <c r="H371" s="13"/>
      <c r="I371" s="14"/>
      <c r="J371" s="44">
        <f>IFERROR(IF(G371="Annual Fee",VLOOKUP('Non-GB'!F371,Data!N:P,3,FALSE),0),0)+IFERROR(IF(G371="Late Charge",IF(OR(F371="FS-4.1",F371="FS-4.2"),VLOOKUP(F371&amp;H371,M:O,3,FALSE),VLOOKUP(H371,N:O,2,FALSE)*VLOOKUP(F371,Data!N:P,3,FALSE))),0)+IFERROR(IF(OR(F371="FS-4.1",F371="FS-4.2"),IF(VLOOKUP(H371,Data!R:S,2,FALSE)&lt;'Non-GB'!$D$5,"Lapse",0)),0)</f>
        <v>0</v>
      </c>
      <c r="L371" s="32"/>
    </row>
    <row r="372" spans="1:12" ht="20.100000000000001" customHeight="1" x14ac:dyDescent="0.25">
      <c r="A372" s="43">
        <v>364</v>
      </c>
      <c r="B372" s="49"/>
      <c r="C372" s="49"/>
      <c r="D372" s="48"/>
      <c r="E372" s="49"/>
      <c r="F372" s="70"/>
      <c r="G372" s="13"/>
      <c r="H372" s="13"/>
      <c r="I372" s="14"/>
      <c r="J372" s="44">
        <f>IFERROR(IF(G372="Annual Fee",VLOOKUP('Non-GB'!F372,Data!N:P,3,FALSE),0),0)+IFERROR(IF(G372="Late Charge",IF(OR(F372="FS-4.1",F372="FS-4.2"),VLOOKUP(F372&amp;H372,M:O,3,FALSE),VLOOKUP(H372,N:O,2,FALSE)*VLOOKUP(F372,Data!N:P,3,FALSE))),0)+IFERROR(IF(OR(F372="FS-4.1",F372="FS-4.2"),IF(VLOOKUP(H372,Data!R:S,2,FALSE)&lt;'Non-GB'!$D$5,"Lapse",0)),0)</f>
        <v>0</v>
      </c>
      <c r="L372" s="32"/>
    </row>
    <row r="373" spans="1:12" ht="20.100000000000001" customHeight="1" x14ac:dyDescent="0.25">
      <c r="A373" s="43">
        <v>365</v>
      </c>
      <c r="B373" s="49"/>
      <c r="C373" s="49"/>
      <c r="D373" s="48"/>
      <c r="E373" s="49"/>
      <c r="F373" s="70"/>
      <c r="G373" s="13"/>
      <c r="H373" s="13"/>
      <c r="I373" s="14"/>
      <c r="J373" s="44">
        <f>IFERROR(IF(G373="Annual Fee",VLOOKUP('Non-GB'!F373,Data!N:P,3,FALSE),0),0)+IFERROR(IF(G373="Late Charge",IF(OR(F373="FS-4.1",F373="FS-4.2"),VLOOKUP(F373&amp;H373,M:O,3,FALSE),VLOOKUP(H373,N:O,2,FALSE)*VLOOKUP(F373,Data!N:P,3,FALSE))),0)+IFERROR(IF(OR(F373="FS-4.1",F373="FS-4.2"),IF(VLOOKUP(H373,Data!R:S,2,FALSE)&lt;'Non-GB'!$D$5,"Lapse",0)),0)</f>
        <v>0</v>
      </c>
      <c r="L373" s="32"/>
    </row>
    <row r="374" spans="1:12" ht="20.100000000000001" customHeight="1" x14ac:dyDescent="0.25">
      <c r="A374" s="43">
        <v>366</v>
      </c>
      <c r="B374" s="49"/>
      <c r="C374" s="49"/>
      <c r="D374" s="48"/>
      <c r="E374" s="49"/>
      <c r="F374" s="70"/>
      <c r="G374" s="13"/>
      <c r="H374" s="13"/>
      <c r="I374" s="14"/>
      <c r="J374" s="44">
        <f>IFERROR(IF(G374="Annual Fee",VLOOKUP('Non-GB'!F374,Data!N:P,3,FALSE),0),0)+IFERROR(IF(G374="Late Charge",IF(OR(F374="FS-4.1",F374="FS-4.2"),VLOOKUP(F374&amp;H374,M:O,3,FALSE),VLOOKUP(H374,N:O,2,FALSE)*VLOOKUP(F374,Data!N:P,3,FALSE))),0)+IFERROR(IF(OR(F374="FS-4.1",F374="FS-4.2"),IF(VLOOKUP(H374,Data!R:S,2,FALSE)&lt;'Non-GB'!$D$5,"Lapse",0)),0)</f>
        <v>0</v>
      </c>
      <c r="L374" s="32"/>
    </row>
    <row r="375" spans="1:12" ht="20.100000000000001" customHeight="1" x14ac:dyDescent="0.25">
      <c r="A375" s="43">
        <v>367</v>
      </c>
      <c r="B375" s="49"/>
      <c r="C375" s="49"/>
      <c r="D375" s="48"/>
      <c r="E375" s="49"/>
      <c r="F375" s="70"/>
      <c r="G375" s="13"/>
      <c r="H375" s="13"/>
      <c r="I375" s="14"/>
      <c r="J375" s="44">
        <f>IFERROR(IF(G375="Annual Fee",VLOOKUP('Non-GB'!F375,Data!N:P,3,FALSE),0),0)+IFERROR(IF(G375="Late Charge",IF(OR(F375="FS-4.1",F375="FS-4.2"),VLOOKUP(F375&amp;H375,M:O,3,FALSE),VLOOKUP(H375,N:O,2,FALSE)*VLOOKUP(F375,Data!N:P,3,FALSE))),0)+IFERROR(IF(OR(F375="FS-4.1",F375="FS-4.2"),IF(VLOOKUP(H375,Data!R:S,2,FALSE)&lt;'Non-GB'!$D$5,"Lapse",0)),0)</f>
        <v>0</v>
      </c>
      <c r="L375" s="32"/>
    </row>
    <row r="376" spans="1:12" ht="20.100000000000001" customHeight="1" x14ac:dyDescent="0.25">
      <c r="A376" s="43">
        <v>368</v>
      </c>
      <c r="B376" s="49"/>
      <c r="C376" s="49"/>
      <c r="D376" s="48"/>
      <c r="E376" s="49"/>
      <c r="F376" s="70"/>
      <c r="G376" s="13"/>
      <c r="H376" s="13"/>
      <c r="I376" s="14"/>
      <c r="J376" s="44">
        <f>IFERROR(IF(G376="Annual Fee",VLOOKUP('Non-GB'!F376,Data!N:P,3,FALSE),0),0)+IFERROR(IF(G376="Late Charge",IF(OR(F376="FS-4.1",F376="FS-4.2"),VLOOKUP(F376&amp;H376,M:O,3,FALSE),VLOOKUP(H376,N:O,2,FALSE)*VLOOKUP(F376,Data!N:P,3,FALSE))),0)+IFERROR(IF(OR(F376="FS-4.1",F376="FS-4.2"),IF(VLOOKUP(H376,Data!R:S,2,FALSE)&lt;'Non-GB'!$D$5,"Lapse",0)),0)</f>
        <v>0</v>
      </c>
      <c r="L376" s="32"/>
    </row>
    <row r="377" spans="1:12" ht="20.100000000000001" customHeight="1" x14ac:dyDescent="0.25">
      <c r="A377" s="43">
        <v>369</v>
      </c>
      <c r="B377" s="49"/>
      <c r="C377" s="49"/>
      <c r="D377" s="48"/>
      <c r="E377" s="49"/>
      <c r="F377" s="70"/>
      <c r="G377" s="13"/>
      <c r="H377" s="13"/>
      <c r="I377" s="14"/>
      <c r="J377" s="44">
        <f>IFERROR(IF(G377="Annual Fee",VLOOKUP('Non-GB'!F377,Data!N:P,3,FALSE),0),0)+IFERROR(IF(G377="Late Charge",IF(OR(F377="FS-4.1",F377="FS-4.2"),VLOOKUP(F377&amp;H377,M:O,3,FALSE),VLOOKUP(H377,N:O,2,FALSE)*VLOOKUP(F377,Data!N:P,3,FALSE))),0)+IFERROR(IF(OR(F377="FS-4.1",F377="FS-4.2"),IF(VLOOKUP(H377,Data!R:S,2,FALSE)&lt;'Non-GB'!$D$5,"Lapse",0)),0)</f>
        <v>0</v>
      </c>
      <c r="L377" s="32"/>
    </row>
    <row r="378" spans="1:12" ht="20.100000000000001" customHeight="1" x14ac:dyDescent="0.25">
      <c r="A378" s="43">
        <v>370</v>
      </c>
      <c r="B378" s="49"/>
      <c r="C378" s="49"/>
      <c r="D378" s="48"/>
      <c r="E378" s="49"/>
      <c r="F378" s="70"/>
      <c r="G378" s="13"/>
      <c r="H378" s="13"/>
      <c r="I378" s="14"/>
      <c r="J378" s="44">
        <f>IFERROR(IF(G378="Annual Fee",VLOOKUP('Non-GB'!F378,Data!N:P,3,FALSE),0),0)+IFERROR(IF(G378="Late Charge",IF(OR(F378="FS-4.1",F378="FS-4.2"),VLOOKUP(F378&amp;H378,M:O,3,FALSE),VLOOKUP(H378,N:O,2,FALSE)*VLOOKUP(F378,Data!N:P,3,FALSE))),0)+IFERROR(IF(OR(F378="FS-4.1",F378="FS-4.2"),IF(VLOOKUP(H378,Data!R:S,2,FALSE)&lt;'Non-GB'!$D$5,"Lapse",0)),0)</f>
        <v>0</v>
      </c>
      <c r="L378" s="32"/>
    </row>
    <row r="379" spans="1:12" ht="20.100000000000001" customHeight="1" x14ac:dyDescent="0.25">
      <c r="A379" s="43">
        <v>371</v>
      </c>
      <c r="B379" s="49"/>
      <c r="C379" s="49"/>
      <c r="D379" s="48"/>
      <c r="E379" s="49"/>
      <c r="F379" s="70"/>
      <c r="G379" s="13"/>
      <c r="H379" s="13"/>
      <c r="I379" s="14"/>
      <c r="J379" s="44">
        <f>IFERROR(IF(G379="Annual Fee",VLOOKUP('Non-GB'!F379,Data!N:P,3,FALSE),0),0)+IFERROR(IF(G379="Late Charge",IF(OR(F379="FS-4.1",F379="FS-4.2"),VLOOKUP(F379&amp;H379,M:O,3,FALSE),VLOOKUP(H379,N:O,2,FALSE)*VLOOKUP(F379,Data!N:P,3,FALSE))),0)+IFERROR(IF(OR(F379="FS-4.1",F379="FS-4.2"),IF(VLOOKUP(H379,Data!R:S,2,FALSE)&lt;'Non-GB'!$D$5,"Lapse",0)),0)</f>
        <v>0</v>
      </c>
      <c r="L379" s="32"/>
    </row>
    <row r="380" spans="1:12" ht="20.100000000000001" customHeight="1" x14ac:dyDescent="0.25">
      <c r="A380" s="43">
        <v>372</v>
      </c>
      <c r="B380" s="49"/>
      <c r="C380" s="49"/>
      <c r="D380" s="48"/>
      <c r="E380" s="49"/>
      <c r="F380" s="70"/>
      <c r="G380" s="13"/>
      <c r="H380" s="13"/>
      <c r="I380" s="14"/>
      <c r="J380" s="44">
        <f>IFERROR(IF(G380="Annual Fee",VLOOKUP('Non-GB'!F380,Data!N:P,3,FALSE),0),0)+IFERROR(IF(G380="Late Charge",IF(OR(F380="FS-4.1",F380="FS-4.2"),VLOOKUP(F380&amp;H380,M:O,3,FALSE),VLOOKUP(H380,N:O,2,FALSE)*VLOOKUP(F380,Data!N:P,3,FALSE))),0)+IFERROR(IF(OR(F380="FS-4.1",F380="FS-4.2"),IF(VLOOKUP(H380,Data!R:S,2,FALSE)&lt;'Non-GB'!$D$5,"Lapse",0)),0)</f>
        <v>0</v>
      </c>
      <c r="L380" s="32"/>
    </row>
    <row r="381" spans="1:12" ht="20.100000000000001" customHeight="1" x14ac:dyDescent="0.25">
      <c r="A381" s="43">
        <v>373</v>
      </c>
      <c r="B381" s="49"/>
      <c r="C381" s="49"/>
      <c r="D381" s="48"/>
      <c r="E381" s="49"/>
      <c r="F381" s="70"/>
      <c r="G381" s="13"/>
      <c r="H381" s="13"/>
      <c r="I381" s="14"/>
      <c r="J381" s="44">
        <f>IFERROR(IF(G381="Annual Fee",VLOOKUP('Non-GB'!F381,Data!N:P,3,FALSE),0),0)+IFERROR(IF(G381="Late Charge",IF(OR(F381="FS-4.1",F381="FS-4.2"),VLOOKUP(F381&amp;H381,M:O,3,FALSE),VLOOKUP(H381,N:O,2,FALSE)*VLOOKUP(F381,Data!N:P,3,FALSE))),0)+IFERROR(IF(OR(F381="FS-4.1",F381="FS-4.2"),IF(VLOOKUP(H381,Data!R:S,2,FALSE)&lt;'Non-GB'!$D$5,"Lapse",0)),0)</f>
        <v>0</v>
      </c>
      <c r="L381" s="32"/>
    </row>
    <row r="382" spans="1:12" ht="20.100000000000001" customHeight="1" x14ac:dyDescent="0.25">
      <c r="A382" s="43">
        <v>374</v>
      </c>
      <c r="B382" s="49"/>
      <c r="C382" s="49"/>
      <c r="D382" s="48"/>
      <c r="E382" s="49"/>
      <c r="F382" s="70"/>
      <c r="G382" s="13"/>
      <c r="H382" s="13"/>
      <c r="I382" s="14"/>
      <c r="J382" s="44">
        <f>IFERROR(IF(G382="Annual Fee",VLOOKUP('Non-GB'!F382,Data!N:P,3,FALSE),0),0)+IFERROR(IF(G382="Late Charge",IF(OR(F382="FS-4.1",F382="FS-4.2"),VLOOKUP(F382&amp;H382,M:O,3,FALSE),VLOOKUP(H382,N:O,2,FALSE)*VLOOKUP(F382,Data!N:P,3,FALSE))),0)+IFERROR(IF(OR(F382="FS-4.1",F382="FS-4.2"),IF(VLOOKUP(H382,Data!R:S,2,FALSE)&lt;'Non-GB'!$D$5,"Lapse",0)),0)</f>
        <v>0</v>
      </c>
      <c r="L382" s="32"/>
    </row>
    <row r="383" spans="1:12" ht="20.100000000000001" customHeight="1" x14ac:dyDescent="0.25">
      <c r="A383" s="43">
        <v>375</v>
      </c>
      <c r="B383" s="49"/>
      <c r="C383" s="49"/>
      <c r="D383" s="48"/>
      <c r="E383" s="49"/>
      <c r="F383" s="70"/>
      <c r="G383" s="13"/>
      <c r="H383" s="13"/>
      <c r="I383" s="14"/>
      <c r="J383" s="44">
        <f>IFERROR(IF(G383="Annual Fee",VLOOKUP('Non-GB'!F383,Data!N:P,3,FALSE),0),0)+IFERROR(IF(G383="Late Charge",IF(OR(F383="FS-4.1",F383="FS-4.2"),VLOOKUP(F383&amp;H383,M:O,3,FALSE),VLOOKUP(H383,N:O,2,FALSE)*VLOOKUP(F383,Data!N:P,3,FALSE))),0)+IFERROR(IF(OR(F383="FS-4.1",F383="FS-4.2"),IF(VLOOKUP(H383,Data!R:S,2,FALSE)&lt;'Non-GB'!$D$5,"Lapse",0)),0)</f>
        <v>0</v>
      </c>
      <c r="L383" s="32"/>
    </row>
    <row r="384" spans="1:12" ht="20.100000000000001" customHeight="1" x14ac:dyDescent="0.25">
      <c r="A384" s="43">
        <v>376</v>
      </c>
      <c r="B384" s="49"/>
      <c r="C384" s="49"/>
      <c r="D384" s="48"/>
      <c r="E384" s="49"/>
      <c r="F384" s="70"/>
      <c r="G384" s="13"/>
      <c r="H384" s="13"/>
      <c r="I384" s="14"/>
      <c r="J384" s="44">
        <f>IFERROR(IF(G384="Annual Fee",VLOOKUP('Non-GB'!F384,Data!N:P,3,FALSE),0),0)+IFERROR(IF(G384="Late Charge",IF(OR(F384="FS-4.1",F384="FS-4.2"),VLOOKUP(F384&amp;H384,M:O,3,FALSE),VLOOKUP(H384,N:O,2,FALSE)*VLOOKUP(F384,Data!N:P,3,FALSE))),0)+IFERROR(IF(OR(F384="FS-4.1",F384="FS-4.2"),IF(VLOOKUP(H384,Data!R:S,2,FALSE)&lt;'Non-GB'!$D$5,"Lapse",0)),0)</f>
        <v>0</v>
      </c>
      <c r="L384" s="32"/>
    </row>
    <row r="385" spans="1:12" ht="20.100000000000001" customHeight="1" x14ac:dyDescent="0.25">
      <c r="A385" s="43">
        <v>377</v>
      </c>
      <c r="B385" s="49"/>
      <c r="C385" s="49"/>
      <c r="D385" s="48"/>
      <c r="E385" s="49"/>
      <c r="F385" s="70"/>
      <c r="G385" s="13"/>
      <c r="H385" s="13"/>
      <c r="I385" s="14"/>
      <c r="J385" s="44">
        <f>IFERROR(IF(G385="Annual Fee",VLOOKUP('Non-GB'!F385,Data!N:P,3,FALSE),0),0)+IFERROR(IF(G385="Late Charge",IF(OR(F385="FS-4.1",F385="FS-4.2"),VLOOKUP(F385&amp;H385,M:O,3,FALSE),VLOOKUP(H385,N:O,2,FALSE)*VLOOKUP(F385,Data!N:P,3,FALSE))),0)+IFERROR(IF(OR(F385="FS-4.1",F385="FS-4.2"),IF(VLOOKUP(H385,Data!R:S,2,FALSE)&lt;'Non-GB'!$D$5,"Lapse",0)),0)</f>
        <v>0</v>
      </c>
      <c r="L385" s="32"/>
    </row>
    <row r="386" spans="1:12" ht="20.100000000000001" customHeight="1" x14ac:dyDescent="0.25">
      <c r="A386" s="43">
        <v>378</v>
      </c>
      <c r="B386" s="49"/>
      <c r="C386" s="49"/>
      <c r="D386" s="48"/>
      <c r="E386" s="49"/>
      <c r="F386" s="70"/>
      <c r="G386" s="13"/>
      <c r="H386" s="13"/>
      <c r="I386" s="14"/>
      <c r="J386" s="44">
        <f>IFERROR(IF(G386="Annual Fee",VLOOKUP('Non-GB'!F386,Data!N:P,3,FALSE),0),0)+IFERROR(IF(G386="Late Charge",IF(OR(F386="FS-4.1",F386="FS-4.2"),VLOOKUP(F386&amp;H386,M:O,3,FALSE),VLOOKUP(H386,N:O,2,FALSE)*VLOOKUP(F386,Data!N:P,3,FALSE))),0)+IFERROR(IF(OR(F386="FS-4.1",F386="FS-4.2"),IF(VLOOKUP(H386,Data!R:S,2,FALSE)&lt;'Non-GB'!$D$5,"Lapse",0)),0)</f>
        <v>0</v>
      </c>
      <c r="L386" s="32"/>
    </row>
    <row r="387" spans="1:12" ht="20.100000000000001" customHeight="1" x14ac:dyDescent="0.25">
      <c r="A387" s="43">
        <v>379</v>
      </c>
      <c r="B387" s="49"/>
      <c r="C387" s="49"/>
      <c r="D387" s="48"/>
      <c r="E387" s="49"/>
      <c r="F387" s="70"/>
      <c r="G387" s="13"/>
      <c r="H387" s="13"/>
      <c r="I387" s="14"/>
      <c r="J387" s="44">
        <f>IFERROR(IF(G387="Annual Fee",VLOOKUP('Non-GB'!F387,Data!N:P,3,FALSE),0),0)+IFERROR(IF(G387="Late Charge",IF(OR(F387="FS-4.1",F387="FS-4.2"),VLOOKUP(F387&amp;H387,M:O,3,FALSE),VLOOKUP(H387,N:O,2,FALSE)*VLOOKUP(F387,Data!N:P,3,FALSE))),0)+IFERROR(IF(OR(F387="FS-4.1",F387="FS-4.2"),IF(VLOOKUP(H387,Data!R:S,2,FALSE)&lt;'Non-GB'!$D$5,"Lapse",0)),0)</f>
        <v>0</v>
      </c>
      <c r="L387" s="32"/>
    </row>
    <row r="388" spans="1:12" ht="20.100000000000001" customHeight="1" x14ac:dyDescent="0.25">
      <c r="A388" s="43">
        <v>380</v>
      </c>
      <c r="B388" s="49"/>
      <c r="C388" s="49"/>
      <c r="D388" s="48"/>
      <c r="E388" s="49"/>
      <c r="F388" s="70"/>
      <c r="G388" s="13"/>
      <c r="H388" s="13"/>
      <c r="I388" s="14"/>
      <c r="J388" s="44">
        <f>IFERROR(IF(G388="Annual Fee",VLOOKUP('Non-GB'!F388,Data!N:P,3,FALSE),0),0)+IFERROR(IF(G388="Late Charge",IF(OR(F388="FS-4.1",F388="FS-4.2"),VLOOKUP(F388&amp;H388,M:O,3,FALSE),VLOOKUP(H388,N:O,2,FALSE)*VLOOKUP(F388,Data!N:P,3,FALSE))),0)+IFERROR(IF(OR(F388="FS-4.1",F388="FS-4.2"),IF(VLOOKUP(H388,Data!R:S,2,FALSE)&lt;'Non-GB'!$D$5,"Lapse",0)),0)</f>
        <v>0</v>
      </c>
      <c r="L388" s="32"/>
    </row>
    <row r="389" spans="1:12" ht="20.100000000000001" customHeight="1" x14ac:dyDescent="0.25">
      <c r="A389" s="43">
        <v>381</v>
      </c>
      <c r="B389" s="49"/>
      <c r="C389" s="49"/>
      <c r="D389" s="48"/>
      <c r="E389" s="49"/>
      <c r="F389" s="70"/>
      <c r="G389" s="13"/>
      <c r="H389" s="13"/>
      <c r="I389" s="14"/>
      <c r="J389" s="44">
        <f>IFERROR(IF(G389="Annual Fee",VLOOKUP('Non-GB'!F389,Data!N:P,3,FALSE),0),0)+IFERROR(IF(G389="Late Charge",IF(OR(F389="FS-4.1",F389="FS-4.2"),VLOOKUP(F389&amp;H389,M:O,3,FALSE),VLOOKUP(H389,N:O,2,FALSE)*VLOOKUP(F389,Data!N:P,3,FALSE))),0)+IFERROR(IF(OR(F389="FS-4.1",F389="FS-4.2"),IF(VLOOKUP(H389,Data!R:S,2,FALSE)&lt;'Non-GB'!$D$5,"Lapse",0)),0)</f>
        <v>0</v>
      </c>
      <c r="L389" s="32"/>
    </row>
    <row r="390" spans="1:12" ht="20.100000000000001" customHeight="1" x14ac:dyDescent="0.25">
      <c r="A390" s="43">
        <v>382</v>
      </c>
      <c r="B390" s="49"/>
      <c r="C390" s="49"/>
      <c r="D390" s="48"/>
      <c r="E390" s="49"/>
      <c r="F390" s="70"/>
      <c r="G390" s="13"/>
      <c r="H390" s="13"/>
      <c r="I390" s="14"/>
      <c r="J390" s="44">
        <f>IFERROR(IF(G390="Annual Fee",VLOOKUP('Non-GB'!F390,Data!N:P,3,FALSE),0),0)+IFERROR(IF(G390="Late Charge",IF(OR(F390="FS-4.1",F390="FS-4.2"),VLOOKUP(F390&amp;H390,M:O,3,FALSE),VLOOKUP(H390,N:O,2,FALSE)*VLOOKUP(F390,Data!N:P,3,FALSE))),0)+IFERROR(IF(OR(F390="FS-4.1",F390="FS-4.2"),IF(VLOOKUP(H390,Data!R:S,2,FALSE)&lt;'Non-GB'!$D$5,"Lapse",0)),0)</f>
        <v>0</v>
      </c>
      <c r="L390" s="32"/>
    </row>
    <row r="391" spans="1:12" ht="20.100000000000001" customHeight="1" x14ac:dyDescent="0.25">
      <c r="A391" s="43">
        <v>383</v>
      </c>
      <c r="B391" s="49"/>
      <c r="C391" s="49"/>
      <c r="D391" s="48"/>
      <c r="E391" s="49"/>
      <c r="F391" s="70"/>
      <c r="G391" s="13"/>
      <c r="H391" s="13"/>
      <c r="I391" s="14"/>
      <c r="J391" s="44">
        <f>IFERROR(IF(G391="Annual Fee",VLOOKUP('Non-GB'!F391,Data!N:P,3,FALSE),0),0)+IFERROR(IF(G391="Late Charge",IF(OR(F391="FS-4.1",F391="FS-4.2"),VLOOKUP(F391&amp;H391,M:O,3,FALSE),VLOOKUP(H391,N:O,2,FALSE)*VLOOKUP(F391,Data!N:P,3,FALSE))),0)+IFERROR(IF(OR(F391="FS-4.1",F391="FS-4.2"),IF(VLOOKUP(H391,Data!R:S,2,FALSE)&lt;'Non-GB'!$D$5,"Lapse",0)),0)</f>
        <v>0</v>
      </c>
      <c r="L391" s="32"/>
    </row>
    <row r="392" spans="1:12" ht="20.100000000000001" customHeight="1" x14ac:dyDescent="0.25">
      <c r="A392" s="43">
        <v>384</v>
      </c>
      <c r="B392" s="49"/>
      <c r="C392" s="49"/>
      <c r="D392" s="48"/>
      <c r="E392" s="49"/>
      <c r="F392" s="70"/>
      <c r="G392" s="13"/>
      <c r="H392" s="13"/>
      <c r="I392" s="14"/>
      <c r="J392" s="44">
        <f>IFERROR(IF(G392="Annual Fee",VLOOKUP('Non-GB'!F392,Data!N:P,3,FALSE),0),0)+IFERROR(IF(G392="Late Charge",IF(OR(F392="FS-4.1",F392="FS-4.2"),VLOOKUP(F392&amp;H392,M:O,3,FALSE),VLOOKUP(H392,N:O,2,FALSE)*VLOOKUP(F392,Data!N:P,3,FALSE))),0)+IFERROR(IF(OR(F392="FS-4.1",F392="FS-4.2"),IF(VLOOKUP(H392,Data!R:S,2,FALSE)&lt;'Non-GB'!$D$5,"Lapse",0)),0)</f>
        <v>0</v>
      </c>
      <c r="L392" s="32"/>
    </row>
    <row r="393" spans="1:12" ht="20.100000000000001" customHeight="1" x14ac:dyDescent="0.25">
      <c r="A393" s="43">
        <v>385</v>
      </c>
      <c r="B393" s="49"/>
      <c r="C393" s="49"/>
      <c r="D393" s="48"/>
      <c r="E393" s="49"/>
      <c r="F393" s="70"/>
      <c r="G393" s="13"/>
      <c r="H393" s="13"/>
      <c r="I393" s="14"/>
      <c r="J393" s="44">
        <f>IFERROR(IF(G393="Annual Fee",VLOOKUP('Non-GB'!F393,Data!N:P,3,FALSE),0),0)+IFERROR(IF(G393="Late Charge",IF(OR(F393="FS-4.1",F393="FS-4.2"),VLOOKUP(F393&amp;H393,M:O,3,FALSE),VLOOKUP(H393,N:O,2,FALSE)*VLOOKUP(F393,Data!N:P,3,FALSE))),0)+IFERROR(IF(OR(F393="FS-4.1",F393="FS-4.2"),IF(VLOOKUP(H393,Data!R:S,2,FALSE)&lt;'Non-GB'!$D$5,"Lapse",0)),0)</f>
        <v>0</v>
      </c>
      <c r="L393" s="32"/>
    </row>
    <row r="394" spans="1:12" ht="20.100000000000001" customHeight="1" x14ac:dyDescent="0.25">
      <c r="A394" s="43">
        <v>386</v>
      </c>
      <c r="B394" s="49"/>
      <c r="C394" s="49"/>
      <c r="D394" s="48"/>
      <c r="E394" s="49"/>
      <c r="F394" s="70"/>
      <c r="G394" s="13"/>
      <c r="H394" s="13"/>
      <c r="I394" s="14"/>
      <c r="J394" s="44">
        <f>IFERROR(IF(G394="Annual Fee",VLOOKUP('Non-GB'!F394,Data!N:P,3,FALSE),0),0)+IFERROR(IF(G394="Late Charge",IF(OR(F394="FS-4.1",F394="FS-4.2"),VLOOKUP(F394&amp;H394,M:O,3,FALSE),VLOOKUP(H394,N:O,2,FALSE)*VLOOKUP(F394,Data!N:P,3,FALSE))),0)+IFERROR(IF(OR(F394="FS-4.1",F394="FS-4.2"),IF(VLOOKUP(H394,Data!R:S,2,FALSE)&lt;'Non-GB'!$D$5,"Lapse",0)),0)</f>
        <v>0</v>
      </c>
      <c r="L394" s="32"/>
    </row>
    <row r="395" spans="1:12" ht="20.100000000000001" customHeight="1" x14ac:dyDescent="0.25">
      <c r="A395" s="43">
        <v>387</v>
      </c>
      <c r="B395" s="49"/>
      <c r="C395" s="49"/>
      <c r="D395" s="48"/>
      <c r="E395" s="49"/>
      <c r="F395" s="70"/>
      <c r="G395" s="13"/>
      <c r="H395" s="13"/>
      <c r="I395" s="14"/>
      <c r="J395" s="44">
        <f>IFERROR(IF(G395="Annual Fee",VLOOKUP('Non-GB'!F395,Data!N:P,3,FALSE),0),0)+IFERROR(IF(G395="Late Charge",IF(OR(F395="FS-4.1",F395="FS-4.2"),VLOOKUP(F395&amp;H395,M:O,3,FALSE),VLOOKUP(H395,N:O,2,FALSE)*VLOOKUP(F395,Data!N:P,3,FALSE))),0)+IFERROR(IF(OR(F395="FS-4.1",F395="FS-4.2"),IF(VLOOKUP(H395,Data!R:S,2,FALSE)&lt;'Non-GB'!$D$5,"Lapse",0)),0)</f>
        <v>0</v>
      </c>
      <c r="L395" s="32"/>
    </row>
    <row r="396" spans="1:12" ht="20.100000000000001" customHeight="1" x14ac:dyDescent="0.25">
      <c r="A396" s="43">
        <v>388</v>
      </c>
      <c r="B396" s="49"/>
      <c r="C396" s="49"/>
      <c r="D396" s="48"/>
      <c r="E396" s="49"/>
      <c r="F396" s="70"/>
      <c r="G396" s="13"/>
      <c r="H396" s="13"/>
      <c r="I396" s="14"/>
      <c r="J396" s="44">
        <f>IFERROR(IF(G396="Annual Fee",VLOOKUP('Non-GB'!F396,Data!N:P,3,FALSE),0),0)+IFERROR(IF(G396="Late Charge",IF(OR(F396="FS-4.1",F396="FS-4.2"),VLOOKUP(F396&amp;H396,M:O,3,FALSE),VLOOKUP(H396,N:O,2,FALSE)*VLOOKUP(F396,Data!N:P,3,FALSE))),0)+IFERROR(IF(OR(F396="FS-4.1",F396="FS-4.2"),IF(VLOOKUP(H396,Data!R:S,2,FALSE)&lt;'Non-GB'!$D$5,"Lapse",0)),0)</f>
        <v>0</v>
      </c>
      <c r="L396" s="32"/>
    </row>
    <row r="397" spans="1:12" ht="20.100000000000001" customHeight="1" x14ac:dyDescent="0.25">
      <c r="A397" s="43">
        <v>389</v>
      </c>
      <c r="B397" s="49"/>
      <c r="C397" s="49"/>
      <c r="D397" s="48"/>
      <c r="E397" s="49"/>
      <c r="F397" s="70"/>
      <c r="G397" s="13"/>
      <c r="H397" s="13"/>
      <c r="I397" s="14"/>
      <c r="J397" s="44">
        <f>IFERROR(IF(G397="Annual Fee",VLOOKUP('Non-GB'!F397,Data!N:P,3,FALSE),0),0)+IFERROR(IF(G397="Late Charge",IF(OR(F397="FS-4.1",F397="FS-4.2"),VLOOKUP(F397&amp;H397,M:O,3,FALSE),VLOOKUP(H397,N:O,2,FALSE)*VLOOKUP(F397,Data!N:P,3,FALSE))),0)+IFERROR(IF(OR(F397="FS-4.1",F397="FS-4.2"),IF(VLOOKUP(H397,Data!R:S,2,FALSE)&lt;'Non-GB'!$D$5,"Lapse",0)),0)</f>
        <v>0</v>
      </c>
      <c r="L397" s="32"/>
    </row>
    <row r="398" spans="1:12" ht="20.100000000000001" customHeight="1" x14ac:dyDescent="0.25">
      <c r="A398" s="43">
        <v>390</v>
      </c>
      <c r="B398" s="49"/>
      <c r="C398" s="49"/>
      <c r="D398" s="48"/>
      <c r="E398" s="49"/>
      <c r="F398" s="70"/>
      <c r="G398" s="13"/>
      <c r="H398" s="13"/>
      <c r="I398" s="14"/>
      <c r="J398" s="44">
        <f>IFERROR(IF(G398="Annual Fee",VLOOKUP('Non-GB'!F398,Data!N:P,3,FALSE),0),0)+IFERROR(IF(G398="Late Charge",IF(OR(F398="FS-4.1",F398="FS-4.2"),VLOOKUP(F398&amp;H398,M:O,3,FALSE),VLOOKUP(H398,N:O,2,FALSE)*VLOOKUP(F398,Data!N:P,3,FALSE))),0)+IFERROR(IF(OR(F398="FS-4.1",F398="FS-4.2"),IF(VLOOKUP(H398,Data!R:S,2,FALSE)&lt;'Non-GB'!$D$5,"Lapse",0)),0)</f>
        <v>0</v>
      </c>
      <c r="L398" s="32"/>
    </row>
    <row r="399" spans="1:12" ht="20.100000000000001" customHeight="1" x14ac:dyDescent="0.25">
      <c r="A399" s="43">
        <v>391</v>
      </c>
      <c r="B399" s="49"/>
      <c r="C399" s="49"/>
      <c r="D399" s="48"/>
      <c r="E399" s="49"/>
      <c r="F399" s="70"/>
      <c r="G399" s="13"/>
      <c r="H399" s="13"/>
      <c r="I399" s="14"/>
      <c r="J399" s="44">
        <f>IFERROR(IF(G399="Annual Fee",VLOOKUP('Non-GB'!F399,Data!N:P,3,FALSE),0),0)+IFERROR(IF(G399="Late Charge",IF(OR(F399="FS-4.1",F399="FS-4.2"),VLOOKUP(F399&amp;H399,M:O,3,FALSE),VLOOKUP(H399,N:O,2,FALSE)*VLOOKUP(F399,Data!N:P,3,FALSE))),0)+IFERROR(IF(OR(F399="FS-4.1",F399="FS-4.2"),IF(VLOOKUP(H399,Data!R:S,2,FALSE)&lt;'Non-GB'!$D$5,"Lapse",0)),0)</f>
        <v>0</v>
      </c>
      <c r="L399" s="32"/>
    </row>
    <row r="400" spans="1:12" ht="20.100000000000001" customHeight="1" x14ac:dyDescent="0.25">
      <c r="A400" s="43">
        <v>392</v>
      </c>
      <c r="B400" s="49"/>
      <c r="C400" s="49"/>
      <c r="D400" s="48"/>
      <c r="E400" s="49"/>
      <c r="F400" s="70"/>
      <c r="G400" s="13"/>
      <c r="H400" s="13"/>
      <c r="I400" s="14"/>
      <c r="J400" s="44">
        <f>IFERROR(IF(G400="Annual Fee",VLOOKUP('Non-GB'!F400,Data!N:P,3,FALSE),0),0)+IFERROR(IF(G400="Late Charge",IF(OR(F400="FS-4.1",F400="FS-4.2"),VLOOKUP(F400&amp;H400,M:O,3,FALSE),VLOOKUP(H400,N:O,2,FALSE)*VLOOKUP(F400,Data!N:P,3,FALSE))),0)+IFERROR(IF(OR(F400="FS-4.1",F400="FS-4.2"),IF(VLOOKUP(H400,Data!R:S,2,FALSE)&lt;'Non-GB'!$D$5,"Lapse",0)),0)</f>
        <v>0</v>
      </c>
      <c r="L400" s="32"/>
    </row>
    <row r="401" spans="1:12" ht="20.100000000000001" customHeight="1" x14ac:dyDescent="0.25">
      <c r="A401" s="43">
        <v>393</v>
      </c>
      <c r="B401" s="49"/>
      <c r="C401" s="49"/>
      <c r="D401" s="48"/>
      <c r="E401" s="49"/>
      <c r="F401" s="70"/>
      <c r="G401" s="13"/>
      <c r="H401" s="13"/>
      <c r="I401" s="14"/>
      <c r="J401" s="44">
        <f>IFERROR(IF(G401="Annual Fee",VLOOKUP('Non-GB'!F401,Data!N:P,3,FALSE),0),0)+IFERROR(IF(G401="Late Charge",IF(OR(F401="FS-4.1",F401="FS-4.2"),VLOOKUP(F401&amp;H401,M:O,3,FALSE),VLOOKUP(H401,N:O,2,FALSE)*VLOOKUP(F401,Data!N:P,3,FALSE))),0)+IFERROR(IF(OR(F401="FS-4.1",F401="FS-4.2"),IF(VLOOKUP(H401,Data!R:S,2,FALSE)&lt;'Non-GB'!$D$5,"Lapse",0)),0)</f>
        <v>0</v>
      </c>
      <c r="L401" s="32"/>
    </row>
    <row r="402" spans="1:12" ht="20.100000000000001" customHeight="1" x14ac:dyDescent="0.25">
      <c r="A402" s="43">
        <v>394</v>
      </c>
      <c r="B402" s="49"/>
      <c r="C402" s="49"/>
      <c r="D402" s="48"/>
      <c r="E402" s="49"/>
      <c r="F402" s="70"/>
      <c r="G402" s="13"/>
      <c r="H402" s="13"/>
      <c r="I402" s="14"/>
      <c r="J402" s="44">
        <f>IFERROR(IF(G402="Annual Fee",VLOOKUP('Non-GB'!F402,Data!N:P,3,FALSE),0),0)+IFERROR(IF(G402="Late Charge",IF(OR(F402="FS-4.1",F402="FS-4.2"),VLOOKUP(F402&amp;H402,M:O,3,FALSE),VLOOKUP(H402,N:O,2,FALSE)*VLOOKUP(F402,Data!N:P,3,FALSE))),0)+IFERROR(IF(OR(F402="FS-4.1",F402="FS-4.2"),IF(VLOOKUP(H402,Data!R:S,2,FALSE)&lt;'Non-GB'!$D$5,"Lapse",0)),0)</f>
        <v>0</v>
      </c>
      <c r="L402" s="32"/>
    </row>
    <row r="403" spans="1:12" ht="20.100000000000001" customHeight="1" x14ac:dyDescent="0.25">
      <c r="A403" s="43">
        <v>395</v>
      </c>
      <c r="B403" s="49"/>
      <c r="C403" s="49"/>
      <c r="D403" s="48"/>
      <c r="E403" s="49"/>
      <c r="F403" s="70"/>
      <c r="G403" s="13"/>
      <c r="H403" s="13"/>
      <c r="I403" s="14"/>
      <c r="J403" s="44">
        <f>IFERROR(IF(G403="Annual Fee",VLOOKUP('Non-GB'!F403,Data!N:P,3,FALSE),0),0)+IFERROR(IF(G403="Late Charge",IF(OR(F403="FS-4.1",F403="FS-4.2"),VLOOKUP(F403&amp;H403,M:O,3,FALSE),VLOOKUP(H403,N:O,2,FALSE)*VLOOKUP(F403,Data!N:P,3,FALSE))),0)+IFERROR(IF(OR(F403="FS-4.1",F403="FS-4.2"),IF(VLOOKUP(H403,Data!R:S,2,FALSE)&lt;'Non-GB'!$D$5,"Lapse",0)),0)</f>
        <v>0</v>
      </c>
      <c r="L403" s="32"/>
    </row>
    <row r="404" spans="1:12" ht="20.100000000000001" customHeight="1" x14ac:dyDescent="0.25">
      <c r="A404" s="43">
        <v>396</v>
      </c>
      <c r="B404" s="49"/>
      <c r="C404" s="49"/>
      <c r="D404" s="48"/>
      <c r="E404" s="49"/>
      <c r="F404" s="70"/>
      <c r="G404" s="13"/>
      <c r="H404" s="13"/>
      <c r="I404" s="14"/>
      <c r="J404" s="44">
        <f>IFERROR(IF(G404="Annual Fee",VLOOKUP('Non-GB'!F404,Data!N:P,3,FALSE),0),0)+IFERROR(IF(G404="Late Charge",IF(OR(F404="FS-4.1",F404="FS-4.2"),VLOOKUP(F404&amp;H404,M:O,3,FALSE),VLOOKUP(H404,N:O,2,FALSE)*VLOOKUP(F404,Data!N:P,3,FALSE))),0)+IFERROR(IF(OR(F404="FS-4.1",F404="FS-4.2"),IF(VLOOKUP(H404,Data!R:S,2,FALSE)&lt;'Non-GB'!$D$5,"Lapse",0)),0)</f>
        <v>0</v>
      </c>
      <c r="L404" s="32"/>
    </row>
    <row r="405" spans="1:12" ht="20.100000000000001" customHeight="1" x14ac:dyDescent="0.25">
      <c r="A405" s="43">
        <v>397</v>
      </c>
      <c r="B405" s="49"/>
      <c r="C405" s="49"/>
      <c r="D405" s="48"/>
      <c r="E405" s="49"/>
      <c r="F405" s="70"/>
      <c r="G405" s="13"/>
      <c r="H405" s="13"/>
      <c r="I405" s="14"/>
      <c r="J405" s="44">
        <f>IFERROR(IF(G405="Annual Fee",VLOOKUP('Non-GB'!F405,Data!N:P,3,FALSE),0),0)+IFERROR(IF(G405="Late Charge",IF(OR(F405="FS-4.1",F405="FS-4.2"),VLOOKUP(F405&amp;H405,M:O,3,FALSE),VLOOKUP(H405,N:O,2,FALSE)*VLOOKUP(F405,Data!N:P,3,FALSE))),0)+IFERROR(IF(OR(F405="FS-4.1",F405="FS-4.2"),IF(VLOOKUP(H405,Data!R:S,2,FALSE)&lt;'Non-GB'!$D$5,"Lapse",0)),0)</f>
        <v>0</v>
      </c>
      <c r="L405" s="32"/>
    </row>
    <row r="406" spans="1:12" ht="20.100000000000001" customHeight="1" x14ac:dyDescent="0.25">
      <c r="A406" s="43">
        <v>398</v>
      </c>
      <c r="B406" s="49"/>
      <c r="C406" s="49"/>
      <c r="D406" s="48"/>
      <c r="E406" s="49"/>
      <c r="F406" s="70"/>
      <c r="G406" s="13"/>
      <c r="H406" s="13"/>
      <c r="I406" s="14"/>
      <c r="J406" s="44">
        <f>IFERROR(IF(G406="Annual Fee",VLOOKUP('Non-GB'!F406,Data!N:P,3,FALSE),0),0)+IFERROR(IF(G406="Late Charge",IF(OR(F406="FS-4.1",F406="FS-4.2"),VLOOKUP(F406&amp;H406,M:O,3,FALSE),VLOOKUP(H406,N:O,2,FALSE)*VLOOKUP(F406,Data!N:P,3,FALSE))),0)+IFERROR(IF(OR(F406="FS-4.1",F406="FS-4.2"),IF(VLOOKUP(H406,Data!R:S,2,FALSE)&lt;'Non-GB'!$D$5,"Lapse",0)),0)</f>
        <v>0</v>
      </c>
      <c r="L406" s="32"/>
    </row>
    <row r="407" spans="1:12" ht="20.100000000000001" customHeight="1" x14ac:dyDescent="0.25">
      <c r="A407" s="43">
        <v>399</v>
      </c>
      <c r="B407" s="49"/>
      <c r="C407" s="49"/>
      <c r="D407" s="48"/>
      <c r="E407" s="49"/>
      <c r="F407" s="70"/>
      <c r="G407" s="13"/>
      <c r="H407" s="13"/>
      <c r="I407" s="14"/>
      <c r="J407" s="44">
        <f>IFERROR(IF(G407="Annual Fee",VLOOKUP('Non-GB'!F407,Data!N:P,3,FALSE),0),0)+IFERROR(IF(G407="Late Charge",IF(OR(F407="FS-4.1",F407="FS-4.2"),VLOOKUP(F407&amp;H407,M:O,3,FALSE),VLOOKUP(H407,N:O,2,FALSE)*VLOOKUP(F407,Data!N:P,3,FALSE))),0)+IFERROR(IF(OR(F407="FS-4.1",F407="FS-4.2"),IF(VLOOKUP(H407,Data!R:S,2,FALSE)&lt;'Non-GB'!$D$5,"Lapse",0)),0)</f>
        <v>0</v>
      </c>
      <c r="L407" s="32"/>
    </row>
    <row r="408" spans="1:12" ht="20.100000000000001" customHeight="1" x14ac:dyDescent="0.25">
      <c r="A408" s="43">
        <v>400</v>
      </c>
      <c r="B408" s="49"/>
      <c r="C408" s="49"/>
      <c r="D408" s="48"/>
      <c r="E408" s="49"/>
      <c r="F408" s="70"/>
      <c r="G408" s="13"/>
      <c r="H408" s="13"/>
      <c r="I408" s="14"/>
      <c r="J408" s="44">
        <f>IFERROR(IF(G408="Annual Fee",VLOOKUP('Non-GB'!F408,Data!N:P,3,FALSE),0),0)+IFERROR(IF(G408="Late Charge",IF(OR(F408="FS-4.1",F408="FS-4.2"),VLOOKUP(F408&amp;H408,M:O,3,FALSE),VLOOKUP(H408,N:O,2,FALSE)*VLOOKUP(F408,Data!N:P,3,FALSE))),0)+IFERROR(IF(OR(F408="FS-4.1",F408="FS-4.2"),IF(VLOOKUP(H408,Data!R:S,2,FALSE)&lt;'Non-GB'!$D$5,"Lapse",0)),0)</f>
        <v>0</v>
      </c>
      <c r="L408" s="32"/>
    </row>
    <row r="409" spans="1:12" ht="20.100000000000001" customHeight="1" x14ac:dyDescent="0.25">
      <c r="A409" s="43">
        <v>401</v>
      </c>
      <c r="B409" s="49"/>
      <c r="C409" s="49"/>
      <c r="D409" s="48"/>
      <c r="E409" s="49"/>
      <c r="F409" s="70"/>
      <c r="G409" s="13"/>
      <c r="H409" s="13"/>
      <c r="I409" s="14"/>
      <c r="J409" s="44">
        <f>IFERROR(IF(G409="Annual Fee",VLOOKUP('Non-GB'!F409,Data!N:P,3,FALSE),0),0)+IFERROR(IF(G409="Late Charge",IF(OR(F409="FS-4.1",F409="FS-4.2"),VLOOKUP(F409&amp;H409,M:O,3,FALSE),VLOOKUP(H409,N:O,2,FALSE)*VLOOKUP(F409,Data!N:P,3,FALSE))),0)+IFERROR(IF(OR(F409="FS-4.1",F409="FS-4.2"),IF(VLOOKUP(H409,Data!R:S,2,FALSE)&lt;'Non-GB'!$D$5,"Lapse",0)),0)</f>
        <v>0</v>
      </c>
      <c r="L409" s="32"/>
    </row>
    <row r="410" spans="1:12" ht="20.100000000000001" customHeight="1" x14ac:dyDescent="0.25">
      <c r="A410" s="43">
        <v>402</v>
      </c>
      <c r="B410" s="49"/>
      <c r="C410" s="49"/>
      <c r="D410" s="48"/>
      <c r="E410" s="49"/>
      <c r="F410" s="70"/>
      <c r="G410" s="13"/>
      <c r="H410" s="13"/>
      <c r="I410" s="14"/>
      <c r="J410" s="44">
        <f>IFERROR(IF(G410="Annual Fee",VLOOKUP('Non-GB'!F410,Data!N:P,3,FALSE),0),0)+IFERROR(IF(G410="Late Charge",IF(OR(F410="FS-4.1",F410="FS-4.2"),VLOOKUP(F410&amp;H410,M:O,3,FALSE),VLOOKUP(H410,N:O,2,FALSE)*VLOOKUP(F410,Data!N:P,3,FALSE))),0)+IFERROR(IF(OR(F410="FS-4.1",F410="FS-4.2"),IF(VLOOKUP(H410,Data!R:S,2,FALSE)&lt;'Non-GB'!$D$5,"Lapse",0)),0)</f>
        <v>0</v>
      </c>
      <c r="L410" s="32"/>
    </row>
    <row r="411" spans="1:12" ht="20.100000000000001" customHeight="1" x14ac:dyDescent="0.25">
      <c r="A411" s="43">
        <v>403</v>
      </c>
      <c r="B411" s="49"/>
      <c r="C411" s="49"/>
      <c r="D411" s="48"/>
      <c r="E411" s="49"/>
      <c r="F411" s="70"/>
      <c r="G411" s="13"/>
      <c r="H411" s="13"/>
      <c r="I411" s="14"/>
      <c r="J411" s="44">
        <f>IFERROR(IF(G411="Annual Fee",VLOOKUP('Non-GB'!F411,Data!N:P,3,FALSE),0),0)+IFERROR(IF(G411="Late Charge",IF(OR(F411="FS-4.1",F411="FS-4.2"),VLOOKUP(F411&amp;H411,M:O,3,FALSE),VLOOKUP(H411,N:O,2,FALSE)*VLOOKUP(F411,Data!N:P,3,FALSE))),0)+IFERROR(IF(OR(F411="FS-4.1",F411="FS-4.2"),IF(VLOOKUP(H411,Data!R:S,2,FALSE)&lt;'Non-GB'!$D$5,"Lapse",0)),0)</f>
        <v>0</v>
      </c>
      <c r="L411" s="32"/>
    </row>
    <row r="412" spans="1:12" ht="20.100000000000001" customHeight="1" x14ac:dyDescent="0.25">
      <c r="A412" s="43">
        <v>404</v>
      </c>
      <c r="B412" s="49"/>
      <c r="C412" s="49"/>
      <c r="D412" s="48"/>
      <c r="E412" s="49"/>
      <c r="F412" s="70"/>
      <c r="G412" s="13"/>
      <c r="H412" s="13"/>
      <c r="I412" s="14"/>
      <c r="J412" s="44">
        <f>IFERROR(IF(G412="Annual Fee",VLOOKUP('Non-GB'!F412,Data!N:P,3,FALSE),0),0)+IFERROR(IF(G412="Late Charge",IF(OR(F412="FS-4.1",F412="FS-4.2"),VLOOKUP(F412&amp;H412,M:O,3,FALSE),VLOOKUP(H412,N:O,2,FALSE)*VLOOKUP(F412,Data!N:P,3,FALSE))),0)+IFERROR(IF(OR(F412="FS-4.1",F412="FS-4.2"),IF(VLOOKUP(H412,Data!R:S,2,FALSE)&lt;'Non-GB'!$D$5,"Lapse",0)),0)</f>
        <v>0</v>
      </c>
      <c r="L412" s="32"/>
    </row>
    <row r="413" spans="1:12" ht="20.100000000000001" customHeight="1" x14ac:dyDescent="0.25">
      <c r="A413" s="43">
        <v>405</v>
      </c>
      <c r="B413" s="49"/>
      <c r="C413" s="49"/>
      <c r="D413" s="48"/>
      <c r="E413" s="49"/>
      <c r="F413" s="70"/>
      <c r="G413" s="13"/>
      <c r="H413" s="13"/>
      <c r="I413" s="14"/>
      <c r="J413" s="44">
        <f>IFERROR(IF(G413="Annual Fee",VLOOKUP('Non-GB'!F413,Data!N:P,3,FALSE),0),0)+IFERROR(IF(G413="Late Charge",IF(OR(F413="FS-4.1",F413="FS-4.2"),VLOOKUP(F413&amp;H413,M:O,3,FALSE),VLOOKUP(H413,N:O,2,FALSE)*VLOOKUP(F413,Data!N:P,3,FALSE))),0)+IFERROR(IF(OR(F413="FS-4.1",F413="FS-4.2"),IF(VLOOKUP(H413,Data!R:S,2,FALSE)&lt;'Non-GB'!$D$5,"Lapse",0)),0)</f>
        <v>0</v>
      </c>
      <c r="L413" s="32"/>
    </row>
    <row r="414" spans="1:12" ht="20.100000000000001" customHeight="1" x14ac:dyDescent="0.25">
      <c r="A414" s="43">
        <v>406</v>
      </c>
      <c r="B414" s="49"/>
      <c r="C414" s="49"/>
      <c r="D414" s="48"/>
      <c r="E414" s="49"/>
      <c r="F414" s="70"/>
      <c r="G414" s="13"/>
      <c r="H414" s="13"/>
      <c r="I414" s="14"/>
      <c r="J414" s="44">
        <f>IFERROR(IF(G414="Annual Fee",VLOOKUP('Non-GB'!F414,Data!N:P,3,FALSE),0),0)+IFERROR(IF(G414="Late Charge",IF(OR(F414="FS-4.1",F414="FS-4.2"),VLOOKUP(F414&amp;H414,M:O,3,FALSE),VLOOKUP(H414,N:O,2,FALSE)*VLOOKUP(F414,Data!N:P,3,FALSE))),0)+IFERROR(IF(OR(F414="FS-4.1",F414="FS-4.2"),IF(VLOOKUP(H414,Data!R:S,2,FALSE)&lt;'Non-GB'!$D$5,"Lapse",0)),0)</f>
        <v>0</v>
      </c>
      <c r="L414" s="32"/>
    </row>
    <row r="415" spans="1:12" ht="20.100000000000001" customHeight="1" x14ac:dyDescent="0.25">
      <c r="A415" s="43">
        <v>407</v>
      </c>
      <c r="B415" s="49"/>
      <c r="C415" s="49"/>
      <c r="D415" s="48"/>
      <c r="E415" s="49"/>
      <c r="F415" s="70"/>
      <c r="G415" s="13"/>
      <c r="H415" s="13"/>
      <c r="I415" s="14"/>
      <c r="J415" s="44">
        <f>IFERROR(IF(G415="Annual Fee",VLOOKUP('Non-GB'!F415,Data!N:P,3,FALSE),0),0)+IFERROR(IF(G415="Late Charge",IF(OR(F415="FS-4.1",F415="FS-4.2"),VLOOKUP(F415&amp;H415,M:O,3,FALSE),VLOOKUP(H415,N:O,2,FALSE)*VLOOKUP(F415,Data!N:P,3,FALSE))),0)+IFERROR(IF(OR(F415="FS-4.1",F415="FS-4.2"),IF(VLOOKUP(H415,Data!R:S,2,FALSE)&lt;'Non-GB'!$D$5,"Lapse",0)),0)</f>
        <v>0</v>
      </c>
      <c r="L415" s="32"/>
    </row>
    <row r="416" spans="1:12" ht="20.100000000000001" customHeight="1" x14ac:dyDescent="0.25">
      <c r="A416" s="43">
        <v>408</v>
      </c>
      <c r="B416" s="49"/>
      <c r="C416" s="49"/>
      <c r="D416" s="48"/>
      <c r="E416" s="49"/>
      <c r="F416" s="70"/>
      <c r="G416" s="13"/>
      <c r="H416" s="13"/>
      <c r="I416" s="14"/>
      <c r="J416" s="44">
        <f>IFERROR(IF(G416="Annual Fee",VLOOKUP('Non-GB'!F416,Data!N:P,3,FALSE),0),0)+IFERROR(IF(G416="Late Charge",IF(OR(F416="FS-4.1",F416="FS-4.2"),VLOOKUP(F416&amp;H416,M:O,3,FALSE),VLOOKUP(H416,N:O,2,FALSE)*VLOOKUP(F416,Data!N:P,3,FALSE))),0)+IFERROR(IF(OR(F416="FS-4.1",F416="FS-4.2"),IF(VLOOKUP(H416,Data!R:S,2,FALSE)&lt;'Non-GB'!$D$5,"Lapse",0)),0)</f>
        <v>0</v>
      </c>
      <c r="L416" s="32"/>
    </row>
    <row r="417" spans="1:12" ht="20.100000000000001" customHeight="1" x14ac:dyDescent="0.25">
      <c r="A417" s="43">
        <v>409</v>
      </c>
      <c r="B417" s="49"/>
      <c r="C417" s="49"/>
      <c r="D417" s="48"/>
      <c r="E417" s="49"/>
      <c r="F417" s="70"/>
      <c r="G417" s="13"/>
      <c r="H417" s="13"/>
      <c r="I417" s="14"/>
      <c r="J417" s="44">
        <f>IFERROR(IF(G417="Annual Fee",VLOOKUP('Non-GB'!F417,Data!N:P,3,FALSE),0),0)+IFERROR(IF(G417="Late Charge",IF(OR(F417="FS-4.1",F417="FS-4.2"),VLOOKUP(F417&amp;H417,M:O,3,FALSE),VLOOKUP(H417,N:O,2,FALSE)*VLOOKUP(F417,Data!N:P,3,FALSE))),0)+IFERROR(IF(OR(F417="FS-4.1",F417="FS-4.2"),IF(VLOOKUP(H417,Data!R:S,2,FALSE)&lt;'Non-GB'!$D$5,"Lapse",0)),0)</f>
        <v>0</v>
      </c>
      <c r="L417" s="32"/>
    </row>
    <row r="418" spans="1:12" ht="20.100000000000001" customHeight="1" x14ac:dyDescent="0.25">
      <c r="A418" s="43">
        <v>410</v>
      </c>
      <c r="B418" s="49"/>
      <c r="C418" s="49"/>
      <c r="D418" s="48"/>
      <c r="E418" s="49"/>
      <c r="F418" s="70"/>
      <c r="G418" s="13"/>
      <c r="H418" s="13"/>
      <c r="I418" s="14"/>
      <c r="J418" s="44">
        <f>IFERROR(IF(G418="Annual Fee",VLOOKUP('Non-GB'!F418,Data!N:P,3,FALSE),0),0)+IFERROR(IF(G418="Late Charge",IF(OR(F418="FS-4.1",F418="FS-4.2"),VLOOKUP(F418&amp;H418,M:O,3,FALSE),VLOOKUP(H418,N:O,2,FALSE)*VLOOKUP(F418,Data!N:P,3,FALSE))),0)+IFERROR(IF(OR(F418="FS-4.1",F418="FS-4.2"),IF(VLOOKUP(H418,Data!R:S,2,FALSE)&lt;'Non-GB'!$D$5,"Lapse",0)),0)</f>
        <v>0</v>
      </c>
      <c r="L418" s="32"/>
    </row>
    <row r="419" spans="1:12" ht="20.100000000000001" customHeight="1" x14ac:dyDescent="0.25">
      <c r="A419" s="43">
        <v>411</v>
      </c>
      <c r="B419" s="49"/>
      <c r="C419" s="49"/>
      <c r="D419" s="48"/>
      <c r="E419" s="49"/>
      <c r="F419" s="70"/>
      <c r="G419" s="13"/>
      <c r="H419" s="13"/>
      <c r="I419" s="14"/>
      <c r="J419" s="44">
        <f>IFERROR(IF(G419="Annual Fee",VLOOKUP('Non-GB'!F419,Data!N:P,3,FALSE),0),0)+IFERROR(IF(G419="Late Charge",IF(OR(F419="FS-4.1",F419="FS-4.2"),VLOOKUP(F419&amp;H419,M:O,3,FALSE),VLOOKUP(H419,N:O,2,FALSE)*VLOOKUP(F419,Data!N:P,3,FALSE))),0)+IFERROR(IF(OR(F419="FS-4.1",F419="FS-4.2"),IF(VLOOKUP(H419,Data!R:S,2,FALSE)&lt;'Non-GB'!$D$5,"Lapse",0)),0)</f>
        <v>0</v>
      </c>
      <c r="L419" s="32"/>
    </row>
    <row r="420" spans="1:12" ht="20.100000000000001" customHeight="1" x14ac:dyDescent="0.25">
      <c r="A420" s="43">
        <v>412</v>
      </c>
      <c r="B420" s="49"/>
      <c r="C420" s="49"/>
      <c r="D420" s="48"/>
      <c r="E420" s="49"/>
      <c r="F420" s="70"/>
      <c r="G420" s="13"/>
      <c r="H420" s="13"/>
      <c r="I420" s="14"/>
      <c r="J420" s="44">
        <f>IFERROR(IF(G420="Annual Fee",VLOOKUP('Non-GB'!F420,Data!N:P,3,FALSE),0),0)+IFERROR(IF(G420="Late Charge",IF(OR(F420="FS-4.1",F420="FS-4.2"),VLOOKUP(F420&amp;H420,M:O,3,FALSE),VLOOKUP(H420,N:O,2,FALSE)*VLOOKUP(F420,Data!N:P,3,FALSE))),0)+IFERROR(IF(OR(F420="FS-4.1",F420="FS-4.2"),IF(VLOOKUP(H420,Data!R:S,2,FALSE)&lt;'Non-GB'!$D$5,"Lapse",0)),0)</f>
        <v>0</v>
      </c>
      <c r="L420" s="32"/>
    </row>
    <row r="421" spans="1:12" ht="20.100000000000001" customHeight="1" x14ac:dyDescent="0.25">
      <c r="A421" s="43">
        <v>413</v>
      </c>
      <c r="B421" s="49"/>
      <c r="C421" s="49"/>
      <c r="D421" s="48"/>
      <c r="E421" s="49"/>
      <c r="F421" s="70"/>
      <c r="G421" s="13"/>
      <c r="H421" s="13"/>
      <c r="I421" s="14"/>
      <c r="J421" s="44">
        <f>IFERROR(IF(G421="Annual Fee",VLOOKUP('Non-GB'!F421,Data!N:P,3,FALSE),0),0)+IFERROR(IF(G421="Late Charge",IF(OR(F421="FS-4.1",F421="FS-4.2"),VLOOKUP(F421&amp;H421,M:O,3,FALSE),VLOOKUP(H421,N:O,2,FALSE)*VLOOKUP(F421,Data!N:P,3,FALSE))),0)+IFERROR(IF(OR(F421="FS-4.1",F421="FS-4.2"),IF(VLOOKUP(H421,Data!R:S,2,FALSE)&lt;'Non-GB'!$D$5,"Lapse",0)),0)</f>
        <v>0</v>
      </c>
      <c r="L421" s="32"/>
    </row>
    <row r="422" spans="1:12" ht="20.100000000000001" customHeight="1" x14ac:dyDescent="0.25">
      <c r="A422" s="43">
        <v>414</v>
      </c>
      <c r="B422" s="49"/>
      <c r="C422" s="49"/>
      <c r="D422" s="48"/>
      <c r="E422" s="49"/>
      <c r="F422" s="70"/>
      <c r="G422" s="13"/>
      <c r="H422" s="13"/>
      <c r="I422" s="14"/>
      <c r="J422" s="44">
        <f>IFERROR(IF(G422="Annual Fee",VLOOKUP('Non-GB'!F422,Data!N:P,3,FALSE),0),0)+IFERROR(IF(G422="Late Charge",IF(OR(F422="FS-4.1",F422="FS-4.2"),VLOOKUP(F422&amp;H422,M:O,3,FALSE),VLOOKUP(H422,N:O,2,FALSE)*VLOOKUP(F422,Data!N:P,3,FALSE))),0)+IFERROR(IF(OR(F422="FS-4.1",F422="FS-4.2"),IF(VLOOKUP(H422,Data!R:S,2,FALSE)&lt;'Non-GB'!$D$5,"Lapse",0)),0)</f>
        <v>0</v>
      </c>
      <c r="L422" s="32"/>
    </row>
    <row r="423" spans="1:12" ht="20.100000000000001" customHeight="1" x14ac:dyDescent="0.25">
      <c r="A423" s="43">
        <v>415</v>
      </c>
      <c r="B423" s="49"/>
      <c r="C423" s="49"/>
      <c r="D423" s="48"/>
      <c r="E423" s="49"/>
      <c r="F423" s="70"/>
      <c r="G423" s="13"/>
      <c r="H423" s="13"/>
      <c r="I423" s="14"/>
      <c r="J423" s="44">
        <f>IFERROR(IF(G423="Annual Fee",VLOOKUP('Non-GB'!F423,Data!N:P,3,FALSE),0),0)+IFERROR(IF(G423="Late Charge",IF(OR(F423="FS-4.1",F423="FS-4.2"),VLOOKUP(F423&amp;H423,M:O,3,FALSE),VLOOKUP(H423,N:O,2,FALSE)*VLOOKUP(F423,Data!N:P,3,FALSE))),0)+IFERROR(IF(OR(F423="FS-4.1",F423="FS-4.2"),IF(VLOOKUP(H423,Data!R:S,2,FALSE)&lt;'Non-GB'!$D$5,"Lapse",0)),0)</f>
        <v>0</v>
      </c>
      <c r="L423" s="32"/>
    </row>
    <row r="424" spans="1:12" ht="20.100000000000001" customHeight="1" x14ac:dyDescent="0.25">
      <c r="A424" s="43">
        <v>416</v>
      </c>
      <c r="B424" s="49"/>
      <c r="C424" s="49"/>
      <c r="D424" s="48"/>
      <c r="E424" s="49"/>
      <c r="F424" s="70"/>
      <c r="G424" s="13"/>
      <c r="H424" s="13"/>
      <c r="I424" s="14"/>
      <c r="J424" s="44">
        <f>IFERROR(IF(G424="Annual Fee",VLOOKUP('Non-GB'!F424,Data!N:P,3,FALSE),0),0)+IFERROR(IF(G424="Late Charge",IF(OR(F424="FS-4.1",F424="FS-4.2"),VLOOKUP(F424&amp;H424,M:O,3,FALSE),VLOOKUP(H424,N:O,2,FALSE)*VLOOKUP(F424,Data!N:P,3,FALSE))),0)+IFERROR(IF(OR(F424="FS-4.1",F424="FS-4.2"),IF(VLOOKUP(H424,Data!R:S,2,FALSE)&lt;'Non-GB'!$D$5,"Lapse",0)),0)</f>
        <v>0</v>
      </c>
      <c r="L424" s="32"/>
    </row>
    <row r="425" spans="1:12" ht="20.100000000000001" customHeight="1" x14ac:dyDescent="0.25">
      <c r="A425" s="43">
        <v>417</v>
      </c>
      <c r="B425" s="49"/>
      <c r="C425" s="49"/>
      <c r="D425" s="48"/>
      <c r="E425" s="49"/>
      <c r="F425" s="70"/>
      <c r="G425" s="13"/>
      <c r="H425" s="13"/>
      <c r="I425" s="14"/>
      <c r="J425" s="44">
        <f>IFERROR(IF(G425="Annual Fee",VLOOKUP('Non-GB'!F425,Data!N:P,3,FALSE),0),0)+IFERROR(IF(G425="Late Charge",IF(OR(F425="FS-4.1",F425="FS-4.2"),VLOOKUP(F425&amp;H425,M:O,3,FALSE),VLOOKUP(H425,N:O,2,FALSE)*VLOOKUP(F425,Data!N:P,3,FALSE))),0)+IFERROR(IF(OR(F425="FS-4.1",F425="FS-4.2"),IF(VLOOKUP(H425,Data!R:S,2,FALSE)&lt;'Non-GB'!$D$5,"Lapse",0)),0)</f>
        <v>0</v>
      </c>
      <c r="L425" s="32"/>
    </row>
    <row r="426" spans="1:12" ht="20.100000000000001" customHeight="1" x14ac:dyDescent="0.25">
      <c r="A426" s="43">
        <v>418</v>
      </c>
      <c r="B426" s="49"/>
      <c r="C426" s="49"/>
      <c r="D426" s="48"/>
      <c r="E426" s="49"/>
      <c r="F426" s="70"/>
      <c r="G426" s="13"/>
      <c r="H426" s="13"/>
      <c r="I426" s="14"/>
      <c r="J426" s="44">
        <f>IFERROR(IF(G426="Annual Fee",VLOOKUP('Non-GB'!F426,Data!N:P,3,FALSE),0),0)+IFERROR(IF(G426="Late Charge",IF(OR(F426="FS-4.1",F426="FS-4.2"),VLOOKUP(F426&amp;H426,M:O,3,FALSE),VLOOKUP(H426,N:O,2,FALSE)*VLOOKUP(F426,Data!N:P,3,FALSE))),0)+IFERROR(IF(OR(F426="FS-4.1",F426="FS-4.2"),IF(VLOOKUP(H426,Data!R:S,2,FALSE)&lt;'Non-GB'!$D$5,"Lapse",0)),0)</f>
        <v>0</v>
      </c>
      <c r="L426" s="32"/>
    </row>
    <row r="427" spans="1:12" ht="20.100000000000001" customHeight="1" x14ac:dyDescent="0.25">
      <c r="A427" s="43">
        <v>419</v>
      </c>
      <c r="B427" s="49"/>
      <c r="C427" s="49"/>
      <c r="D427" s="48"/>
      <c r="E427" s="49"/>
      <c r="F427" s="70"/>
      <c r="G427" s="13"/>
      <c r="H427" s="13"/>
      <c r="I427" s="14"/>
      <c r="J427" s="44">
        <f>IFERROR(IF(G427="Annual Fee",VLOOKUP('Non-GB'!F427,Data!N:P,3,FALSE),0),0)+IFERROR(IF(G427="Late Charge",IF(OR(F427="FS-4.1",F427="FS-4.2"),VLOOKUP(F427&amp;H427,M:O,3,FALSE),VLOOKUP(H427,N:O,2,FALSE)*VLOOKUP(F427,Data!N:P,3,FALSE))),0)+IFERROR(IF(OR(F427="FS-4.1",F427="FS-4.2"),IF(VLOOKUP(H427,Data!R:S,2,FALSE)&lt;'Non-GB'!$D$5,"Lapse",0)),0)</f>
        <v>0</v>
      </c>
      <c r="L427" s="32"/>
    </row>
    <row r="428" spans="1:12" ht="20.100000000000001" customHeight="1" x14ac:dyDescent="0.25">
      <c r="A428" s="43">
        <v>420</v>
      </c>
      <c r="B428" s="49"/>
      <c r="C428" s="49"/>
      <c r="D428" s="48"/>
      <c r="E428" s="49"/>
      <c r="F428" s="70"/>
      <c r="G428" s="13"/>
      <c r="H428" s="13"/>
      <c r="I428" s="14"/>
      <c r="J428" s="44">
        <f>IFERROR(IF(G428="Annual Fee",VLOOKUP('Non-GB'!F428,Data!N:P,3,FALSE),0),0)+IFERROR(IF(G428="Late Charge",IF(OR(F428="FS-4.1",F428="FS-4.2"),VLOOKUP(F428&amp;H428,M:O,3,FALSE),VLOOKUP(H428,N:O,2,FALSE)*VLOOKUP(F428,Data!N:P,3,FALSE))),0)+IFERROR(IF(OR(F428="FS-4.1",F428="FS-4.2"),IF(VLOOKUP(H428,Data!R:S,2,FALSE)&lt;'Non-GB'!$D$5,"Lapse",0)),0)</f>
        <v>0</v>
      </c>
      <c r="L428" s="32"/>
    </row>
    <row r="429" spans="1:12" ht="20.100000000000001" customHeight="1" x14ac:dyDescent="0.25">
      <c r="A429" s="43">
        <v>421</v>
      </c>
      <c r="B429" s="49"/>
      <c r="C429" s="49"/>
      <c r="D429" s="48"/>
      <c r="E429" s="49"/>
      <c r="F429" s="70"/>
      <c r="G429" s="13"/>
      <c r="H429" s="13"/>
      <c r="I429" s="14"/>
      <c r="J429" s="44">
        <f>IFERROR(IF(G429="Annual Fee",VLOOKUP('Non-GB'!F429,Data!N:P,3,FALSE),0),0)+IFERROR(IF(G429="Late Charge",IF(OR(F429="FS-4.1",F429="FS-4.2"),VLOOKUP(F429&amp;H429,M:O,3,FALSE),VLOOKUP(H429,N:O,2,FALSE)*VLOOKUP(F429,Data!N:P,3,FALSE))),0)+IFERROR(IF(OR(F429="FS-4.1",F429="FS-4.2"),IF(VLOOKUP(H429,Data!R:S,2,FALSE)&lt;'Non-GB'!$D$5,"Lapse",0)),0)</f>
        <v>0</v>
      </c>
      <c r="L429" s="32"/>
    </row>
    <row r="430" spans="1:12" ht="20.100000000000001" customHeight="1" x14ac:dyDescent="0.25">
      <c r="A430" s="43">
        <v>422</v>
      </c>
      <c r="B430" s="49"/>
      <c r="C430" s="49"/>
      <c r="D430" s="48"/>
      <c r="E430" s="49"/>
      <c r="F430" s="70"/>
      <c r="G430" s="13"/>
      <c r="H430" s="13"/>
      <c r="I430" s="14"/>
      <c r="J430" s="44">
        <f>IFERROR(IF(G430="Annual Fee",VLOOKUP('Non-GB'!F430,Data!N:P,3,FALSE),0),0)+IFERROR(IF(G430="Late Charge",IF(OR(F430="FS-4.1",F430="FS-4.2"),VLOOKUP(F430&amp;H430,M:O,3,FALSE),VLOOKUP(H430,N:O,2,FALSE)*VLOOKUP(F430,Data!N:P,3,FALSE))),0)+IFERROR(IF(OR(F430="FS-4.1",F430="FS-4.2"),IF(VLOOKUP(H430,Data!R:S,2,FALSE)&lt;'Non-GB'!$D$5,"Lapse",0)),0)</f>
        <v>0</v>
      </c>
      <c r="L430" s="32"/>
    </row>
    <row r="431" spans="1:12" ht="20.100000000000001" customHeight="1" x14ac:dyDescent="0.25">
      <c r="A431" s="43">
        <v>423</v>
      </c>
      <c r="B431" s="49"/>
      <c r="C431" s="49"/>
      <c r="D431" s="48"/>
      <c r="E431" s="49"/>
      <c r="F431" s="70"/>
      <c r="G431" s="13"/>
      <c r="H431" s="13"/>
      <c r="I431" s="14"/>
      <c r="J431" s="44">
        <f>IFERROR(IF(G431="Annual Fee",VLOOKUP('Non-GB'!F431,Data!N:P,3,FALSE),0),0)+IFERROR(IF(G431="Late Charge",IF(OR(F431="FS-4.1",F431="FS-4.2"),VLOOKUP(F431&amp;H431,M:O,3,FALSE),VLOOKUP(H431,N:O,2,FALSE)*VLOOKUP(F431,Data!N:P,3,FALSE))),0)+IFERROR(IF(OR(F431="FS-4.1",F431="FS-4.2"),IF(VLOOKUP(H431,Data!R:S,2,FALSE)&lt;'Non-GB'!$D$5,"Lapse",0)),0)</f>
        <v>0</v>
      </c>
      <c r="L431" s="32"/>
    </row>
    <row r="432" spans="1:12" ht="20.100000000000001" customHeight="1" x14ac:dyDescent="0.25">
      <c r="A432" s="43">
        <v>424</v>
      </c>
      <c r="B432" s="49"/>
      <c r="C432" s="49"/>
      <c r="D432" s="48"/>
      <c r="E432" s="49"/>
      <c r="F432" s="70"/>
      <c r="G432" s="13"/>
      <c r="H432" s="13"/>
      <c r="I432" s="14"/>
      <c r="J432" s="44">
        <f>IFERROR(IF(G432="Annual Fee",VLOOKUP('Non-GB'!F432,Data!N:P,3,FALSE),0),0)+IFERROR(IF(G432="Late Charge",IF(OR(F432="FS-4.1",F432="FS-4.2"),VLOOKUP(F432&amp;H432,M:O,3,FALSE),VLOOKUP(H432,N:O,2,FALSE)*VLOOKUP(F432,Data!N:P,3,FALSE))),0)+IFERROR(IF(OR(F432="FS-4.1",F432="FS-4.2"),IF(VLOOKUP(H432,Data!R:S,2,FALSE)&lt;'Non-GB'!$D$5,"Lapse",0)),0)</f>
        <v>0</v>
      </c>
      <c r="L432" s="32"/>
    </row>
    <row r="433" spans="1:12" ht="20.100000000000001" customHeight="1" x14ac:dyDescent="0.25">
      <c r="A433" s="43">
        <v>425</v>
      </c>
      <c r="B433" s="49"/>
      <c r="C433" s="49"/>
      <c r="D433" s="48"/>
      <c r="E433" s="49"/>
      <c r="F433" s="70"/>
      <c r="G433" s="13"/>
      <c r="H433" s="13"/>
      <c r="I433" s="14"/>
      <c r="J433" s="44">
        <f>IFERROR(IF(G433="Annual Fee",VLOOKUP('Non-GB'!F433,Data!N:P,3,FALSE),0),0)+IFERROR(IF(G433="Late Charge",IF(OR(F433="FS-4.1",F433="FS-4.2"),VLOOKUP(F433&amp;H433,M:O,3,FALSE),VLOOKUP(H433,N:O,2,FALSE)*VLOOKUP(F433,Data!N:P,3,FALSE))),0)+IFERROR(IF(OR(F433="FS-4.1",F433="FS-4.2"),IF(VLOOKUP(H433,Data!R:S,2,FALSE)&lt;'Non-GB'!$D$5,"Lapse",0)),0)</f>
        <v>0</v>
      </c>
      <c r="L433" s="32"/>
    </row>
    <row r="434" spans="1:12" ht="20.100000000000001" customHeight="1" x14ac:dyDescent="0.25">
      <c r="A434" s="43">
        <v>426</v>
      </c>
      <c r="B434" s="49"/>
      <c r="C434" s="49"/>
      <c r="D434" s="48"/>
      <c r="E434" s="49"/>
      <c r="F434" s="70"/>
      <c r="G434" s="13"/>
      <c r="H434" s="13"/>
      <c r="I434" s="14"/>
      <c r="J434" s="44">
        <f>IFERROR(IF(G434="Annual Fee",VLOOKUP('Non-GB'!F434,Data!N:P,3,FALSE),0),0)+IFERROR(IF(G434="Late Charge",IF(OR(F434="FS-4.1",F434="FS-4.2"),VLOOKUP(F434&amp;H434,M:O,3,FALSE),VLOOKUP(H434,N:O,2,FALSE)*VLOOKUP(F434,Data!N:P,3,FALSE))),0)+IFERROR(IF(OR(F434="FS-4.1",F434="FS-4.2"),IF(VLOOKUP(H434,Data!R:S,2,FALSE)&lt;'Non-GB'!$D$5,"Lapse",0)),0)</f>
        <v>0</v>
      </c>
      <c r="L434" s="32"/>
    </row>
    <row r="435" spans="1:12" ht="20.100000000000001" customHeight="1" x14ac:dyDescent="0.25">
      <c r="A435" s="43">
        <v>427</v>
      </c>
      <c r="B435" s="49"/>
      <c r="C435" s="49"/>
      <c r="D435" s="48"/>
      <c r="E435" s="49"/>
      <c r="F435" s="70"/>
      <c r="G435" s="13"/>
      <c r="H435" s="13"/>
      <c r="I435" s="14"/>
      <c r="J435" s="44">
        <f>IFERROR(IF(G435="Annual Fee",VLOOKUP('Non-GB'!F435,Data!N:P,3,FALSE),0),0)+IFERROR(IF(G435="Late Charge",IF(OR(F435="FS-4.1",F435="FS-4.2"),VLOOKUP(F435&amp;H435,M:O,3,FALSE),VLOOKUP(H435,N:O,2,FALSE)*VLOOKUP(F435,Data!N:P,3,FALSE))),0)+IFERROR(IF(OR(F435="FS-4.1",F435="FS-4.2"),IF(VLOOKUP(H435,Data!R:S,2,FALSE)&lt;'Non-GB'!$D$5,"Lapse",0)),0)</f>
        <v>0</v>
      </c>
      <c r="L435" s="32"/>
    </row>
    <row r="436" spans="1:12" ht="20.100000000000001" customHeight="1" x14ac:dyDescent="0.25">
      <c r="A436" s="43">
        <v>428</v>
      </c>
      <c r="B436" s="49"/>
      <c r="C436" s="49"/>
      <c r="D436" s="48"/>
      <c r="E436" s="49"/>
      <c r="F436" s="70"/>
      <c r="G436" s="13"/>
      <c r="H436" s="13"/>
      <c r="I436" s="14"/>
      <c r="J436" s="44">
        <f>IFERROR(IF(G436="Annual Fee",VLOOKUP('Non-GB'!F436,Data!N:P,3,FALSE),0),0)+IFERROR(IF(G436="Late Charge",IF(OR(F436="FS-4.1",F436="FS-4.2"),VLOOKUP(F436&amp;H436,M:O,3,FALSE),VLOOKUP(H436,N:O,2,FALSE)*VLOOKUP(F436,Data!N:P,3,FALSE))),0)+IFERROR(IF(OR(F436="FS-4.1",F436="FS-4.2"),IF(VLOOKUP(H436,Data!R:S,2,FALSE)&lt;'Non-GB'!$D$5,"Lapse",0)),0)</f>
        <v>0</v>
      </c>
      <c r="L436" s="32"/>
    </row>
    <row r="437" spans="1:12" ht="20.100000000000001" customHeight="1" x14ac:dyDescent="0.25">
      <c r="A437" s="43">
        <v>429</v>
      </c>
      <c r="B437" s="49"/>
      <c r="C437" s="49"/>
      <c r="D437" s="48"/>
      <c r="E437" s="49"/>
      <c r="F437" s="70"/>
      <c r="G437" s="13"/>
      <c r="H437" s="13"/>
      <c r="I437" s="14"/>
      <c r="J437" s="44">
        <f>IFERROR(IF(G437="Annual Fee",VLOOKUP('Non-GB'!F437,Data!N:P,3,FALSE),0),0)+IFERROR(IF(G437="Late Charge",IF(OR(F437="FS-4.1",F437="FS-4.2"),VLOOKUP(F437&amp;H437,M:O,3,FALSE),VLOOKUP(H437,N:O,2,FALSE)*VLOOKUP(F437,Data!N:P,3,FALSE))),0)+IFERROR(IF(OR(F437="FS-4.1",F437="FS-4.2"),IF(VLOOKUP(H437,Data!R:S,2,FALSE)&lt;'Non-GB'!$D$5,"Lapse",0)),0)</f>
        <v>0</v>
      </c>
      <c r="L437" s="32"/>
    </row>
    <row r="438" spans="1:12" ht="20.100000000000001" customHeight="1" x14ac:dyDescent="0.25">
      <c r="A438" s="43">
        <v>430</v>
      </c>
      <c r="B438" s="49"/>
      <c r="C438" s="49"/>
      <c r="D438" s="48"/>
      <c r="E438" s="49"/>
      <c r="F438" s="70"/>
      <c r="G438" s="13"/>
      <c r="H438" s="13"/>
      <c r="I438" s="14"/>
      <c r="J438" s="44">
        <f>IFERROR(IF(G438="Annual Fee",VLOOKUP('Non-GB'!F438,Data!N:P,3,FALSE),0),0)+IFERROR(IF(G438="Late Charge",IF(OR(F438="FS-4.1",F438="FS-4.2"),VLOOKUP(F438&amp;H438,M:O,3,FALSE),VLOOKUP(H438,N:O,2,FALSE)*VLOOKUP(F438,Data!N:P,3,FALSE))),0)+IFERROR(IF(OR(F438="FS-4.1",F438="FS-4.2"),IF(VLOOKUP(H438,Data!R:S,2,FALSE)&lt;'Non-GB'!$D$5,"Lapse",0)),0)</f>
        <v>0</v>
      </c>
      <c r="L438" s="32"/>
    </row>
    <row r="439" spans="1:12" ht="20.100000000000001" customHeight="1" x14ac:dyDescent="0.25">
      <c r="A439" s="43">
        <v>431</v>
      </c>
      <c r="B439" s="49"/>
      <c r="C439" s="49"/>
      <c r="D439" s="48"/>
      <c r="E439" s="49"/>
      <c r="F439" s="70"/>
      <c r="G439" s="13"/>
      <c r="H439" s="13"/>
      <c r="I439" s="14"/>
      <c r="J439" s="44">
        <f>IFERROR(IF(G439="Annual Fee",VLOOKUP('Non-GB'!F439,Data!N:P,3,FALSE),0),0)+IFERROR(IF(G439="Late Charge",IF(OR(F439="FS-4.1",F439="FS-4.2"),VLOOKUP(F439&amp;H439,M:O,3,FALSE),VLOOKUP(H439,N:O,2,FALSE)*VLOOKUP(F439,Data!N:P,3,FALSE))),0)+IFERROR(IF(OR(F439="FS-4.1",F439="FS-4.2"),IF(VLOOKUP(H439,Data!R:S,2,FALSE)&lt;'Non-GB'!$D$5,"Lapse",0)),0)</f>
        <v>0</v>
      </c>
      <c r="L439" s="32"/>
    </row>
    <row r="440" spans="1:12" ht="20.100000000000001" customHeight="1" x14ac:dyDescent="0.25">
      <c r="A440" s="43">
        <v>432</v>
      </c>
      <c r="B440" s="49"/>
      <c r="C440" s="49"/>
      <c r="D440" s="48"/>
      <c r="E440" s="49"/>
      <c r="F440" s="70"/>
      <c r="G440" s="13"/>
      <c r="H440" s="13"/>
      <c r="I440" s="14"/>
      <c r="J440" s="44">
        <f>IFERROR(IF(G440="Annual Fee",VLOOKUP('Non-GB'!F440,Data!N:P,3,FALSE),0),0)+IFERROR(IF(G440="Late Charge",IF(OR(F440="FS-4.1",F440="FS-4.2"),VLOOKUP(F440&amp;H440,M:O,3,FALSE),VLOOKUP(H440,N:O,2,FALSE)*VLOOKUP(F440,Data!N:P,3,FALSE))),0)+IFERROR(IF(OR(F440="FS-4.1",F440="FS-4.2"),IF(VLOOKUP(H440,Data!R:S,2,FALSE)&lt;'Non-GB'!$D$5,"Lapse",0)),0)</f>
        <v>0</v>
      </c>
      <c r="L440" s="32"/>
    </row>
    <row r="441" spans="1:12" ht="20.100000000000001" customHeight="1" x14ac:dyDescent="0.25">
      <c r="A441" s="43">
        <v>433</v>
      </c>
      <c r="B441" s="49"/>
      <c r="C441" s="49"/>
      <c r="D441" s="48"/>
      <c r="E441" s="49"/>
      <c r="F441" s="70"/>
      <c r="G441" s="13"/>
      <c r="H441" s="13"/>
      <c r="I441" s="14"/>
      <c r="J441" s="44">
        <f>IFERROR(IF(G441="Annual Fee",VLOOKUP('Non-GB'!F441,Data!N:P,3,FALSE),0),0)+IFERROR(IF(G441="Late Charge",IF(OR(F441="FS-4.1",F441="FS-4.2"),VLOOKUP(F441&amp;H441,M:O,3,FALSE),VLOOKUP(H441,N:O,2,FALSE)*VLOOKUP(F441,Data!N:P,3,FALSE))),0)+IFERROR(IF(OR(F441="FS-4.1",F441="FS-4.2"),IF(VLOOKUP(H441,Data!R:S,2,FALSE)&lt;'Non-GB'!$D$5,"Lapse",0)),0)</f>
        <v>0</v>
      </c>
      <c r="L441" s="32"/>
    </row>
    <row r="442" spans="1:12" ht="20.100000000000001" customHeight="1" x14ac:dyDescent="0.25">
      <c r="A442" s="43">
        <v>434</v>
      </c>
      <c r="B442" s="49"/>
      <c r="C442" s="49"/>
      <c r="D442" s="48"/>
      <c r="E442" s="49"/>
      <c r="F442" s="70"/>
      <c r="G442" s="13"/>
      <c r="H442" s="13"/>
      <c r="I442" s="14"/>
      <c r="J442" s="44">
        <f>IFERROR(IF(G442="Annual Fee",VLOOKUP('Non-GB'!F442,Data!N:P,3,FALSE),0),0)+IFERROR(IF(G442="Late Charge",IF(OR(F442="FS-4.1",F442="FS-4.2"),VLOOKUP(F442&amp;H442,M:O,3,FALSE),VLOOKUP(H442,N:O,2,FALSE)*VLOOKUP(F442,Data!N:P,3,FALSE))),0)+IFERROR(IF(OR(F442="FS-4.1",F442="FS-4.2"),IF(VLOOKUP(H442,Data!R:S,2,FALSE)&lt;'Non-GB'!$D$5,"Lapse",0)),0)</f>
        <v>0</v>
      </c>
      <c r="L442" s="32"/>
    </row>
    <row r="443" spans="1:12" ht="20.100000000000001" customHeight="1" x14ac:dyDescent="0.25">
      <c r="A443" s="43">
        <v>435</v>
      </c>
      <c r="B443" s="49"/>
      <c r="C443" s="49"/>
      <c r="D443" s="48"/>
      <c r="E443" s="49"/>
      <c r="F443" s="70"/>
      <c r="G443" s="13"/>
      <c r="H443" s="13"/>
      <c r="I443" s="14"/>
      <c r="J443" s="44">
        <f>IFERROR(IF(G443="Annual Fee",VLOOKUP('Non-GB'!F443,Data!N:P,3,FALSE),0),0)+IFERROR(IF(G443="Late Charge",IF(OR(F443="FS-4.1",F443="FS-4.2"),VLOOKUP(F443&amp;H443,M:O,3,FALSE),VLOOKUP(H443,N:O,2,FALSE)*VLOOKUP(F443,Data!N:P,3,FALSE))),0)+IFERROR(IF(OR(F443="FS-4.1",F443="FS-4.2"),IF(VLOOKUP(H443,Data!R:S,2,FALSE)&lt;'Non-GB'!$D$5,"Lapse",0)),0)</f>
        <v>0</v>
      </c>
      <c r="L443" s="32"/>
    </row>
    <row r="444" spans="1:12" ht="20.100000000000001" customHeight="1" x14ac:dyDescent="0.25">
      <c r="A444" s="43">
        <v>436</v>
      </c>
      <c r="B444" s="49"/>
      <c r="C444" s="49"/>
      <c r="D444" s="48"/>
      <c r="E444" s="49"/>
      <c r="F444" s="70"/>
      <c r="G444" s="13"/>
      <c r="H444" s="13"/>
      <c r="I444" s="14"/>
      <c r="J444" s="44">
        <f>IFERROR(IF(G444="Annual Fee",VLOOKUP('Non-GB'!F444,Data!N:P,3,FALSE),0),0)+IFERROR(IF(G444="Late Charge",IF(OR(F444="FS-4.1",F444="FS-4.2"),VLOOKUP(F444&amp;H444,M:O,3,FALSE),VLOOKUP(H444,N:O,2,FALSE)*VLOOKUP(F444,Data!N:P,3,FALSE))),0)+IFERROR(IF(OR(F444="FS-4.1",F444="FS-4.2"),IF(VLOOKUP(H444,Data!R:S,2,FALSE)&lt;'Non-GB'!$D$5,"Lapse",0)),0)</f>
        <v>0</v>
      </c>
      <c r="L444" s="32"/>
    </row>
    <row r="445" spans="1:12" ht="20.100000000000001" customHeight="1" x14ac:dyDescent="0.25">
      <c r="A445" s="43">
        <v>437</v>
      </c>
      <c r="B445" s="49"/>
      <c r="C445" s="49"/>
      <c r="D445" s="48"/>
      <c r="E445" s="49"/>
      <c r="F445" s="70"/>
      <c r="G445" s="13"/>
      <c r="H445" s="13"/>
      <c r="I445" s="14"/>
      <c r="J445" s="44">
        <f>IFERROR(IF(G445="Annual Fee",VLOOKUP('Non-GB'!F445,Data!N:P,3,FALSE),0),0)+IFERROR(IF(G445="Late Charge",IF(OR(F445="FS-4.1",F445="FS-4.2"),VLOOKUP(F445&amp;H445,M:O,3,FALSE),VLOOKUP(H445,N:O,2,FALSE)*VLOOKUP(F445,Data!N:P,3,FALSE))),0)+IFERROR(IF(OR(F445="FS-4.1",F445="FS-4.2"),IF(VLOOKUP(H445,Data!R:S,2,FALSE)&lt;'Non-GB'!$D$5,"Lapse",0)),0)</f>
        <v>0</v>
      </c>
      <c r="L445" s="32"/>
    </row>
    <row r="446" spans="1:12" ht="20.100000000000001" customHeight="1" x14ac:dyDescent="0.25">
      <c r="A446" s="43">
        <v>438</v>
      </c>
      <c r="B446" s="49"/>
      <c r="C446" s="49"/>
      <c r="D446" s="48"/>
      <c r="E446" s="49"/>
      <c r="F446" s="70"/>
      <c r="G446" s="13"/>
      <c r="H446" s="13"/>
      <c r="I446" s="14"/>
      <c r="J446" s="44">
        <f>IFERROR(IF(G446="Annual Fee",VLOOKUP('Non-GB'!F446,Data!N:P,3,FALSE),0),0)+IFERROR(IF(G446="Late Charge",IF(OR(F446="FS-4.1",F446="FS-4.2"),VLOOKUP(F446&amp;H446,M:O,3,FALSE),VLOOKUP(H446,N:O,2,FALSE)*VLOOKUP(F446,Data!N:P,3,FALSE))),0)+IFERROR(IF(OR(F446="FS-4.1",F446="FS-4.2"),IF(VLOOKUP(H446,Data!R:S,2,FALSE)&lt;'Non-GB'!$D$5,"Lapse",0)),0)</f>
        <v>0</v>
      </c>
      <c r="L446" s="32"/>
    </row>
    <row r="447" spans="1:12" ht="20.100000000000001" customHeight="1" x14ac:dyDescent="0.25">
      <c r="A447" s="43">
        <v>439</v>
      </c>
      <c r="B447" s="49"/>
      <c r="C447" s="49"/>
      <c r="D447" s="48"/>
      <c r="E447" s="49"/>
      <c r="F447" s="70"/>
      <c r="G447" s="13"/>
      <c r="H447" s="13"/>
      <c r="I447" s="14"/>
      <c r="J447" s="44">
        <f>IFERROR(IF(G447="Annual Fee",VLOOKUP('Non-GB'!F447,Data!N:P,3,FALSE),0),0)+IFERROR(IF(G447="Late Charge",IF(OR(F447="FS-4.1",F447="FS-4.2"),VLOOKUP(F447&amp;H447,M:O,3,FALSE),VLOOKUP(H447,N:O,2,FALSE)*VLOOKUP(F447,Data!N:P,3,FALSE))),0)+IFERROR(IF(OR(F447="FS-4.1",F447="FS-4.2"),IF(VLOOKUP(H447,Data!R:S,2,FALSE)&lt;'Non-GB'!$D$5,"Lapse",0)),0)</f>
        <v>0</v>
      </c>
      <c r="L447" s="32"/>
    </row>
    <row r="448" spans="1:12" ht="20.100000000000001" customHeight="1" x14ac:dyDescent="0.25">
      <c r="A448" s="43">
        <v>440</v>
      </c>
      <c r="B448" s="49"/>
      <c r="C448" s="49"/>
      <c r="D448" s="48"/>
      <c r="E448" s="49"/>
      <c r="F448" s="70"/>
      <c r="G448" s="13"/>
      <c r="H448" s="13"/>
      <c r="I448" s="14"/>
      <c r="J448" s="44">
        <f>IFERROR(IF(G448="Annual Fee",VLOOKUP('Non-GB'!F448,Data!N:P,3,FALSE),0),0)+IFERROR(IF(G448="Late Charge",IF(OR(F448="FS-4.1",F448="FS-4.2"),VLOOKUP(F448&amp;H448,M:O,3,FALSE),VLOOKUP(H448,N:O,2,FALSE)*VLOOKUP(F448,Data!N:P,3,FALSE))),0)+IFERROR(IF(OR(F448="FS-4.1",F448="FS-4.2"),IF(VLOOKUP(H448,Data!R:S,2,FALSE)&lt;'Non-GB'!$D$5,"Lapse",0)),0)</f>
        <v>0</v>
      </c>
      <c r="L448" s="32"/>
    </row>
    <row r="449" spans="1:12" ht="20.100000000000001" customHeight="1" x14ac:dyDescent="0.25">
      <c r="A449" s="43">
        <v>441</v>
      </c>
      <c r="B449" s="49"/>
      <c r="C449" s="49"/>
      <c r="D449" s="48"/>
      <c r="E449" s="49"/>
      <c r="F449" s="70"/>
      <c r="G449" s="13"/>
      <c r="H449" s="13"/>
      <c r="I449" s="14"/>
      <c r="J449" s="44">
        <f>IFERROR(IF(G449="Annual Fee",VLOOKUP('Non-GB'!F449,Data!N:P,3,FALSE),0),0)+IFERROR(IF(G449="Late Charge",IF(OR(F449="FS-4.1",F449="FS-4.2"),VLOOKUP(F449&amp;H449,M:O,3,FALSE),VLOOKUP(H449,N:O,2,FALSE)*VLOOKUP(F449,Data!N:P,3,FALSE))),0)+IFERROR(IF(OR(F449="FS-4.1",F449="FS-4.2"),IF(VLOOKUP(H449,Data!R:S,2,FALSE)&lt;'Non-GB'!$D$5,"Lapse",0)),0)</f>
        <v>0</v>
      </c>
      <c r="L449" s="32"/>
    </row>
    <row r="450" spans="1:12" ht="20.100000000000001" customHeight="1" x14ac:dyDescent="0.25">
      <c r="A450" s="43">
        <v>442</v>
      </c>
      <c r="B450" s="49"/>
      <c r="C450" s="49"/>
      <c r="D450" s="48"/>
      <c r="E450" s="49"/>
      <c r="F450" s="70"/>
      <c r="G450" s="13"/>
      <c r="H450" s="13"/>
      <c r="I450" s="14"/>
      <c r="J450" s="44">
        <f>IFERROR(IF(G450="Annual Fee",VLOOKUP('Non-GB'!F450,Data!N:P,3,FALSE),0),0)+IFERROR(IF(G450="Late Charge",IF(OR(F450="FS-4.1",F450="FS-4.2"),VLOOKUP(F450&amp;H450,M:O,3,FALSE),VLOOKUP(H450,N:O,2,FALSE)*VLOOKUP(F450,Data!N:P,3,FALSE))),0)+IFERROR(IF(OR(F450="FS-4.1",F450="FS-4.2"),IF(VLOOKUP(H450,Data!R:S,2,FALSE)&lt;'Non-GB'!$D$5,"Lapse",0)),0)</f>
        <v>0</v>
      </c>
      <c r="L450" s="32"/>
    </row>
    <row r="451" spans="1:12" ht="20.100000000000001" customHeight="1" x14ac:dyDescent="0.25">
      <c r="A451" s="43">
        <v>443</v>
      </c>
      <c r="B451" s="49"/>
      <c r="C451" s="49"/>
      <c r="D451" s="48"/>
      <c r="E451" s="49"/>
      <c r="F451" s="70"/>
      <c r="G451" s="13"/>
      <c r="H451" s="13"/>
      <c r="I451" s="14"/>
      <c r="J451" s="44">
        <f>IFERROR(IF(G451="Annual Fee",VLOOKUP('Non-GB'!F451,Data!N:P,3,FALSE),0),0)+IFERROR(IF(G451="Late Charge",IF(OR(F451="FS-4.1",F451="FS-4.2"),VLOOKUP(F451&amp;H451,M:O,3,FALSE),VLOOKUP(H451,N:O,2,FALSE)*VLOOKUP(F451,Data!N:P,3,FALSE))),0)+IFERROR(IF(OR(F451="FS-4.1",F451="FS-4.2"),IF(VLOOKUP(H451,Data!R:S,2,FALSE)&lt;'Non-GB'!$D$5,"Lapse",0)),0)</f>
        <v>0</v>
      </c>
      <c r="L451" s="32"/>
    </row>
    <row r="452" spans="1:12" ht="20.100000000000001" customHeight="1" x14ac:dyDescent="0.25">
      <c r="A452" s="43">
        <v>444</v>
      </c>
      <c r="B452" s="49"/>
      <c r="C452" s="49"/>
      <c r="D452" s="48"/>
      <c r="E452" s="49"/>
      <c r="F452" s="70"/>
      <c r="G452" s="13"/>
      <c r="H452" s="13"/>
      <c r="I452" s="14"/>
      <c r="J452" s="44">
        <f>IFERROR(IF(G452="Annual Fee",VLOOKUP('Non-GB'!F452,Data!N:P,3,FALSE),0),0)+IFERROR(IF(G452="Late Charge",IF(OR(F452="FS-4.1",F452="FS-4.2"),VLOOKUP(F452&amp;H452,M:O,3,FALSE),VLOOKUP(H452,N:O,2,FALSE)*VLOOKUP(F452,Data!N:P,3,FALSE))),0)+IFERROR(IF(OR(F452="FS-4.1",F452="FS-4.2"),IF(VLOOKUP(H452,Data!R:S,2,FALSE)&lt;'Non-GB'!$D$5,"Lapse",0)),0)</f>
        <v>0</v>
      </c>
      <c r="L452" s="32"/>
    </row>
    <row r="453" spans="1:12" ht="20.100000000000001" customHeight="1" x14ac:dyDescent="0.25">
      <c r="A453" s="43">
        <v>445</v>
      </c>
      <c r="B453" s="49"/>
      <c r="C453" s="49"/>
      <c r="D453" s="48"/>
      <c r="E453" s="49"/>
      <c r="F453" s="70"/>
      <c r="G453" s="13"/>
      <c r="H453" s="13"/>
      <c r="I453" s="14"/>
      <c r="J453" s="44">
        <f>IFERROR(IF(G453="Annual Fee",VLOOKUP('Non-GB'!F453,Data!N:P,3,FALSE),0),0)+IFERROR(IF(G453="Late Charge",IF(OR(F453="FS-4.1",F453="FS-4.2"),VLOOKUP(F453&amp;H453,M:O,3,FALSE),VLOOKUP(H453,N:O,2,FALSE)*VLOOKUP(F453,Data!N:P,3,FALSE))),0)+IFERROR(IF(OR(F453="FS-4.1",F453="FS-4.2"),IF(VLOOKUP(H453,Data!R:S,2,FALSE)&lt;'Non-GB'!$D$5,"Lapse",0)),0)</f>
        <v>0</v>
      </c>
      <c r="L453" s="32"/>
    </row>
    <row r="454" spans="1:12" ht="20.100000000000001" customHeight="1" x14ac:dyDescent="0.25">
      <c r="A454" s="43">
        <v>446</v>
      </c>
      <c r="B454" s="49"/>
      <c r="C454" s="49"/>
      <c r="D454" s="48"/>
      <c r="E454" s="49"/>
      <c r="F454" s="70"/>
      <c r="G454" s="13"/>
      <c r="H454" s="13"/>
      <c r="I454" s="14"/>
      <c r="J454" s="44">
        <f>IFERROR(IF(G454="Annual Fee",VLOOKUP('Non-GB'!F454,Data!N:P,3,FALSE),0),0)+IFERROR(IF(G454="Late Charge",IF(OR(F454="FS-4.1",F454="FS-4.2"),VLOOKUP(F454&amp;H454,M:O,3,FALSE),VLOOKUP(H454,N:O,2,FALSE)*VLOOKUP(F454,Data!N:P,3,FALSE))),0)+IFERROR(IF(OR(F454="FS-4.1",F454="FS-4.2"),IF(VLOOKUP(H454,Data!R:S,2,FALSE)&lt;'Non-GB'!$D$5,"Lapse",0)),0)</f>
        <v>0</v>
      </c>
      <c r="L454" s="32"/>
    </row>
    <row r="455" spans="1:12" ht="20.100000000000001" customHeight="1" x14ac:dyDescent="0.25">
      <c r="A455" s="43">
        <v>447</v>
      </c>
      <c r="B455" s="49"/>
      <c r="C455" s="49"/>
      <c r="D455" s="48"/>
      <c r="E455" s="49"/>
      <c r="F455" s="70"/>
      <c r="G455" s="13"/>
      <c r="H455" s="13"/>
      <c r="I455" s="14"/>
      <c r="J455" s="44">
        <f>IFERROR(IF(G455="Annual Fee",VLOOKUP('Non-GB'!F455,Data!N:P,3,FALSE),0),0)+IFERROR(IF(G455="Late Charge",IF(OR(F455="FS-4.1",F455="FS-4.2"),VLOOKUP(F455&amp;H455,M:O,3,FALSE),VLOOKUP(H455,N:O,2,FALSE)*VLOOKUP(F455,Data!N:P,3,FALSE))),0)+IFERROR(IF(OR(F455="FS-4.1",F455="FS-4.2"),IF(VLOOKUP(H455,Data!R:S,2,FALSE)&lt;'Non-GB'!$D$5,"Lapse",0)),0)</f>
        <v>0</v>
      </c>
      <c r="L455" s="32"/>
    </row>
    <row r="456" spans="1:12" ht="20.100000000000001" customHeight="1" x14ac:dyDescent="0.25">
      <c r="A456" s="43">
        <v>448</v>
      </c>
      <c r="B456" s="49"/>
      <c r="C456" s="49"/>
      <c r="D456" s="48"/>
      <c r="E456" s="49"/>
      <c r="F456" s="70"/>
      <c r="G456" s="13"/>
      <c r="H456" s="13"/>
      <c r="I456" s="14"/>
      <c r="J456" s="44">
        <f>IFERROR(IF(G456="Annual Fee",VLOOKUP('Non-GB'!F456,Data!N:P,3,FALSE),0),0)+IFERROR(IF(G456="Late Charge",IF(OR(F456="FS-4.1",F456="FS-4.2"),VLOOKUP(F456&amp;H456,M:O,3,FALSE),VLOOKUP(H456,N:O,2,FALSE)*VLOOKUP(F456,Data!N:P,3,FALSE))),0)+IFERROR(IF(OR(F456="FS-4.1",F456="FS-4.2"),IF(VLOOKUP(H456,Data!R:S,2,FALSE)&lt;'Non-GB'!$D$5,"Lapse",0)),0)</f>
        <v>0</v>
      </c>
      <c r="L456" s="32"/>
    </row>
    <row r="457" spans="1:12" ht="20.100000000000001" customHeight="1" x14ac:dyDescent="0.25">
      <c r="A457" s="43">
        <v>449</v>
      </c>
      <c r="B457" s="49"/>
      <c r="C457" s="49"/>
      <c r="D457" s="48"/>
      <c r="E457" s="49"/>
      <c r="F457" s="70"/>
      <c r="G457" s="13"/>
      <c r="H457" s="13"/>
      <c r="I457" s="14"/>
      <c r="J457" s="44">
        <f>IFERROR(IF(G457="Annual Fee",VLOOKUP('Non-GB'!F457,Data!N:P,3,FALSE),0),0)+IFERROR(IF(G457="Late Charge",IF(OR(F457="FS-4.1",F457="FS-4.2"),VLOOKUP(F457&amp;H457,M:O,3,FALSE),VLOOKUP(H457,N:O,2,FALSE)*VLOOKUP(F457,Data!N:P,3,FALSE))),0)+IFERROR(IF(OR(F457="FS-4.1",F457="FS-4.2"),IF(VLOOKUP(H457,Data!R:S,2,FALSE)&lt;'Non-GB'!$D$5,"Lapse",0)),0)</f>
        <v>0</v>
      </c>
      <c r="L457" s="32"/>
    </row>
    <row r="458" spans="1:12" ht="20.100000000000001" customHeight="1" x14ac:dyDescent="0.25">
      <c r="A458" s="43">
        <v>450</v>
      </c>
      <c r="B458" s="49"/>
      <c r="C458" s="49"/>
      <c r="D458" s="48"/>
      <c r="E458" s="49"/>
      <c r="F458" s="70"/>
      <c r="G458" s="13"/>
      <c r="H458" s="13"/>
      <c r="I458" s="14"/>
      <c r="J458" s="44">
        <f>IFERROR(IF(G458="Annual Fee",VLOOKUP('Non-GB'!F458,Data!N:P,3,FALSE),0),0)+IFERROR(IF(G458="Late Charge",IF(OR(F458="FS-4.1",F458="FS-4.2"),VLOOKUP(F458&amp;H458,M:O,3,FALSE),VLOOKUP(H458,N:O,2,FALSE)*VLOOKUP(F458,Data!N:P,3,FALSE))),0)+IFERROR(IF(OR(F458="FS-4.1",F458="FS-4.2"),IF(VLOOKUP(H458,Data!R:S,2,FALSE)&lt;'Non-GB'!$D$5,"Lapse",0)),0)</f>
        <v>0</v>
      </c>
      <c r="L458" s="32"/>
    </row>
    <row r="459" spans="1:12" ht="20.100000000000001" customHeight="1" x14ac:dyDescent="0.25">
      <c r="A459" s="43">
        <v>451</v>
      </c>
      <c r="B459" s="49"/>
      <c r="C459" s="49"/>
      <c r="D459" s="48"/>
      <c r="E459" s="49"/>
      <c r="F459" s="70"/>
      <c r="G459" s="13"/>
      <c r="H459" s="13"/>
      <c r="I459" s="14"/>
      <c r="J459" s="44">
        <f>IFERROR(IF(G459="Annual Fee",VLOOKUP('Non-GB'!F459,Data!N:P,3,FALSE),0),0)+IFERROR(IF(G459="Late Charge",IF(OR(F459="FS-4.1",F459="FS-4.2"),VLOOKUP(F459&amp;H459,M:O,3,FALSE),VLOOKUP(H459,N:O,2,FALSE)*VLOOKUP(F459,Data!N:P,3,FALSE))),0)+IFERROR(IF(OR(F459="FS-4.1",F459="FS-4.2"),IF(VLOOKUP(H459,Data!R:S,2,FALSE)&lt;'Non-GB'!$D$5,"Lapse",0)),0)</f>
        <v>0</v>
      </c>
      <c r="L459" s="32"/>
    </row>
    <row r="460" spans="1:12" ht="20.100000000000001" customHeight="1" x14ac:dyDescent="0.25">
      <c r="A460" s="43">
        <v>452</v>
      </c>
      <c r="B460" s="49"/>
      <c r="C460" s="49"/>
      <c r="D460" s="48"/>
      <c r="E460" s="49"/>
      <c r="F460" s="70"/>
      <c r="G460" s="13"/>
      <c r="H460" s="13"/>
      <c r="I460" s="14"/>
      <c r="J460" s="44">
        <f>IFERROR(IF(G460="Annual Fee",VLOOKUP('Non-GB'!F460,Data!N:P,3,FALSE),0),0)+IFERROR(IF(G460="Late Charge",IF(OR(F460="FS-4.1",F460="FS-4.2"),VLOOKUP(F460&amp;H460,M:O,3,FALSE),VLOOKUP(H460,N:O,2,FALSE)*VLOOKUP(F460,Data!N:P,3,FALSE))),0)+IFERROR(IF(OR(F460="FS-4.1",F460="FS-4.2"),IF(VLOOKUP(H460,Data!R:S,2,FALSE)&lt;'Non-GB'!$D$5,"Lapse",0)),0)</f>
        <v>0</v>
      </c>
      <c r="L460" s="32"/>
    </row>
    <row r="461" spans="1:12" ht="20.100000000000001" customHeight="1" x14ac:dyDescent="0.25">
      <c r="A461" s="43">
        <v>453</v>
      </c>
      <c r="B461" s="49"/>
      <c r="C461" s="49"/>
      <c r="D461" s="48"/>
      <c r="E461" s="49"/>
      <c r="F461" s="70"/>
      <c r="G461" s="13"/>
      <c r="H461" s="13"/>
      <c r="I461" s="14"/>
      <c r="J461" s="44">
        <f>IFERROR(IF(G461="Annual Fee",VLOOKUP('Non-GB'!F461,Data!N:P,3,FALSE),0),0)+IFERROR(IF(G461="Late Charge",IF(OR(F461="FS-4.1",F461="FS-4.2"),VLOOKUP(F461&amp;H461,M:O,3,FALSE),VLOOKUP(H461,N:O,2,FALSE)*VLOOKUP(F461,Data!N:P,3,FALSE))),0)+IFERROR(IF(OR(F461="FS-4.1",F461="FS-4.2"),IF(VLOOKUP(H461,Data!R:S,2,FALSE)&lt;'Non-GB'!$D$5,"Lapse",0)),0)</f>
        <v>0</v>
      </c>
      <c r="L461" s="32"/>
    </row>
    <row r="462" spans="1:12" ht="20.100000000000001" customHeight="1" x14ac:dyDescent="0.25">
      <c r="A462" s="43">
        <v>454</v>
      </c>
      <c r="B462" s="49"/>
      <c r="C462" s="49"/>
      <c r="D462" s="48"/>
      <c r="E462" s="49"/>
      <c r="F462" s="70"/>
      <c r="G462" s="13"/>
      <c r="H462" s="13"/>
      <c r="I462" s="14"/>
      <c r="J462" s="44">
        <f>IFERROR(IF(G462="Annual Fee",VLOOKUP('Non-GB'!F462,Data!N:P,3,FALSE),0),0)+IFERROR(IF(G462="Late Charge",IF(OR(F462="FS-4.1",F462="FS-4.2"),VLOOKUP(F462&amp;H462,M:O,3,FALSE),VLOOKUP(H462,N:O,2,FALSE)*VLOOKUP(F462,Data!N:P,3,FALSE))),0)+IFERROR(IF(OR(F462="FS-4.1",F462="FS-4.2"),IF(VLOOKUP(H462,Data!R:S,2,FALSE)&lt;'Non-GB'!$D$5,"Lapse",0)),0)</f>
        <v>0</v>
      </c>
      <c r="L462" s="32"/>
    </row>
    <row r="463" spans="1:12" ht="20.100000000000001" customHeight="1" x14ac:dyDescent="0.25">
      <c r="A463" s="43">
        <v>455</v>
      </c>
      <c r="B463" s="49"/>
      <c r="C463" s="49"/>
      <c r="D463" s="48"/>
      <c r="E463" s="49"/>
      <c r="F463" s="70"/>
      <c r="G463" s="13"/>
      <c r="H463" s="13"/>
      <c r="I463" s="14"/>
      <c r="J463" s="44">
        <f>IFERROR(IF(G463="Annual Fee",VLOOKUP('Non-GB'!F463,Data!N:P,3,FALSE),0),0)+IFERROR(IF(G463="Late Charge",IF(OR(F463="FS-4.1",F463="FS-4.2"),VLOOKUP(F463&amp;H463,M:O,3,FALSE),VLOOKUP(H463,N:O,2,FALSE)*VLOOKUP(F463,Data!N:P,3,FALSE))),0)+IFERROR(IF(OR(F463="FS-4.1",F463="FS-4.2"),IF(VLOOKUP(H463,Data!R:S,2,FALSE)&lt;'Non-GB'!$D$5,"Lapse",0)),0)</f>
        <v>0</v>
      </c>
      <c r="L463" s="32"/>
    </row>
    <row r="464" spans="1:12" ht="20.100000000000001" customHeight="1" x14ac:dyDescent="0.25">
      <c r="A464" s="43">
        <v>456</v>
      </c>
      <c r="B464" s="49"/>
      <c r="C464" s="49"/>
      <c r="D464" s="48"/>
      <c r="E464" s="49"/>
      <c r="F464" s="70"/>
      <c r="G464" s="13"/>
      <c r="H464" s="13"/>
      <c r="I464" s="14"/>
      <c r="J464" s="44">
        <f>IFERROR(IF(G464="Annual Fee",VLOOKUP('Non-GB'!F464,Data!N:P,3,FALSE),0),0)+IFERROR(IF(G464="Late Charge",IF(OR(F464="FS-4.1",F464="FS-4.2"),VLOOKUP(F464&amp;H464,M:O,3,FALSE),VLOOKUP(H464,N:O,2,FALSE)*VLOOKUP(F464,Data!N:P,3,FALSE))),0)+IFERROR(IF(OR(F464="FS-4.1",F464="FS-4.2"),IF(VLOOKUP(H464,Data!R:S,2,FALSE)&lt;'Non-GB'!$D$5,"Lapse",0)),0)</f>
        <v>0</v>
      </c>
      <c r="L464" s="32"/>
    </row>
    <row r="465" spans="1:12" ht="20.100000000000001" customHeight="1" x14ac:dyDescent="0.25">
      <c r="A465" s="43">
        <v>457</v>
      </c>
      <c r="B465" s="49"/>
      <c r="C465" s="49"/>
      <c r="D465" s="48"/>
      <c r="E465" s="49"/>
      <c r="F465" s="70"/>
      <c r="G465" s="13"/>
      <c r="H465" s="13"/>
      <c r="I465" s="14"/>
      <c r="J465" s="44">
        <f>IFERROR(IF(G465="Annual Fee",VLOOKUP('Non-GB'!F465,Data!N:P,3,FALSE),0),0)+IFERROR(IF(G465="Late Charge",IF(OR(F465="FS-4.1",F465="FS-4.2"),VLOOKUP(F465&amp;H465,M:O,3,FALSE),VLOOKUP(H465,N:O,2,FALSE)*VLOOKUP(F465,Data!N:P,3,FALSE))),0)+IFERROR(IF(OR(F465="FS-4.1",F465="FS-4.2"),IF(VLOOKUP(H465,Data!R:S,2,FALSE)&lt;'Non-GB'!$D$5,"Lapse",0)),0)</f>
        <v>0</v>
      </c>
      <c r="L465" s="32"/>
    </row>
    <row r="466" spans="1:12" ht="20.100000000000001" customHeight="1" x14ac:dyDescent="0.25">
      <c r="A466" s="43">
        <v>458</v>
      </c>
      <c r="B466" s="49"/>
      <c r="C466" s="49"/>
      <c r="D466" s="48"/>
      <c r="E466" s="49"/>
      <c r="F466" s="70"/>
      <c r="G466" s="13"/>
      <c r="H466" s="13"/>
      <c r="I466" s="14"/>
      <c r="J466" s="44">
        <f>IFERROR(IF(G466="Annual Fee",VLOOKUP('Non-GB'!F466,Data!N:P,3,FALSE),0),0)+IFERROR(IF(G466="Late Charge",IF(OR(F466="FS-4.1",F466="FS-4.2"),VLOOKUP(F466&amp;H466,M:O,3,FALSE),VLOOKUP(H466,N:O,2,FALSE)*VLOOKUP(F466,Data!N:P,3,FALSE))),0)+IFERROR(IF(OR(F466="FS-4.1",F466="FS-4.2"),IF(VLOOKUP(H466,Data!R:S,2,FALSE)&lt;'Non-GB'!$D$5,"Lapse",0)),0)</f>
        <v>0</v>
      </c>
      <c r="L466" s="32"/>
    </row>
    <row r="467" spans="1:12" ht="20.100000000000001" customHeight="1" x14ac:dyDescent="0.25">
      <c r="A467" s="43">
        <v>459</v>
      </c>
      <c r="B467" s="49"/>
      <c r="C467" s="49"/>
      <c r="D467" s="48"/>
      <c r="E467" s="49"/>
      <c r="F467" s="70"/>
      <c r="G467" s="13"/>
      <c r="H467" s="13"/>
      <c r="I467" s="14"/>
      <c r="J467" s="44">
        <f>IFERROR(IF(G467="Annual Fee",VLOOKUP('Non-GB'!F467,Data!N:P,3,FALSE),0),0)+IFERROR(IF(G467="Late Charge",IF(OR(F467="FS-4.1",F467="FS-4.2"),VLOOKUP(F467&amp;H467,M:O,3,FALSE),VLOOKUP(H467,N:O,2,FALSE)*VLOOKUP(F467,Data!N:P,3,FALSE))),0)+IFERROR(IF(OR(F467="FS-4.1",F467="FS-4.2"),IF(VLOOKUP(H467,Data!R:S,2,FALSE)&lt;'Non-GB'!$D$5,"Lapse",0)),0)</f>
        <v>0</v>
      </c>
      <c r="L467" s="32"/>
    </row>
    <row r="468" spans="1:12" ht="20.100000000000001" customHeight="1" x14ac:dyDescent="0.25">
      <c r="A468" s="43">
        <v>460</v>
      </c>
      <c r="B468" s="49"/>
      <c r="C468" s="49"/>
      <c r="D468" s="48"/>
      <c r="E468" s="49"/>
      <c r="F468" s="70"/>
      <c r="G468" s="13"/>
      <c r="H468" s="13"/>
      <c r="I468" s="14"/>
      <c r="J468" s="44">
        <f>IFERROR(IF(G468="Annual Fee",VLOOKUP('Non-GB'!F468,Data!N:P,3,FALSE),0),0)+IFERROR(IF(G468="Late Charge",IF(OR(F468="FS-4.1",F468="FS-4.2"),VLOOKUP(F468&amp;H468,M:O,3,FALSE),VLOOKUP(H468,N:O,2,FALSE)*VLOOKUP(F468,Data!N:P,3,FALSE))),0)+IFERROR(IF(OR(F468="FS-4.1",F468="FS-4.2"),IF(VLOOKUP(H468,Data!R:S,2,FALSE)&lt;'Non-GB'!$D$5,"Lapse",0)),0)</f>
        <v>0</v>
      </c>
      <c r="L468" s="32"/>
    </row>
    <row r="469" spans="1:12" ht="20.100000000000001" customHeight="1" x14ac:dyDescent="0.25">
      <c r="A469" s="43">
        <v>461</v>
      </c>
      <c r="B469" s="49"/>
      <c r="C469" s="49"/>
      <c r="D469" s="48"/>
      <c r="E469" s="49"/>
      <c r="F469" s="70"/>
      <c r="G469" s="13"/>
      <c r="H469" s="13"/>
      <c r="I469" s="14"/>
      <c r="J469" s="44">
        <f>IFERROR(IF(G469="Annual Fee",VLOOKUP('Non-GB'!F469,Data!N:P,3,FALSE),0),0)+IFERROR(IF(G469="Late Charge",IF(OR(F469="FS-4.1",F469="FS-4.2"),VLOOKUP(F469&amp;H469,M:O,3,FALSE),VLOOKUP(H469,N:O,2,FALSE)*VLOOKUP(F469,Data!N:P,3,FALSE))),0)+IFERROR(IF(OR(F469="FS-4.1",F469="FS-4.2"),IF(VLOOKUP(H469,Data!R:S,2,FALSE)&lt;'Non-GB'!$D$5,"Lapse",0)),0)</f>
        <v>0</v>
      </c>
      <c r="L469" s="32"/>
    </row>
    <row r="470" spans="1:12" ht="20.100000000000001" customHeight="1" x14ac:dyDescent="0.25">
      <c r="A470" s="43">
        <v>462</v>
      </c>
      <c r="B470" s="49"/>
      <c r="C470" s="49"/>
      <c r="D470" s="48"/>
      <c r="E470" s="49"/>
      <c r="F470" s="70"/>
      <c r="G470" s="13"/>
      <c r="H470" s="13"/>
      <c r="I470" s="14"/>
      <c r="J470" s="44">
        <f>IFERROR(IF(G470="Annual Fee",VLOOKUP('Non-GB'!F470,Data!N:P,3,FALSE),0),0)+IFERROR(IF(G470="Late Charge",IF(OR(F470="FS-4.1",F470="FS-4.2"),VLOOKUP(F470&amp;H470,M:O,3,FALSE),VLOOKUP(H470,N:O,2,FALSE)*VLOOKUP(F470,Data!N:P,3,FALSE))),0)+IFERROR(IF(OR(F470="FS-4.1",F470="FS-4.2"),IF(VLOOKUP(H470,Data!R:S,2,FALSE)&lt;'Non-GB'!$D$5,"Lapse",0)),0)</f>
        <v>0</v>
      </c>
      <c r="L470" s="32"/>
    </row>
    <row r="471" spans="1:12" ht="20.100000000000001" customHeight="1" x14ac:dyDescent="0.25">
      <c r="A471" s="43">
        <v>463</v>
      </c>
      <c r="B471" s="49"/>
      <c r="C471" s="49"/>
      <c r="D471" s="48"/>
      <c r="E471" s="49"/>
      <c r="F471" s="70"/>
      <c r="G471" s="13"/>
      <c r="H471" s="13"/>
      <c r="I471" s="14"/>
      <c r="J471" s="44">
        <f>IFERROR(IF(G471="Annual Fee",VLOOKUP('Non-GB'!F471,Data!N:P,3,FALSE),0),0)+IFERROR(IF(G471="Late Charge",IF(OR(F471="FS-4.1",F471="FS-4.2"),VLOOKUP(F471&amp;H471,M:O,3,FALSE),VLOOKUP(H471,N:O,2,FALSE)*VLOOKUP(F471,Data!N:P,3,FALSE))),0)+IFERROR(IF(OR(F471="FS-4.1",F471="FS-4.2"),IF(VLOOKUP(H471,Data!R:S,2,FALSE)&lt;'Non-GB'!$D$5,"Lapse",0)),0)</f>
        <v>0</v>
      </c>
      <c r="L471" s="32"/>
    </row>
    <row r="472" spans="1:12" ht="20.100000000000001" customHeight="1" x14ac:dyDescent="0.25">
      <c r="A472" s="43">
        <v>464</v>
      </c>
      <c r="B472" s="49"/>
      <c r="C472" s="49"/>
      <c r="D472" s="48"/>
      <c r="E472" s="49"/>
      <c r="F472" s="70"/>
      <c r="G472" s="13"/>
      <c r="H472" s="13"/>
      <c r="I472" s="14"/>
      <c r="J472" s="44">
        <f>IFERROR(IF(G472="Annual Fee",VLOOKUP('Non-GB'!F472,Data!N:P,3,FALSE),0),0)+IFERROR(IF(G472="Late Charge",IF(OR(F472="FS-4.1",F472="FS-4.2"),VLOOKUP(F472&amp;H472,M:O,3,FALSE),VLOOKUP(H472,N:O,2,FALSE)*VLOOKUP(F472,Data!N:P,3,FALSE))),0)+IFERROR(IF(OR(F472="FS-4.1",F472="FS-4.2"),IF(VLOOKUP(H472,Data!R:S,2,FALSE)&lt;'Non-GB'!$D$5,"Lapse",0)),0)</f>
        <v>0</v>
      </c>
      <c r="L472" s="32"/>
    </row>
    <row r="473" spans="1:12" ht="20.100000000000001" customHeight="1" x14ac:dyDescent="0.25">
      <c r="A473" s="43">
        <v>465</v>
      </c>
      <c r="B473" s="49"/>
      <c r="C473" s="49"/>
      <c r="D473" s="48"/>
      <c r="E473" s="49"/>
      <c r="F473" s="70"/>
      <c r="G473" s="13"/>
      <c r="H473" s="13"/>
      <c r="I473" s="14"/>
      <c r="J473" s="44">
        <f>IFERROR(IF(G473="Annual Fee",VLOOKUP('Non-GB'!F473,Data!N:P,3,FALSE),0),0)+IFERROR(IF(G473="Late Charge",IF(OR(F473="FS-4.1",F473="FS-4.2"),VLOOKUP(F473&amp;H473,M:O,3,FALSE),VLOOKUP(H473,N:O,2,FALSE)*VLOOKUP(F473,Data!N:P,3,FALSE))),0)+IFERROR(IF(OR(F473="FS-4.1",F473="FS-4.2"),IF(VLOOKUP(H473,Data!R:S,2,FALSE)&lt;'Non-GB'!$D$5,"Lapse",0)),0)</f>
        <v>0</v>
      </c>
      <c r="L473" s="32"/>
    </row>
    <row r="474" spans="1:12" ht="20.100000000000001" customHeight="1" x14ac:dyDescent="0.25">
      <c r="A474" s="43">
        <v>466</v>
      </c>
      <c r="B474" s="49"/>
      <c r="C474" s="49"/>
      <c r="D474" s="48"/>
      <c r="E474" s="49"/>
      <c r="F474" s="70"/>
      <c r="G474" s="13"/>
      <c r="H474" s="13"/>
      <c r="I474" s="14"/>
      <c r="J474" s="44">
        <f>IFERROR(IF(G474="Annual Fee",VLOOKUP('Non-GB'!F474,Data!N:P,3,FALSE),0),0)+IFERROR(IF(G474="Late Charge",IF(OR(F474="FS-4.1",F474="FS-4.2"),VLOOKUP(F474&amp;H474,M:O,3,FALSE),VLOOKUP(H474,N:O,2,FALSE)*VLOOKUP(F474,Data!N:P,3,FALSE))),0)+IFERROR(IF(OR(F474="FS-4.1",F474="FS-4.2"),IF(VLOOKUP(H474,Data!R:S,2,FALSE)&lt;'Non-GB'!$D$5,"Lapse",0)),0)</f>
        <v>0</v>
      </c>
      <c r="L474" s="32"/>
    </row>
    <row r="475" spans="1:12" ht="20.100000000000001" customHeight="1" x14ac:dyDescent="0.25">
      <c r="A475" s="43">
        <v>467</v>
      </c>
      <c r="B475" s="49"/>
      <c r="C475" s="49"/>
      <c r="D475" s="48"/>
      <c r="E475" s="49"/>
      <c r="F475" s="70"/>
      <c r="G475" s="13"/>
      <c r="H475" s="13"/>
      <c r="I475" s="14"/>
      <c r="J475" s="44">
        <f>IFERROR(IF(G475="Annual Fee",VLOOKUP('Non-GB'!F475,Data!N:P,3,FALSE),0),0)+IFERROR(IF(G475="Late Charge",IF(OR(F475="FS-4.1",F475="FS-4.2"),VLOOKUP(F475&amp;H475,M:O,3,FALSE),VLOOKUP(H475,N:O,2,FALSE)*VLOOKUP(F475,Data!N:P,3,FALSE))),0)+IFERROR(IF(OR(F475="FS-4.1",F475="FS-4.2"),IF(VLOOKUP(H475,Data!R:S,2,FALSE)&lt;'Non-GB'!$D$5,"Lapse",0)),0)</f>
        <v>0</v>
      </c>
      <c r="L475" s="32"/>
    </row>
    <row r="476" spans="1:12" ht="20.100000000000001" customHeight="1" x14ac:dyDescent="0.25">
      <c r="A476" s="43">
        <v>468</v>
      </c>
      <c r="B476" s="49"/>
      <c r="C476" s="49"/>
      <c r="D476" s="48"/>
      <c r="E476" s="49"/>
      <c r="F476" s="70"/>
      <c r="G476" s="13"/>
      <c r="H476" s="13"/>
      <c r="I476" s="14"/>
      <c r="J476" s="44">
        <f>IFERROR(IF(G476="Annual Fee",VLOOKUP('Non-GB'!F476,Data!N:P,3,FALSE),0),0)+IFERROR(IF(G476="Late Charge",IF(OR(F476="FS-4.1",F476="FS-4.2"),VLOOKUP(F476&amp;H476,M:O,3,FALSE),VLOOKUP(H476,N:O,2,FALSE)*VLOOKUP(F476,Data!N:P,3,FALSE))),0)+IFERROR(IF(OR(F476="FS-4.1",F476="FS-4.2"),IF(VLOOKUP(H476,Data!R:S,2,FALSE)&lt;'Non-GB'!$D$5,"Lapse",0)),0)</f>
        <v>0</v>
      </c>
      <c r="L476" s="32"/>
    </row>
    <row r="477" spans="1:12" ht="20.100000000000001" customHeight="1" x14ac:dyDescent="0.25">
      <c r="A477" s="43">
        <v>469</v>
      </c>
      <c r="B477" s="49"/>
      <c r="C477" s="49"/>
      <c r="D477" s="48"/>
      <c r="E477" s="49"/>
      <c r="F477" s="70"/>
      <c r="G477" s="13"/>
      <c r="H477" s="13"/>
      <c r="I477" s="14"/>
      <c r="J477" s="44">
        <f>IFERROR(IF(G477="Annual Fee",VLOOKUP('Non-GB'!F477,Data!N:P,3,FALSE),0),0)+IFERROR(IF(G477="Late Charge",IF(OR(F477="FS-4.1",F477="FS-4.2"),VLOOKUP(F477&amp;H477,M:O,3,FALSE),VLOOKUP(H477,N:O,2,FALSE)*VLOOKUP(F477,Data!N:P,3,FALSE))),0)+IFERROR(IF(OR(F477="FS-4.1",F477="FS-4.2"),IF(VLOOKUP(H477,Data!R:S,2,FALSE)&lt;'Non-GB'!$D$5,"Lapse",0)),0)</f>
        <v>0</v>
      </c>
      <c r="L477" s="32"/>
    </row>
    <row r="478" spans="1:12" ht="20.100000000000001" customHeight="1" x14ac:dyDescent="0.25">
      <c r="A478" s="43">
        <v>470</v>
      </c>
      <c r="B478" s="49"/>
      <c r="C478" s="49"/>
      <c r="D478" s="48"/>
      <c r="E478" s="49"/>
      <c r="F478" s="70"/>
      <c r="G478" s="13"/>
      <c r="H478" s="13"/>
      <c r="I478" s="14"/>
      <c r="J478" s="44">
        <f>IFERROR(IF(G478="Annual Fee",VLOOKUP('Non-GB'!F478,Data!N:P,3,FALSE),0),0)+IFERROR(IF(G478="Late Charge",IF(OR(F478="FS-4.1",F478="FS-4.2"),VLOOKUP(F478&amp;H478,M:O,3,FALSE),VLOOKUP(H478,N:O,2,FALSE)*VLOOKUP(F478,Data!N:P,3,FALSE))),0)+IFERROR(IF(OR(F478="FS-4.1",F478="FS-4.2"),IF(VLOOKUP(H478,Data!R:S,2,FALSE)&lt;'Non-GB'!$D$5,"Lapse",0)),0)</f>
        <v>0</v>
      </c>
      <c r="L478" s="32"/>
    </row>
    <row r="479" spans="1:12" ht="20.100000000000001" customHeight="1" x14ac:dyDescent="0.25">
      <c r="A479" s="43">
        <v>471</v>
      </c>
      <c r="B479" s="49"/>
      <c r="C479" s="49"/>
      <c r="D479" s="48"/>
      <c r="E479" s="49"/>
      <c r="F479" s="70"/>
      <c r="G479" s="13"/>
      <c r="H479" s="13"/>
      <c r="I479" s="14"/>
      <c r="J479" s="44">
        <f>IFERROR(IF(G479="Annual Fee",VLOOKUP('Non-GB'!F479,Data!N:P,3,FALSE),0),0)+IFERROR(IF(G479="Late Charge",IF(OR(F479="FS-4.1",F479="FS-4.2"),VLOOKUP(F479&amp;H479,M:O,3,FALSE),VLOOKUP(H479,N:O,2,FALSE)*VLOOKUP(F479,Data!N:P,3,FALSE))),0)+IFERROR(IF(OR(F479="FS-4.1",F479="FS-4.2"),IF(VLOOKUP(H479,Data!R:S,2,FALSE)&lt;'Non-GB'!$D$5,"Lapse",0)),0)</f>
        <v>0</v>
      </c>
      <c r="L479" s="32"/>
    </row>
    <row r="480" spans="1:12" ht="20.100000000000001" customHeight="1" x14ac:dyDescent="0.25">
      <c r="A480" s="43">
        <v>472</v>
      </c>
      <c r="B480" s="49"/>
      <c r="C480" s="49"/>
      <c r="D480" s="48"/>
      <c r="E480" s="49"/>
      <c r="F480" s="70"/>
      <c r="G480" s="13"/>
      <c r="H480" s="13"/>
      <c r="I480" s="14"/>
      <c r="J480" s="44">
        <f>IFERROR(IF(G480="Annual Fee",VLOOKUP('Non-GB'!F480,Data!N:P,3,FALSE),0),0)+IFERROR(IF(G480="Late Charge",IF(OR(F480="FS-4.1",F480="FS-4.2"),VLOOKUP(F480&amp;H480,M:O,3,FALSE),VLOOKUP(H480,N:O,2,FALSE)*VLOOKUP(F480,Data!N:P,3,FALSE))),0)+IFERROR(IF(OR(F480="FS-4.1",F480="FS-4.2"),IF(VLOOKUP(H480,Data!R:S,2,FALSE)&lt;'Non-GB'!$D$5,"Lapse",0)),0)</f>
        <v>0</v>
      </c>
      <c r="L480" s="32"/>
    </row>
    <row r="481" spans="1:12" ht="20.100000000000001" customHeight="1" x14ac:dyDescent="0.25">
      <c r="A481" s="43">
        <v>473</v>
      </c>
      <c r="B481" s="49"/>
      <c r="C481" s="49"/>
      <c r="D481" s="48"/>
      <c r="E481" s="49"/>
      <c r="F481" s="70"/>
      <c r="G481" s="13"/>
      <c r="H481" s="13"/>
      <c r="I481" s="14"/>
      <c r="J481" s="44">
        <f>IFERROR(IF(G481="Annual Fee",VLOOKUP('Non-GB'!F481,Data!N:P,3,FALSE),0),0)+IFERROR(IF(G481="Late Charge",IF(OR(F481="FS-4.1",F481="FS-4.2"),VLOOKUP(F481&amp;H481,M:O,3,FALSE),VLOOKUP(H481,N:O,2,FALSE)*VLOOKUP(F481,Data!N:P,3,FALSE))),0)+IFERROR(IF(OR(F481="FS-4.1",F481="FS-4.2"),IF(VLOOKUP(H481,Data!R:S,2,FALSE)&lt;'Non-GB'!$D$5,"Lapse",0)),0)</f>
        <v>0</v>
      </c>
      <c r="L481" s="32"/>
    </row>
    <row r="482" spans="1:12" ht="20.100000000000001" customHeight="1" x14ac:dyDescent="0.25">
      <c r="A482" s="43">
        <v>474</v>
      </c>
      <c r="B482" s="49"/>
      <c r="C482" s="49"/>
      <c r="D482" s="48"/>
      <c r="E482" s="49"/>
      <c r="F482" s="70"/>
      <c r="G482" s="13"/>
      <c r="H482" s="13"/>
      <c r="I482" s="14"/>
      <c r="J482" s="44">
        <f>IFERROR(IF(G482="Annual Fee",VLOOKUP('Non-GB'!F482,Data!N:P,3,FALSE),0),0)+IFERROR(IF(G482="Late Charge",IF(OR(F482="FS-4.1",F482="FS-4.2"),VLOOKUP(F482&amp;H482,M:O,3,FALSE),VLOOKUP(H482,N:O,2,FALSE)*VLOOKUP(F482,Data!N:P,3,FALSE))),0)+IFERROR(IF(OR(F482="FS-4.1",F482="FS-4.2"),IF(VLOOKUP(H482,Data!R:S,2,FALSE)&lt;'Non-GB'!$D$5,"Lapse",0)),0)</f>
        <v>0</v>
      </c>
      <c r="L482" s="32"/>
    </row>
    <row r="483" spans="1:12" ht="20.100000000000001" customHeight="1" x14ac:dyDescent="0.25">
      <c r="A483" s="43">
        <v>475</v>
      </c>
      <c r="B483" s="49"/>
      <c r="C483" s="49"/>
      <c r="D483" s="48"/>
      <c r="E483" s="49"/>
      <c r="F483" s="70"/>
      <c r="G483" s="13"/>
      <c r="H483" s="13"/>
      <c r="I483" s="14"/>
      <c r="J483" s="44">
        <f>IFERROR(IF(G483="Annual Fee",VLOOKUP('Non-GB'!F483,Data!N:P,3,FALSE),0),0)+IFERROR(IF(G483="Late Charge",IF(OR(F483="FS-4.1",F483="FS-4.2"),VLOOKUP(F483&amp;H483,M:O,3,FALSE),VLOOKUP(H483,N:O,2,FALSE)*VLOOKUP(F483,Data!N:P,3,FALSE))),0)+IFERROR(IF(OR(F483="FS-4.1",F483="FS-4.2"),IF(VLOOKUP(H483,Data!R:S,2,FALSE)&lt;'Non-GB'!$D$5,"Lapse",0)),0)</f>
        <v>0</v>
      </c>
      <c r="L483" s="32"/>
    </row>
    <row r="484" spans="1:12" ht="20.100000000000001" customHeight="1" x14ac:dyDescent="0.25">
      <c r="A484" s="43">
        <v>476</v>
      </c>
      <c r="B484" s="49"/>
      <c r="C484" s="49"/>
      <c r="D484" s="48"/>
      <c r="E484" s="49"/>
      <c r="F484" s="70"/>
      <c r="G484" s="13"/>
      <c r="H484" s="13"/>
      <c r="I484" s="14"/>
      <c r="J484" s="44">
        <f>IFERROR(IF(G484="Annual Fee",VLOOKUP('Non-GB'!F484,Data!N:P,3,FALSE),0),0)+IFERROR(IF(G484="Late Charge",IF(OR(F484="FS-4.1",F484="FS-4.2"),VLOOKUP(F484&amp;H484,M:O,3,FALSE),VLOOKUP(H484,N:O,2,FALSE)*VLOOKUP(F484,Data!N:P,3,FALSE))),0)+IFERROR(IF(OR(F484="FS-4.1",F484="FS-4.2"),IF(VLOOKUP(H484,Data!R:S,2,FALSE)&lt;'Non-GB'!$D$5,"Lapse",0)),0)</f>
        <v>0</v>
      </c>
      <c r="L484" s="32"/>
    </row>
    <row r="485" spans="1:12" ht="20.100000000000001" customHeight="1" x14ac:dyDescent="0.25">
      <c r="A485" s="43">
        <v>477</v>
      </c>
      <c r="B485" s="49"/>
      <c r="C485" s="49"/>
      <c r="D485" s="48"/>
      <c r="E485" s="49"/>
      <c r="F485" s="70"/>
      <c r="G485" s="13"/>
      <c r="H485" s="13"/>
      <c r="I485" s="14"/>
      <c r="J485" s="44">
        <f>IFERROR(IF(G485="Annual Fee",VLOOKUP('Non-GB'!F485,Data!N:P,3,FALSE),0),0)+IFERROR(IF(G485="Late Charge",IF(OR(F485="FS-4.1",F485="FS-4.2"),VLOOKUP(F485&amp;H485,M:O,3,FALSE),VLOOKUP(H485,N:O,2,FALSE)*VLOOKUP(F485,Data!N:P,3,FALSE))),0)+IFERROR(IF(OR(F485="FS-4.1",F485="FS-4.2"),IF(VLOOKUP(H485,Data!R:S,2,FALSE)&lt;'Non-GB'!$D$5,"Lapse",0)),0)</f>
        <v>0</v>
      </c>
      <c r="L485" s="32"/>
    </row>
    <row r="486" spans="1:12" ht="20.100000000000001" customHeight="1" x14ac:dyDescent="0.25">
      <c r="A486" s="43">
        <v>478</v>
      </c>
      <c r="B486" s="49"/>
      <c r="C486" s="49"/>
      <c r="D486" s="48"/>
      <c r="E486" s="49"/>
      <c r="F486" s="70"/>
      <c r="G486" s="13"/>
      <c r="H486" s="13"/>
      <c r="I486" s="14"/>
      <c r="J486" s="44">
        <f>IFERROR(IF(G486="Annual Fee",VLOOKUP('Non-GB'!F486,Data!N:P,3,FALSE),0),0)+IFERROR(IF(G486="Late Charge",IF(OR(F486="FS-4.1",F486="FS-4.2"),VLOOKUP(F486&amp;H486,M:O,3,FALSE),VLOOKUP(H486,N:O,2,FALSE)*VLOOKUP(F486,Data!N:P,3,FALSE))),0)+IFERROR(IF(OR(F486="FS-4.1",F486="FS-4.2"),IF(VLOOKUP(H486,Data!R:S,2,FALSE)&lt;'Non-GB'!$D$5,"Lapse",0)),0)</f>
        <v>0</v>
      </c>
      <c r="L486" s="32"/>
    </row>
    <row r="487" spans="1:12" ht="20.100000000000001" customHeight="1" x14ac:dyDescent="0.25">
      <c r="A487" s="43">
        <v>479</v>
      </c>
      <c r="B487" s="49"/>
      <c r="C487" s="49"/>
      <c r="D487" s="48"/>
      <c r="E487" s="49"/>
      <c r="F487" s="70"/>
      <c r="G487" s="13"/>
      <c r="H487" s="13"/>
      <c r="I487" s="14"/>
      <c r="J487" s="44">
        <f>IFERROR(IF(G487="Annual Fee",VLOOKUP('Non-GB'!F487,Data!N:P,3,FALSE),0),0)+IFERROR(IF(G487="Late Charge",IF(OR(F487="FS-4.1",F487="FS-4.2"),VLOOKUP(F487&amp;H487,M:O,3,FALSE),VLOOKUP(H487,N:O,2,FALSE)*VLOOKUP(F487,Data!N:P,3,FALSE))),0)+IFERROR(IF(OR(F487="FS-4.1",F487="FS-4.2"),IF(VLOOKUP(H487,Data!R:S,2,FALSE)&lt;'Non-GB'!$D$5,"Lapse",0)),0)</f>
        <v>0</v>
      </c>
      <c r="L487" s="32"/>
    </row>
    <row r="488" spans="1:12" ht="20.100000000000001" customHeight="1" x14ac:dyDescent="0.25">
      <c r="A488" s="43">
        <v>480</v>
      </c>
      <c r="B488" s="49"/>
      <c r="C488" s="49"/>
      <c r="D488" s="48"/>
      <c r="E488" s="49"/>
      <c r="F488" s="70"/>
      <c r="G488" s="13"/>
      <c r="H488" s="13"/>
      <c r="I488" s="14"/>
      <c r="J488" s="44">
        <f>IFERROR(IF(G488="Annual Fee",VLOOKUP('Non-GB'!F488,Data!N:P,3,FALSE),0),0)+IFERROR(IF(G488="Late Charge",IF(OR(F488="FS-4.1",F488="FS-4.2"),VLOOKUP(F488&amp;H488,M:O,3,FALSE),VLOOKUP(H488,N:O,2,FALSE)*VLOOKUP(F488,Data!N:P,3,FALSE))),0)+IFERROR(IF(OR(F488="FS-4.1",F488="FS-4.2"),IF(VLOOKUP(H488,Data!R:S,2,FALSE)&lt;'Non-GB'!$D$5,"Lapse",0)),0)</f>
        <v>0</v>
      </c>
      <c r="L488" s="32"/>
    </row>
    <row r="489" spans="1:12" ht="20.100000000000001" customHeight="1" x14ac:dyDescent="0.25">
      <c r="A489" s="43">
        <v>481</v>
      </c>
      <c r="B489" s="49"/>
      <c r="C489" s="49"/>
      <c r="D489" s="48"/>
      <c r="E489" s="49"/>
      <c r="F489" s="70"/>
      <c r="G489" s="13"/>
      <c r="H489" s="13"/>
      <c r="I489" s="14"/>
      <c r="J489" s="44">
        <f>IFERROR(IF(G489="Annual Fee",VLOOKUP('Non-GB'!F489,Data!N:P,3,FALSE),0),0)+IFERROR(IF(G489="Late Charge",IF(OR(F489="FS-4.1",F489="FS-4.2"),VLOOKUP(F489&amp;H489,M:O,3,FALSE),VLOOKUP(H489,N:O,2,FALSE)*VLOOKUP(F489,Data!N:P,3,FALSE))),0)+IFERROR(IF(OR(F489="FS-4.1",F489="FS-4.2"),IF(VLOOKUP(H489,Data!R:S,2,FALSE)&lt;'Non-GB'!$D$5,"Lapse",0)),0)</f>
        <v>0</v>
      </c>
      <c r="L489" s="32"/>
    </row>
    <row r="490" spans="1:12" ht="20.100000000000001" customHeight="1" x14ac:dyDescent="0.25">
      <c r="A490" s="43">
        <v>482</v>
      </c>
      <c r="B490" s="49"/>
      <c r="C490" s="49"/>
      <c r="D490" s="48"/>
      <c r="E490" s="49"/>
      <c r="F490" s="70"/>
      <c r="G490" s="13"/>
      <c r="H490" s="13"/>
      <c r="I490" s="14"/>
      <c r="J490" s="44">
        <f>IFERROR(IF(G490="Annual Fee",VLOOKUP('Non-GB'!F490,Data!N:P,3,FALSE),0),0)+IFERROR(IF(G490="Late Charge",IF(OR(F490="FS-4.1",F490="FS-4.2"),VLOOKUP(F490&amp;H490,M:O,3,FALSE),VLOOKUP(H490,N:O,2,FALSE)*VLOOKUP(F490,Data!N:P,3,FALSE))),0)+IFERROR(IF(OR(F490="FS-4.1",F490="FS-4.2"),IF(VLOOKUP(H490,Data!R:S,2,FALSE)&lt;'Non-GB'!$D$5,"Lapse",0)),0)</f>
        <v>0</v>
      </c>
      <c r="L490" s="32"/>
    </row>
    <row r="491" spans="1:12" ht="20.100000000000001" customHeight="1" x14ac:dyDescent="0.25">
      <c r="A491" s="43">
        <v>483</v>
      </c>
      <c r="B491" s="49"/>
      <c r="C491" s="49"/>
      <c r="D491" s="48"/>
      <c r="E491" s="49"/>
      <c r="F491" s="70"/>
      <c r="G491" s="13"/>
      <c r="H491" s="13"/>
      <c r="I491" s="14"/>
      <c r="J491" s="44">
        <f>IFERROR(IF(G491="Annual Fee",VLOOKUP('Non-GB'!F491,Data!N:P,3,FALSE),0),0)+IFERROR(IF(G491="Late Charge",IF(OR(F491="FS-4.1",F491="FS-4.2"),VLOOKUP(F491&amp;H491,M:O,3,FALSE),VLOOKUP(H491,N:O,2,FALSE)*VLOOKUP(F491,Data!N:P,3,FALSE))),0)+IFERROR(IF(OR(F491="FS-4.1",F491="FS-4.2"),IF(VLOOKUP(H491,Data!R:S,2,FALSE)&lt;'Non-GB'!$D$5,"Lapse",0)),0)</f>
        <v>0</v>
      </c>
      <c r="L491" s="32"/>
    </row>
    <row r="492" spans="1:12" ht="20.100000000000001" customHeight="1" x14ac:dyDescent="0.25">
      <c r="A492" s="43">
        <v>484</v>
      </c>
      <c r="B492" s="49"/>
      <c r="C492" s="49"/>
      <c r="D492" s="48"/>
      <c r="E492" s="49"/>
      <c r="F492" s="70"/>
      <c r="G492" s="13"/>
      <c r="H492" s="13"/>
      <c r="I492" s="14"/>
      <c r="J492" s="44">
        <f>IFERROR(IF(G492="Annual Fee",VLOOKUP('Non-GB'!F492,Data!N:P,3,FALSE),0),0)+IFERROR(IF(G492="Late Charge",IF(OR(F492="FS-4.1",F492="FS-4.2"),VLOOKUP(F492&amp;H492,M:O,3,FALSE),VLOOKUP(H492,N:O,2,FALSE)*VLOOKUP(F492,Data!N:P,3,FALSE))),0)+IFERROR(IF(OR(F492="FS-4.1",F492="FS-4.2"),IF(VLOOKUP(H492,Data!R:S,2,FALSE)&lt;'Non-GB'!$D$5,"Lapse",0)),0)</f>
        <v>0</v>
      </c>
      <c r="L492" s="32"/>
    </row>
    <row r="493" spans="1:12" ht="20.100000000000001" customHeight="1" x14ac:dyDescent="0.25">
      <c r="A493" s="43">
        <v>485</v>
      </c>
      <c r="B493" s="49"/>
      <c r="C493" s="49"/>
      <c r="D493" s="48"/>
      <c r="E493" s="49"/>
      <c r="F493" s="70"/>
      <c r="G493" s="13"/>
      <c r="H493" s="13"/>
      <c r="I493" s="14"/>
      <c r="J493" s="44">
        <f>IFERROR(IF(G493="Annual Fee",VLOOKUP('Non-GB'!F493,Data!N:P,3,FALSE),0),0)+IFERROR(IF(G493="Late Charge",IF(OR(F493="FS-4.1",F493="FS-4.2"),VLOOKUP(F493&amp;H493,M:O,3,FALSE),VLOOKUP(H493,N:O,2,FALSE)*VLOOKUP(F493,Data!N:P,3,FALSE))),0)+IFERROR(IF(OR(F493="FS-4.1",F493="FS-4.2"),IF(VLOOKUP(H493,Data!R:S,2,FALSE)&lt;'Non-GB'!$D$5,"Lapse",0)),0)</f>
        <v>0</v>
      </c>
      <c r="L493" s="32"/>
    </row>
    <row r="494" spans="1:12" ht="20.100000000000001" customHeight="1" x14ac:dyDescent="0.25">
      <c r="A494" s="43">
        <v>486</v>
      </c>
      <c r="B494" s="49"/>
      <c r="C494" s="49"/>
      <c r="D494" s="48"/>
      <c r="E494" s="49"/>
      <c r="F494" s="70"/>
      <c r="G494" s="13"/>
      <c r="H494" s="13"/>
      <c r="I494" s="14"/>
      <c r="J494" s="44">
        <f>IFERROR(IF(G494="Annual Fee",VLOOKUP('Non-GB'!F494,Data!N:P,3,FALSE),0),0)+IFERROR(IF(G494="Late Charge",IF(OR(F494="FS-4.1",F494="FS-4.2"),VLOOKUP(F494&amp;H494,M:O,3,FALSE),VLOOKUP(H494,N:O,2,FALSE)*VLOOKUP(F494,Data!N:P,3,FALSE))),0)+IFERROR(IF(OR(F494="FS-4.1",F494="FS-4.2"),IF(VLOOKUP(H494,Data!R:S,2,FALSE)&lt;'Non-GB'!$D$5,"Lapse",0)),0)</f>
        <v>0</v>
      </c>
      <c r="L494" s="32"/>
    </row>
    <row r="495" spans="1:12" ht="20.100000000000001" customHeight="1" x14ac:dyDescent="0.25">
      <c r="A495" s="43">
        <v>487</v>
      </c>
      <c r="B495" s="49"/>
      <c r="C495" s="49"/>
      <c r="D495" s="48"/>
      <c r="E495" s="49"/>
      <c r="F495" s="70"/>
      <c r="G495" s="13"/>
      <c r="H495" s="13"/>
      <c r="I495" s="14"/>
      <c r="J495" s="44">
        <f>IFERROR(IF(G495="Annual Fee",VLOOKUP('Non-GB'!F495,Data!N:P,3,FALSE),0),0)+IFERROR(IF(G495="Late Charge",IF(OR(F495="FS-4.1",F495="FS-4.2"),VLOOKUP(F495&amp;H495,M:O,3,FALSE),VLOOKUP(H495,N:O,2,FALSE)*VLOOKUP(F495,Data!N:P,3,FALSE))),0)+IFERROR(IF(OR(F495="FS-4.1",F495="FS-4.2"),IF(VLOOKUP(H495,Data!R:S,2,FALSE)&lt;'Non-GB'!$D$5,"Lapse",0)),0)</f>
        <v>0</v>
      </c>
      <c r="L495" s="32"/>
    </row>
    <row r="496" spans="1:12" ht="20.100000000000001" customHeight="1" x14ac:dyDescent="0.25">
      <c r="A496" s="43">
        <v>488</v>
      </c>
      <c r="B496" s="49"/>
      <c r="C496" s="49"/>
      <c r="D496" s="48"/>
      <c r="E496" s="49"/>
      <c r="F496" s="70"/>
      <c r="G496" s="13"/>
      <c r="H496" s="13"/>
      <c r="I496" s="14"/>
      <c r="J496" s="44">
        <f>IFERROR(IF(G496="Annual Fee",VLOOKUP('Non-GB'!F496,Data!N:P,3,FALSE),0),0)+IFERROR(IF(G496="Late Charge",IF(OR(F496="FS-4.1",F496="FS-4.2"),VLOOKUP(F496&amp;H496,M:O,3,FALSE),VLOOKUP(H496,N:O,2,FALSE)*VLOOKUP(F496,Data!N:P,3,FALSE))),0)+IFERROR(IF(OR(F496="FS-4.1",F496="FS-4.2"),IF(VLOOKUP(H496,Data!R:S,2,FALSE)&lt;'Non-GB'!$D$5,"Lapse",0)),0)</f>
        <v>0</v>
      </c>
      <c r="L496" s="32"/>
    </row>
    <row r="497" spans="1:12" ht="20.100000000000001" customHeight="1" x14ac:dyDescent="0.25">
      <c r="A497" s="43">
        <v>489</v>
      </c>
      <c r="B497" s="49"/>
      <c r="C497" s="49"/>
      <c r="D497" s="48"/>
      <c r="E497" s="49"/>
      <c r="F497" s="70"/>
      <c r="G497" s="13"/>
      <c r="H497" s="13"/>
      <c r="I497" s="14"/>
      <c r="J497" s="44">
        <f>IFERROR(IF(G497="Annual Fee",VLOOKUP('Non-GB'!F497,Data!N:P,3,FALSE),0),0)+IFERROR(IF(G497="Late Charge",IF(OR(F497="FS-4.1",F497="FS-4.2"),VLOOKUP(F497&amp;H497,M:O,3,FALSE),VLOOKUP(H497,N:O,2,FALSE)*VLOOKUP(F497,Data!N:P,3,FALSE))),0)+IFERROR(IF(OR(F497="FS-4.1",F497="FS-4.2"),IF(VLOOKUP(H497,Data!R:S,2,FALSE)&lt;'Non-GB'!$D$5,"Lapse",0)),0)</f>
        <v>0</v>
      </c>
      <c r="L497" s="32"/>
    </row>
    <row r="498" spans="1:12" ht="20.100000000000001" customHeight="1" x14ac:dyDescent="0.25">
      <c r="A498" s="43">
        <v>490</v>
      </c>
      <c r="B498" s="49"/>
      <c r="C498" s="49"/>
      <c r="D498" s="48"/>
      <c r="E498" s="49"/>
      <c r="F498" s="70"/>
      <c r="G498" s="13"/>
      <c r="H498" s="13"/>
      <c r="I498" s="14"/>
      <c r="J498" s="44">
        <f>IFERROR(IF(G498="Annual Fee",VLOOKUP('Non-GB'!F498,Data!N:P,3,FALSE),0),0)+IFERROR(IF(G498="Late Charge",IF(OR(F498="FS-4.1",F498="FS-4.2"),VLOOKUP(F498&amp;H498,M:O,3,FALSE),VLOOKUP(H498,N:O,2,FALSE)*VLOOKUP(F498,Data!N:P,3,FALSE))),0)+IFERROR(IF(OR(F498="FS-4.1",F498="FS-4.2"),IF(VLOOKUP(H498,Data!R:S,2,FALSE)&lt;'Non-GB'!$D$5,"Lapse",0)),0)</f>
        <v>0</v>
      </c>
      <c r="L498" s="32"/>
    </row>
    <row r="499" spans="1:12" ht="20.100000000000001" customHeight="1" x14ac:dyDescent="0.25">
      <c r="A499" s="43">
        <v>491</v>
      </c>
      <c r="B499" s="49"/>
      <c r="C499" s="49"/>
      <c r="D499" s="48"/>
      <c r="E499" s="49"/>
      <c r="F499" s="70"/>
      <c r="G499" s="13"/>
      <c r="H499" s="13"/>
      <c r="I499" s="14"/>
      <c r="J499" s="44">
        <f>IFERROR(IF(G499="Annual Fee",VLOOKUP('Non-GB'!F499,Data!N:P,3,FALSE),0),0)+IFERROR(IF(G499="Late Charge",IF(OR(F499="FS-4.1",F499="FS-4.2"),VLOOKUP(F499&amp;H499,M:O,3,FALSE),VLOOKUP(H499,N:O,2,FALSE)*VLOOKUP(F499,Data!N:P,3,FALSE))),0)+IFERROR(IF(OR(F499="FS-4.1",F499="FS-4.2"),IF(VLOOKUP(H499,Data!R:S,2,FALSE)&lt;'Non-GB'!$D$5,"Lapse",0)),0)</f>
        <v>0</v>
      </c>
      <c r="L499" s="32"/>
    </row>
    <row r="500" spans="1:12" ht="20.100000000000001" customHeight="1" x14ac:dyDescent="0.25">
      <c r="A500" s="43">
        <v>492</v>
      </c>
      <c r="B500" s="49"/>
      <c r="C500" s="49"/>
      <c r="D500" s="48"/>
      <c r="E500" s="49"/>
      <c r="F500" s="70"/>
      <c r="G500" s="13"/>
      <c r="H500" s="13"/>
      <c r="I500" s="14"/>
      <c r="J500" s="44">
        <f>IFERROR(IF(G500="Annual Fee",VLOOKUP('Non-GB'!F500,Data!N:P,3,FALSE),0),0)+IFERROR(IF(G500="Late Charge",IF(OR(F500="FS-4.1",F500="FS-4.2"),VLOOKUP(F500&amp;H500,M:O,3,FALSE),VLOOKUP(H500,N:O,2,FALSE)*VLOOKUP(F500,Data!N:P,3,FALSE))),0)+IFERROR(IF(OR(F500="FS-4.1",F500="FS-4.2"),IF(VLOOKUP(H500,Data!R:S,2,FALSE)&lt;'Non-GB'!$D$5,"Lapse",0)),0)</f>
        <v>0</v>
      </c>
      <c r="L500" s="32"/>
    </row>
    <row r="501" spans="1:12" ht="20.100000000000001" customHeight="1" x14ac:dyDescent="0.25">
      <c r="A501" s="43">
        <v>493</v>
      </c>
      <c r="B501" s="49"/>
      <c r="C501" s="49"/>
      <c r="D501" s="48"/>
      <c r="E501" s="49"/>
      <c r="F501" s="70"/>
      <c r="G501" s="13"/>
      <c r="H501" s="13"/>
      <c r="I501" s="14"/>
      <c r="J501" s="44">
        <f>IFERROR(IF(G501="Annual Fee",VLOOKUP('Non-GB'!F501,Data!N:P,3,FALSE),0),0)+IFERROR(IF(G501="Late Charge",IF(OR(F501="FS-4.1",F501="FS-4.2"),VLOOKUP(F501&amp;H501,M:O,3,FALSE),VLOOKUP(H501,N:O,2,FALSE)*VLOOKUP(F501,Data!N:P,3,FALSE))),0)+IFERROR(IF(OR(F501="FS-4.1",F501="FS-4.2"),IF(VLOOKUP(H501,Data!R:S,2,FALSE)&lt;'Non-GB'!$D$5,"Lapse",0)),0)</f>
        <v>0</v>
      </c>
      <c r="L501" s="32"/>
    </row>
    <row r="502" spans="1:12" ht="20.100000000000001" customHeight="1" x14ac:dyDescent="0.25">
      <c r="A502" s="43">
        <v>494</v>
      </c>
      <c r="B502" s="49"/>
      <c r="C502" s="49"/>
      <c r="D502" s="48"/>
      <c r="E502" s="49"/>
      <c r="F502" s="70"/>
      <c r="G502" s="13"/>
      <c r="H502" s="13"/>
      <c r="I502" s="14"/>
      <c r="J502" s="44">
        <f>IFERROR(IF(G502="Annual Fee",VLOOKUP('Non-GB'!F502,Data!N:P,3,FALSE),0),0)+IFERROR(IF(G502="Late Charge",IF(OR(F502="FS-4.1",F502="FS-4.2"),VLOOKUP(F502&amp;H502,M:O,3,FALSE),VLOOKUP(H502,N:O,2,FALSE)*VLOOKUP(F502,Data!N:P,3,FALSE))),0)+IFERROR(IF(OR(F502="FS-4.1",F502="FS-4.2"),IF(VLOOKUP(H502,Data!R:S,2,FALSE)&lt;'Non-GB'!$D$5,"Lapse",0)),0)</f>
        <v>0</v>
      </c>
      <c r="L502" s="32"/>
    </row>
    <row r="503" spans="1:12" ht="20.100000000000001" customHeight="1" x14ac:dyDescent="0.25">
      <c r="A503" s="43">
        <v>495</v>
      </c>
      <c r="B503" s="49"/>
      <c r="C503" s="49"/>
      <c r="D503" s="48"/>
      <c r="E503" s="49"/>
      <c r="F503" s="70"/>
      <c r="G503" s="13"/>
      <c r="H503" s="13"/>
      <c r="I503" s="14"/>
      <c r="J503" s="44">
        <f>IFERROR(IF(G503="Annual Fee",VLOOKUP('Non-GB'!F503,Data!N:P,3,FALSE),0),0)+IFERROR(IF(G503="Late Charge",IF(OR(F503="FS-4.1",F503="FS-4.2"),VLOOKUP(F503&amp;H503,M:O,3,FALSE),VLOOKUP(H503,N:O,2,FALSE)*VLOOKUP(F503,Data!N:P,3,FALSE))),0)+IFERROR(IF(OR(F503="FS-4.1",F503="FS-4.2"),IF(VLOOKUP(H503,Data!R:S,2,FALSE)&lt;'Non-GB'!$D$5,"Lapse",0)),0)</f>
        <v>0</v>
      </c>
      <c r="L503" s="32"/>
    </row>
    <row r="504" spans="1:12" ht="20.100000000000001" customHeight="1" x14ac:dyDescent="0.25">
      <c r="A504" s="43">
        <v>496</v>
      </c>
      <c r="B504" s="49"/>
      <c r="C504" s="49"/>
      <c r="D504" s="48"/>
      <c r="E504" s="49"/>
      <c r="F504" s="70"/>
      <c r="G504" s="13"/>
      <c r="H504" s="13"/>
      <c r="I504" s="14"/>
      <c r="J504" s="44">
        <f>IFERROR(IF(G504="Annual Fee",VLOOKUP('Non-GB'!F504,Data!N:P,3,FALSE),0),0)+IFERROR(IF(G504="Late Charge",IF(OR(F504="FS-4.1",F504="FS-4.2"),VLOOKUP(F504&amp;H504,M:O,3,FALSE),VLOOKUP(H504,N:O,2,FALSE)*VLOOKUP(F504,Data!N:P,3,FALSE))),0)+IFERROR(IF(OR(F504="FS-4.1",F504="FS-4.2"),IF(VLOOKUP(H504,Data!R:S,2,FALSE)&lt;'Non-GB'!$D$5,"Lapse",0)),0)</f>
        <v>0</v>
      </c>
      <c r="L504" s="32"/>
    </row>
    <row r="505" spans="1:12" ht="20.100000000000001" customHeight="1" x14ac:dyDescent="0.25">
      <c r="A505" s="43">
        <v>497</v>
      </c>
      <c r="B505" s="49"/>
      <c r="C505" s="49"/>
      <c r="D505" s="48"/>
      <c r="E505" s="49"/>
      <c r="F505" s="70"/>
      <c r="G505" s="13"/>
      <c r="H505" s="13"/>
      <c r="I505" s="14"/>
      <c r="J505" s="44">
        <f>IFERROR(IF(G505="Annual Fee",VLOOKUP('Non-GB'!F505,Data!N:P,3,FALSE),0),0)+IFERROR(IF(G505="Late Charge",IF(OR(F505="FS-4.1",F505="FS-4.2"),VLOOKUP(F505&amp;H505,M:O,3,FALSE),VLOOKUP(H505,N:O,2,FALSE)*VLOOKUP(F505,Data!N:P,3,FALSE))),0)+IFERROR(IF(OR(F505="FS-4.1",F505="FS-4.2"),IF(VLOOKUP(H505,Data!R:S,2,FALSE)&lt;'Non-GB'!$D$5,"Lapse",0)),0)</f>
        <v>0</v>
      </c>
      <c r="L505" s="32"/>
    </row>
    <row r="506" spans="1:12" ht="20.100000000000001" customHeight="1" x14ac:dyDescent="0.25">
      <c r="A506" s="43">
        <v>498</v>
      </c>
      <c r="B506" s="49"/>
      <c r="C506" s="49"/>
      <c r="D506" s="48"/>
      <c r="E506" s="49"/>
      <c r="F506" s="70"/>
      <c r="G506" s="13"/>
      <c r="H506" s="13"/>
      <c r="I506" s="14"/>
      <c r="J506" s="44">
        <f>IFERROR(IF(G506="Annual Fee",VLOOKUP('Non-GB'!F506,Data!N:P,3,FALSE),0),0)+IFERROR(IF(G506="Late Charge",IF(OR(F506="FS-4.1",F506="FS-4.2"),VLOOKUP(F506&amp;H506,M:O,3,FALSE),VLOOKUP(H506,N:O,2,FALSE)*VLOOKUP(F506,Data!N:P,3,FALSE))),0)+IFERROR(IF(OR(F506="FS-4.1",F506="FS-4.2"),IF(VLOOKUP(H506,Data!R:S,2,FALSE)&lt;'Non-GB'!$D$5,"Lapse",0)),0)</f>
        <v>0</v>
      </c>
      <c r="L506" s="32"/>
    </row>
    <row r="507" spans="1:12" ht="20.100000000000001" customHeight="1" x14ac:dyDescent="0.25">
      <c r="A507" s="43">
        <v>499</v>
      </c>
      <c r="B507" s="49"/>
      <c r="C507" s="49"/>
      <c r="D507" s="48"/>
      <c r="E507" s="49"/>
      <c r="F507" s="70"/>
      <c r="G507" s="13"/>
      <c r="H507" s="13"/>
      <c r="I507" s="14"/>
      <c r="J507" s="44">
        <f>IFERROR(IF(G507="Annual Fee",VLOOKUP('Non-GB'!F507,Data!N:P,3,FALSE),0),0)+IFERROR(IF(G507="Late Charge",IF(OR(F507="FS-4.1",F507="FS-4.2"),VLOOKUP(F507&amp;H507,M:O,3,FALSE),VLOOKUP(H507,N:O,2,FALSE)*VLOOKUP(F507,Data!N:P,3,FALSE))),0)+IFERROR(IF(OR(F507="FS-4.1",F507="FS-4.2"),IF(VLOOKUP(H507,Data!R:S,2,FALSE)&lt;'Non-GB'!$D$5,"Lapse",0)),0)</f>
        <v>0</v>
      </c>
      <c r="L507" s="32"/>
    </row>
    <row r="508" spans="1:12" ht="20.100000000000001" customHeight="1" x14ac:dyDescent="0.25">
      <c r="A508" s="43">
        <v>500</v>
      </c>
      <c r="B508" s="49"/>
      <c r="C508" s="49"/>
      <c r="D508" s="48"/>
      <c r="E508" s="49"/>
      <c r="F508" s="70"/>
      <c r="G508" s="13"/>
      <c r="H508" s="13"/>
      <c r="I508" s="14"/>
      <c r="J508" s="44">
        <f>IFERROR(IF(G508="Annual Fee",VLOOKUP('Non-GB'!F508,Data!N:P,3,FALSE),0),0)+IFERROR(IF(G508="Late Charge",IF(OR(F508="FS-4.1",F508="FS-4.2"),VLOOKUP(F508&amp;H508,M:O,3,FALSE),VLOOKUP(H508,N:O,2,FALSE)*VLOOKUP(F508,Data!N:P,3,FALSE))),0)+IFERROR(IF(OR(F508="FS-4.1",F508="FS-4.2"),IF(VLOOKUP(H508,Data!R:S,2,FALSE)&lt;'Non-GB'!$D$5,"Lapse",0)),0)</f>
        <v>0</v>
      </c>
      <c r="L508" s="32"/>
    </row>
    <row r="509" spans="1:12" ht="20.100000000000001" customHeight="1" x14ac:dyDescent="0.25">
      <c r="A509" s="43">
        <v>501</v>
      </c>
      <c r="B509" s="49"/>
      <c r="C509" s="49"/>
      <c r="D509" s="48"/>
      <c r="E509" s="49"/>
      <c r="F509" s="70"/>
      <c r="G509" s="13"/>
      <c r="H509" s="13"/>
      <c r="I509" s="14"/>
      <c r="J509" s="44">
        <f>IFERROR(IF(G509="Annual Fee",VLOOKUP('Non-GB'!F509,Data!N:P,3,FALSE),0),0)+IFERROR(IF(G509="Late Charge",IF(OR(F509="FS-4.1",F509="FS-4.2"),VLOOKUP(F509&amp;H509,M:O,3,FALSE),VLOOKUP(H509,N:O,2,FALSE)*VLOOKUP(F509,Data!N:P,3,FALSE))),0)+IFERROR(IF(OR(F509="FS-4.1",F509="FS-4.2"),IF(VLOOKUP(H509,Data!R:S,2,FALSE)&lt;'Non-GB'!$D$5,"Lapse",0)),0)</f>
        <v>0</v>
      </c>
      <c r="L509" s="32"/>
    </row>
    <row r="510" spans="1:12" ht="20.100000000000001" customHeight="1" x14ac:dyDescent="0.25">
      <c r="A510" s="43">
        <v>502</v>
      </c>
      <c r="B510" s="49"/>
      <c r="C510" s="49"/>
      <c r="D510" s="48"/>
      <c r="E510" s="49"/>
      <c r="F510" s="70"/>
      <c r="G510" s="13"/>
      <c r="H510" s="13"/>
      <c r="I510" s="14"/>
      <c r="J510" s="44">
        <f>IFERROR(IF(G510="Annual Fee",VLOOKUP('Non-GB'!F510,Data!N:P,3,FALSE),0),0)+IFERROR(IF(G510="Late Charge",IF(OR(F510="FS-4.1",F510="FS-4.2"),VLOOKUP(F510&amp;H510,M:O,3,FALSE),VLOOKUP(H510,N:O,2,FALSE)*VLOOKUP(F510,Data!N:P,3,FALSE))),0)+IFERROR(IF(OR(F510="FS-4.1",F510="FS-4.2"),IF(VLOOKUP(H510,Data!R:S,2,FALSE)&lt;'Non-GB'!$D$5,"Lapse",0)),0)</f>
        <v>0</v>
      </c>
      <c r="L510" s="32"/>
    </row>
    <row r="511" spans="1:12" ht="20.100000000000001" customHeight="1" x14ac:dyDescent="0.25">
      <c r="A511" s="43">
        <v>503</v>
      </c>
      <c r="B511" s="49"/>
      <c r="C511" s="49"/>
      <c r="D511" s="48"/>
      <c r="E511" s="49"/>
      <c r="F511" s="70"/>
      <c r="G511" s="13"/>
      <c r="H511" s="13"/>
      <c r="I511" s="14"/>
      <c r="J511" s="44">
        <f>IFERROR(IF(G511="Annual Fee",VLOOKUP('Non-GB'!F511,Data!N:P,3,FALSE),0),0)+IFERROR(IF(G511="Late Charge",IF(OR(F511="FS-4.1",F511="FS-4.2"),VLOOKUP(F511&amp;H511,M:O,3,FALSE),VLOOKUP(H511,N:O,2,FALSE)*VLOOKUP(F511,Data!N:P,3,FALSE))),0)+IFERROR(IF(OR(F511="FS-4.1",F511="FS-4.2"),IF(VLOOKUP(H511,Data!R:S,2,FALSE)&lt;'Non-GB'!$D$5,"Lapse",0)),0)</f>
        <v>0</v>
      </c>
      <c r="L511" s="32"/>
    </row>
    <row r="512" spans="1:12" ht="20.100000000000001" customHeight="1" x14ac:dyDescent="0.25">
      <c r="A512" s="43">
        <v>504</v>
      </c>
      <c r="B512" s="49"/>
      <c r="C512" s="49"/>
      <c r="D512" s="48"/>
      <c r="E512" s="49"/>
      <c r="F512" s="70"/>
      <c r="G512" s="13"/>
      <c r="H512" s="13"/>
      <c r="I512" s="14"/>
      <c r="J512" s="44">
        <f>IFERROR(IF(G512="Annual Fee",VLOOKUP('Non-GB'!F512,Data!N:P,3,FALSE),0),0)+IFERROR(IF(G512="Late Charge",IF(OR(F512="FS-4.1",F512="FS-4.2"),VLOOKUP(F512&amp;H512,M:O,3,FALSE),VLOOKUP(H512,N:O,2,FALSE)*VLOOKUP(F512,Data!N:P,3,FALSE))),0)+IFERROR(IF(OR(F512="FS-4.1",F512="FS-4.2"),IF(VLOOKUP(H512,Data!R:S,2,FALSE)&lt;'Non-GB'!$D$5,"Lapse",0)),0)</f>
        <v>0</v>
      </c>
      <c r="L512" s="32"/>
    </row>
    <row r="513" spans="1:12" ht="20.100000000000001" customHeight="1" x14ac:dyDescent="0.25">
      <c r="A513" s="43">
        <v>505</v>
      </c>
      <c r="B513" s="49"/>
      <c r="C513" s="49"/>
      <c r="D513" s="48"/>
      <c r="E513" s="49"/>
      <c r="F513" s="70"/>
      <c r="G513" s="13"/>
      <c r="H513" s="13"/>
      <c r="I513" s="14"/>
      <c r="J513" s="44">
        <f>IFERROR(IF(G513="Annual Fee",VLOOKUP('Non-GB'!F513,Data!N:P,3,FALSE),0),0)+IFERROR(IF(G513="Late Charge",IF(OR(F513="FS-4.1",F513="FS-4.2"),VLOOKUP(F513&amp;H513,M:O,3,FALSE),VLOOKUP(H513,N:O,2,FALSE)*VLOOKUP(F513,Data!N:P,3,FALSE))),0)+IFERROR(IF(OR(F513="FS-4.1",F513="FS-4.2"),IF(VLOOKUP(H513,Data!R:S,2,FALSE)&lt;'Non-GB'!$D$5,"Lapse",0)),0)</f>
        <v>0</v>
      </c>
      <c r="L513" s="32"/>
    </row>
    <row r="514" spans="1:12" ht="20.100000000000001" customHeight="1" x14ac:dyDescent="0.25">
      <c r="A514" s="43">
        <v>506</v>
      </c>
      <c r="B514" s="49"/>
      <c r="C514" s="49"/>
      <c r="D514" s="48"/>
      <c r="E514" s="49"/>
      <c r="F514" s="70"/>
      <c r="G514" s="13"/>
      <c r="H514" s="13"/>
      <c r="I514" s="14"/>
      <c r="J514" s="44">
        <f>IFERROR(IF(G514="Annual Fee",VLOOKUP('Non-GB'!F514,Data!N:P,3,FALSE),0),0)+IFERROR(IF(G514="Late Charge",IF(OR(F514="FS-4.1",F514="FS-4.2"),VLOOKUP(F514&amp;H514,M:O,3,FALSE),VLOOKUP(H514,N:O,2,FALSE)*VLOOKUP(F514,Data!N:P,3,FALSE))),0)+IFERROR(IF(OR(F514="FS-4.1",F514="FS-4.2"),IF(VLOOKUP(H514,Data!R:S,2,FALSE)&lt;'Non-GB'!$D$5,"Lapse",0)),0)</f>
        <v>0</v>
      </c>
      <c r="L514" s="32"/>
    </row>
    <row r="515" spans="1:12" ht="20.100000000000001" customHeight="1" x14ac:dyDescent="0.25">
      <c r="A515" s="43">
        <v>507</v>
      </c>
      <c r="B515" s="49"/>
      <c r="C515" s="49"/>
      <c r="D515" s="48"/>
      <c r="E515" s="49"/>
      <c r="F515" s="70"/>
      <c r="G515" s="13"/>
      <c r="H515" s="13"/>
      <c r="I515" s="14"/>
      <c r="J515" s="44">
        <f>IFERROR(IF(G515="Annual Fee",VLOOKUP('Non-GB'!F515,Data!N:P,3,FALSE),0),0)+IFERROR(IF(G515="Late Charge",IF(OR(F515="FS-4.1",F515="FS-4.2"),VLOOKUP(F515&amp;H515,M:O,3,FALSE),VLOOKUP(H515,N:O,2,FALSE)*VLOOKUP(F515,Data!N:P,3,FALSE))),0)+IFERROR(IF(OR(F515="FS-4.1",F515="FS-4.2"),IF(VLOOKUP(H515,Data!R:S,2,FALSE)&lt;'Non-GB'!$D$5,"Lapse",0)),0)</f>
        <v>0</v>
      </c>
      <c r="L515" s="32"/>
    </row>
    <row r="516" spans="1:12" ht="20.100000000000001" customHeight="1" x14ac:dyDescent="0.25">
      <c r="A516" s="43">
        <v>508</v>
      </c>
      <c r="B516" s="49"/>
      <c r="C516" s="49"/>
      <c r="D516" s="48"/>
      <c r="E516" s="49"/>
      <c r="F516" s="70"/>
      <c r="G516" s="13"/>
      <c r="H516" s="13"/>
      <c r="I516" s="14"/>
      <c r="J516" s="44">
        <f>IFERROR(IF(G516="Annual Fee",VLOOKUP('Non-GB'!F516,Data!N:P,3,FALSE),0),0)+IFERROR(IF(G516="Late Charge",IF(OR(F516="FS-4.1",F516="FS-4.2"),VLOOKUP(F516&amp;H516,M:O,3,FALSE),VLOOKUP(H516,N:O,2,FALSE)*VLOOKUP(F516,Data!N:P,3,FALSE))),0)+IFERROR(IF(OR(F516="FS-4.1",F516="FS-4.2"),IF(VLOOKUP(H516,Data!R:S,2,FALSE)&lt;'Non-GB'!$D$5,"Lapse",0)),0)</f>
        <v>0</v>
      </c>
      <c r="L516" s="32"/>
    </row>
    <row r="517" spans="1:12" ht="20.100000000000001" customHeight="1" x14ac:dyDescent="0.25">
      <c r="A517" s="43">
        <v>509</v>
      </c>
      <c r="B517" s="49"/>
      <c r="C517" s="49"/>
      <c r="D517" s="48"/>
      <c r="E517" s="49"/>
      <c r="F517" s="70"/>
      <c r="G517" s="13"/>
      <c r="H517" s="13"/>
      <c r="I517" s="14"/>
      <c r="J517" s="44">
        <f>IFERROR(IF(G517="Annual Fee",VLOOKUP('Non-GB'!F517,Data!N:P,3,FALSE),0),0)+IFERROR(IF(G517="Late Charge",IF(OR(F517="FS-4.1",F517="FS-4.2"),VLOOKUP(F517&amp;H517,M:O,3,FALSE),VLOOKUP(H517,N:O,2,FALSE)*VLOOKUP(F517,Data!N:P,3,FALSE))),0)+IFERROR(IF(OR(F517="FS-4.1",F517="FS-4.2"),IF(VLOOKUP(H517,Data!R:S,2,FALSE)&lt;'Non-GB'!$D$5,"Lapse",0)),0)</f>
        <v>0</v>
      </c>
      <c r="L517" s="32"/>
    </row>
    <row r="518" spans="1:12" ht="20.100000000000001" customHeight="1" x14ac:dyDescent="0.25">
      <c r="A518" s="43">
        <v>510</v>
      </c>
      <c r="B518" s="49"/>
      <c r="C518" s="49"/>
      <c r="D518" s="48"/>
      <c r="E518" s="49"/>
      <c r="F518" s="70"/>
      <c r="G518" s="13"/>
      <c r="H518" s="13"/>
      <c r="I518" s="14"/>
      <c r="J518" s="44">
        <f>IFERROR(IF(G518="Annual Fee",VLOOKUP('Non-GB'!F518,Data!N:P,3,FALSE),0),0)+IFERROR(IF(G518="Late Charge",IF(OR(F518="FS-4.1",F518="FS-4.2"),VLOOKUP(F518&amp;H518,M:O,3,FALSE),VLOOKUP(H518,N:O,2,FALSE)*VLOOKUP(F518,Data!N:P,3,FALSE))),0)+IFERROR(IF(OR(F518="FS-4.1",F518="FS-4.2"),IF(VLOOKUP(H518,Data!R:S,2,FALSE)&lt;'Non-GB'!$D$5,"Lapse",0)),0)</f>
        <v>0</v>
      </c>
      <c r="L518" s="32"/>
    </row>
    <row r="519" spans="1:12" ht="20.100000000000001" customHeight="1" x14ac:dyDescent="0.25">
      <c r="A519" s="43">
        <v>511</v>
      </c>
      <c r="B519" s="49"/>
      <c r="C519" s="49"/>
      <c r="D519" s="48"/>
      <c r="E519" s="49"/>
      <c r="F519" s="70"/>
      <c r="G519" s="13"/>
      <c r="H519" s="13"/>
      <c r="I519" s="14"/>
      <c r="J519" s="44">
        <f>IFERROR(IF(G519="Annual Fee",VLOOKUP('Non-GB'!F519,Data!N:P,3,FALSE),0),0)+IFERROR(IF(G519="Late Charge",IF(OR(F519="FS-4.1",F519="FS-4.2"),VLOOKUP(F519&amp;H519,M:O,3,FALSE),VLOOKUP(H519,N:O,2,FALSE)*VLOOKUP(F519,Data!N:P,3,FALSE))),0)+IFERROR(IF(OR(F519="FS-4.1",F519="FS-4.2"),IF(VLOOKUP(H519,Data!R:S,2,FALSE)&lt;'Non-GB'!$D$5,"Lapse",0)),0)</f>
        <v>0</v>
      </c>
      <c r="L519" s="32"/>
    </row>
    <row r="520" spans="1:12" ht="20.100000000000001" customHeight="1" x14ac:dyDescent="0.25">
      <c r="A520" s="43">
        <v>512</v>
      </c>
      <c r="B520" s="49"/>
      <c r="C520" s="49"/>
      <c r="D520" s="48"/>
      <c r="E520" s="49"/>
      <c r="F520" s="70"/>
      <c r="G520" s="13"/>
      <c r="H520" s="13"/>
      <c r="I520" s="14"/>
      <c r="J520" s="44">
        <f>IFERROR(IF(G520="Annual Fee",VLOOKUP('Non-GB'!F520,Data!N:P,3,FALSE),0),0)+IFERROR(IF(G520="Late Charge",IF(OR(F520="FS-4.1",F520="FS-4.2"),VLOOKUP(F520&amp;H520,M:O,3,FALSE),VLOOKUP(H520,N:O,2,FALSE)*VLOOKUP(F520,Data!N:P,3,FALSE))),0)+IFERROR(IF(OR(F520="FS-4.1",F520="FS-4.2"),IF(VLOOKUP(H520,Data!R:S,2,FALSE)&lt;'Non-GB'!$D$5,"Lapse",0)),0)</f>
        <v>0</v>
      </c>
      <c r="L520" s="32"/>
    </row>
    <row r="521" spans="1:12" ht="20.100000000000001" customHeight="1" x14ac:dyDescent="0.25">
      <c r="A521" s="43">
        <v>513</v>
      </c>
      <c r="B521" s="49"/>
      <c r="C521" s="49"/>
      <c r="D521" s="48"/>
      <c r="E521" s="49"/>
      <c r="F521" s="70"/>
      <c r="G521" s="13"/>
      <c r="H521" s="13"/>
      <c r="I521" s="14"/>
      <c r="J521" s="44">
        <f>IFERROR(IF(G521="Annual Fee",VLOOKUP('Non-GB'!F521,Data!N:P,3,FALSE),0),0)+IFERROR(IF(G521="Late Charge",IF(OR(F521="FS-4.1",F521="FS-4.2"),VLOOKUP(F521&amp;H521,M:O,3,FALSE),VLOOKUP(H521,N:O,2,FALSE)*VLOOKUP(F521,Data!N:P,3,FALSE))),0)+IFERROR(IF(OR(F521="FS-4.1",F521="FS-4.2"),IF(VLOOKUP(H521,Data!R:S,2,FALSE)&lt;'Non-GB'!$D$5,"Lapse",0)),0)</f>
        <v>0</v>
      </c>
      <c r="L521" s="32"/>
    </row>
    <row r="522" spans="1:12" ht="20.100000000000001" customHeight="1" x14ac:dyDescent="0.25">
      <c r="A522" s="43">
        <v>514</v>
      </c>
      <c r="B522" s="49"/>
      <c r="C522" s="49"/>
      <c r="D522" s="48"/>
      <c r="E522" s="49"/>
      <c r="F522" s="70"/>
      <c r="G522" s="13"/>
      <c r="H522" s="13"/>
      <c r="I522" s="14"/>
      <c r="J522" s="44">
        <f>IFERROR(IF(G522="Annual Fee",VLOOKUP('Non-GB'!F522,Data!N:P,3,FALSE),0),0)+IFERROR(IF(G522="Late Charge",IF(OR(F522="FS-4.1",F522="FS-4.2"),VLOOKUP(F522&amp;H522,M:O,3,FALSE),VLOOKUP(H522,N:O,2,FALSE)*VLOOKUP(F522,Data!N:P,3,FALSE))),0)+IFERROR(IF(OR(F522="FS-4.1",F522="FS-4.2"),IF(VLOOKUP(H522,Data!R:S,2,FALSE)&lt;'Non-GB'!$D$5,"Lapse",0)),0)</f>
        <v>0</v>
      </c>
      <c r="L522" s="32"/>
    </row>
    <row r="523" spans="1:12" ht="20.100000000000001" customHeight="1" x14ac:dyDescent="0.25">
      <c r="A523" s="43">
        <v>515</v>
      </c>
      <c r="B523" s="49"/>
      <c r="C523" s="49"/>
      <c r="D523" s="48"/>
      <c r="E523" s="49"/>
      <c r="F523" s="70"/>
      <c r="G523" s="13"/>
      <c r="H523" s="13"/>
      <c r="I523" s="14"/>
      <c r="J523" s="44">
        <f>IFERROR(IF(G523="Annual Fee",VLOOKUP('Non-GB'!F523,Data!N:P,3,FALSE),0),0)+IFERROR(IF(G523="Late Charge",IF(OR(F523="FS-4.1",F523="FS-4.2"),VLOOKUP(F523&amp;H523,M:O,3,FALSE),VLOOKUP(H523,N:O,2,FALSE)*VLOOKUP(F523,Data!N:P,3,FALSE))),0)+IFERROR(IF(OR(F523="FS-4.1",F523="FS-4.2"),IF(VLOOKUP(H523,Data!R:S,2,FALSE)&lt;'Non-GB'!$D$5,"Lapse",0)),0)</f>
        <v>0</v>
      </c>
      <c r="L523" s="32"/>
    </row>
    <row r="524" spans="1:12" ht="20.100000000000001" customHeight="1" x14ac:dyDescent="0.25">
      <c r="A524" s="43">
        <v>516</v>
      </c>
      <c r="B524" s="49"/>
      <c r="C524" s="49"/>
      <c r="D524" s="48"/>
      <c r="E524" s="49"/>
      <c r="F524" s="70"/>
      <c r="G524" s="13"/>
      <c r="H524" s="13"/>
      <c r="I524" s="14"/>
      <c r="J524" s="44">
        <f>IFERROR(IF(G524="Annual Fee",VLOOKUP('Non-GB'!F524,Data!N:P,3,FALSE),0),0)+IFERROR(IF(G524="Late Charge",IF(OR(F524="FS-4.1",F524="FS-4.2"),VLOOKUP(F524&amp;H524,M:O,3,FALSE),VLOOKUP(H524,N:O,2,FALSE)*VLOOKUP(F524,Data!N:P,3,FALSE))),0)+IFERROR(IF(OR(F524="FS-4.1",F524="FS-4.2"),IF(VLOOKUP(H524,Data!R:S,2,FALSE)&lt;'Non-GB'!$D$5,"Lapse",0)),0)</f>
        <v>0</v>
      </c>
      <c r="L524" s="32"/>
    </row>
    <row r="525" spans="1:12" ht="20.100000000000001" customHeight="1" x14ac:dyDescent="0.25">
      <c r="A525" s="43">
        <v>517</v>
      </c>
      <c r="B525" s="49"/>
      <c r="C525" s="49"/>
      <c r="D525" s="48"/>
      <c r="E525" s="49"/>
      <c r="F525" s="70"/>
      <c r="G525" s="13"/>
      <c r="H525" s="13"/>
      <c r="I525" s="14"/>
      <c r="J525" s="44">
        <f>IFERROR(IF(G525="Annual Fee",VLOOKUP('Non-GB'!F525,Data!N:P,3,FALSE),0),0)+IFERROR(IF(G525="Late Charge",IF(OR(F525="FS-4.1",F525="FS-4.2"),VLOOKUP(F525&amp;H525,M:O,3,FALSE),VLOOKUP(H525,N:O,2,FALSE)*VLOOKUP(F525,Data!N:P,3,FALSE))),0)+IFERROR(IF(OR(F525="FS-4.1",F525="FS-4.2"),IF(VLOOKUP(H525,Data!R:S,2,FALSE)&lt;'Non-GB'!$D$5,"Lapse",0)),0)</f>
        <v>0</v>
      </c>
      <c r="L525" s="32"/>
    </row>
    <row r="526" spans="1:12" ht="20.100000000000001" customHeight="1" x14ac:dyDescent="0.25">
      <c r="A526" s="43">
        <v>518</v>
      </c>
      <c r="B526" s="49"/>
      <c r="C526" s="49"/>
      <c r="D526" s="48"/>
      <c r="E526" s="49"/>
      <c r="F526" s="70"/>
      <c r="G526" s="13"/>
      <c r="H526" s="13"/>
      <c r="I526" s="14"/>
      <c r="J526" s="44">
        <f>IFERROR(IF(G526="Annual Fee",VLOOKUP('Non-GB'!F526,Data!N:P,3,FALSE),0),0)+IFERROR(IF(G526="Late Charge",IF(OR(F526="FS-4.1",F526="FS-4.2"),VLOOKUP(F526&amp;H526,M:O,3,FALSE),VLOOKUP(H526,N:O,2,FALSE)*VLOOKUP(F526,Data!N:P,3,FALSE))),0)+IFERROR(IF(OR(F526="FS-4.1",F526="FS-4.2"),IF(VLOOKUP(H526,Data!R:S,2,FALSE)&lt;'Non-GB'!$D$5,"Lapse",0)),0)</f>
        <v>0</v>
      </c>
      <c r="L526" s="32"/>
    </row>
    <row r="527" spans="1:12" ht="20.100000000000001" customHeight="1" x14ac:dyDescent="0.25">
      <c r="A527" s="43">
        <v>519</v>
      </c>
      <c r="B527" s="49"/>
      <c r="C527" s="49"/>
      <c r="D527" s="48"/>
      <c r="E527" s="49"/>
      <c r="F527" s="70"/>
      <c r="G527" s="13"/>
      <c r="H527" s="13"/>
      <c r="I527" s="14"/>
      <c r="J527" s="44">
        <f>IFERROR(IF(G527="Annual Fee",VLOOKUP('Non-GB'!F527,Data!N:P,3,FALSE),0),0)+IFERROR(IF(G527="Late Charge",IF(OR(F527="FS-4.1",F527="FS-4.2"),VLOOKUP(F527&amp;H527,M:O,3,FALSE),VLOOKUP(H527,N:O,2,FALSE)*VLOOKUP(F527,Data!N:P,3,FALSE))),0)+IFERROR(IF(OR(F527="FS-4.1",F527="FS-4.2"),IF(VLOOKUP(H527,Data!R:S,2,FALSE)&lt;'Non-GB'!$D$5,"Lapse",0)),0)</f>
        <v>0</v>
      </c>
      <c r="L527" s="32"/>
    </row>
    <row r="528" spans="1:12" ht="20.100000000000001" customHeight="1" x14ac:dyDescent="0.25">
      <c r="A528" s="43">
        <v>520</v>
      </c>
      <c r="B528" s="49"/>
      <c r="C528" s="49"/>
      <c r="D528" s="48"/>
      <c r="E528" s="49"/>
      <c r="F528" s="70"/>
      <c r="G528" s="13"/>
      <c r="H528" s="13"/>
      <c r="I528" s="14"/>
      <c r="J528" s="44">
        <f>IFERROR(IF(G528="Annual Fee",VLOOKUP('Non-GB'!F528,Data!N:P,3,FALSE),0),0)+IFERROR(IF(G528="Late Charge",IF(OR(F528="FS-4.1",F528="FS-4.2"),VLOOKUP(F528&amp;H528,M:O,3,FALSE),VLOOKUP(H528,N:O,2,FALSE)*VLOOKUP(F528,Data!N:P,3,FALSE))),0)+IFERROR(IF(OR(F528="FS-4.1",F528="FS-4.2"),IF(VLOOKUP(H528,Data!R:S,2,FALSE)&lt;'Non-GB'!$D$5,"Lapse",0)),0)</f>
        <v>0</v>
      </c>
      <c r="L528" s="32"/>
    </row>
    <row r="529" spans="1:12" ht="20.100000000000001" customHeight="1" x14ac:dyDescent="0.25">
      <c r="A529" s="43">
        <v>521</v>
      </c>
      <c r="B529" s="49"/>
      <c r="C529" s="49"/>
      <c r="D529" s="48"/>
      <c r="E529" s="49"/>
      <c r="F529" s="70"/>
      <c r="G529" s="13"/>
      <c r="H529" s="13"/>
      <c r="I529" s="14"/>
      <c r="J529" s="44">
        <f>IFERROR(IF(G529="Annual Fee",VLOOKUP('Non-GB'!F529,Data!N:P,3,FALSE),0),0)+IFERROR(IF(G529="Late Charge",IF(OR(F529="FS-4.1",F529="FS-4.2"),VLOOKUP(F529&amp;H529,M:O,3,FALSE),VLOOKUP(H529,N:O,2,FALSE)*VLOOKUP(F529,Data!N:P,3,FALSE))),0)+IFERROR(IF(OR(F529="FS-4.1",F529="FS-4.2"),IF(VLOOKUP(H529,Data!R:S,2,FALSE)&lt;'Non-GB'!$D$5,"Lapse",0)),0)</f>
        <v>0</v>
      </c>
      <c r="L529" s="32"/>
    </row>
    <row r="530" spans="1:12" ht="20.100000000000001" customHeight="1" x14ac:dyDescent="0.25">
      <c r="A530" s="43">
        <v>522</v>
      </c>
      <c r="B530" s="49"/>
      <c r="C530" s="49"/>
      <c r="D530" s="48"/>
      <c r="E530" s="49"/>
      <c r="F530" s="70"/>
      <c r="G530" s="13"/>
      <c r="H530" s="13"/>
      <c r="I530" s="14"/>
      <c r="J530" s="44">
        <f>IFERROR(IF(G530="Annual Fee",VLOOKUP('Non-GB'!F530,Data!N:P,3,FALSE),0),0)+IFERROR(IF(G530="Late Charge",IF(OR(F530="FS-4.1",F530="FS-4.2"),VLOOKUP(F530&amp;H530,M:O,3,FALSE),VLOOKUP(H530,N:O,2,FALSE)*VLOOKUP(F530,Data!N:P,3,FALSE))),0)+IFERROR(IF(OR(F530="FS-4.1",F530="FS-4.2"),IF(VLOOKUP(H530,Data!R:S,2,FALSE)&lt;'Non-GB'!$D$5,"Lapse",0)),0)</f>
        <v>0</v>
      </c>
      <c r="L530" s="32"/>
    </row>
    <row r="531" spans="1:12" ht="20.100000000000001" customHeight="1" x14ac:dyDescent="0.25">
      <c r="A531" s="43">
        <v>523</v>
      </c>
      <c r="B531" s="49"/>
      <c r="C531" s="49"/>
      <c r="D531" s="48"/>
      <c r="E531" s="49"/>
      <c r="F531" s="70"/>
      <c r="G531" s="13"/>
      <c r="H531" s="13"/>
      <c r="I531" s="14"/>
      <c r="J531" s="44">
        <f>IFERROR(IF(G531="Annual Fee",VLOOKUP('Non-GB'!F531,Data!N:P,3,FALSE),0),0)+IFERROR(IF(G531="Late Charge",IF(OR(F531="FS-4.1",F531="FS-4.2"),VLOOKUP(F531&amp;H531,M:O,3,FALSE),VLOOKUP(H531,N:O,2,FALSE)*VLOOKUP(F531,Data!N:P,3,FALSE))),0)+IFERROR(IF(OR(F531="FS-4.1",F531="FS-4.2"),IF(VLOOKUP(H531,Data!R:S,2,FALSE)&lt;'Non-GB'!$D$5,"Lapse",0)),0)</f>
        <v>0</v>
      </c>
      <c r="L531" s="32"/>
    </row>
    <row r="532" spans="1:12" ht="20.100000000000001" customHeight="1" x14ac:dyDescent="0.25">
      <c r="A532" s="43">
        <v>524</v>
      </c>
      <c r="B532" s="49"/>
      <c r="C532" s="49"/>
      <c r="D532" s="48"/>
      <c r="E532" s="49"/>
      <c r="F532" s="70"/>
      <c r="G532" s="13"/>
      <c r="H532" s="13"/>
      <c r="I532" s="14"/>
      <c r="J532" s="44">
        <f>IFERROR(IF(G532="Annual Fee",VLOOKUP('Non-GB'!F532,Data!N:P,3,FALSE),0),0)+IFERROR(IF(G532="Late Charge",IF(OR(F532="FS-4.1",F532="FS-4.2"),VLOOKUP(F532&amp;H532,M:O,3,FALSE),VLOOKUP(H532,N:O,2,FALSE)*VLOOKUP(F532,Data!N:P,3,FALSE))),0)+IFERROR(IF(OR(F532="FS-4.1",F532="FS-4.2"),IF(VLOOKUP(H532,Data!R:S,2,FALSE)&lt;'Non-GB'!$D$5,"Lapse",0)),0)</f>
        <v>0</v>
      </c>
      <c r="L532" s="32"/>
    </row>
    <row r="533" spans="1:12" ht="20.100000000000001" customHeight="1" x14ac:dyDescent="0.25">
      <c r="A533" s="43">
        <v>525</v>
      </c>
      <c r="B533" s="49"/>
      <c r="C533" s="49"/>
      <c r="D533" s="48"/>
      <c r="E533" s="49"/>
      <c r="F533" s="70"/>
      <c r="G533" s="13"/>
      <c r="H533" s="13"/>
      <c r="I533" s="14"/>
      <c r="J533" s="44">
        <f>IFERROR(IF(G533="Annual Fee",VLOOKUP('Non-GB'!F533,Data!N:P,3,FALSE),0),0)+IFERROR(IF(G533="Late Charge",IF(OR(F533="FS-4.1",F533="FS-4.2"),VLOOKUP(F533&amp;H533,M:O,3,FALSE),VLOOKUP(H533,N:O,2,FALSE)*VLOOKUP(F533,Data!N:P,3,FALSE))),0)+IFERROR(IF(OR(F533="FS-4.1",F533="FS-4.2"),IF(VLOOKUP(H533,Data!R:S,2,FALSE)&lt;'Non-GB'!$D$5,"Lapse",0)),0)</f>
        <v>0</v>
      </c>
      <c r="L533" s="32"/>
    </row>
    <row r="534" spans="1:12" ht="20.100000000000001" customHeight="1" x14ac:dyDescent="0.25">
      <c r="A534" s="43">
        <v>526</v>
      </c>
      <c r="B534" s="49"/>
      <c r="C534" s="49"/>
      <c r="D534" s="48"/>
      <c r="E534" s="49"/>
      <c r="F534" s="70"/>
      <c r="G534" s="13"/>
      <c r="H534" s="13"/>
      <c r="I534" s="14"/>
      <c r="J534" s="44">
        <f>IFERROR(IF(G534="Annual Fee",VLOOKUP('Non-GB'!F534,Data!N:P,3,FALSE),0),0)+IFERROR(IF(G534="Late Charge",IF(OR(F534="FS-4.1",F534="FS-4.2"),VLOOKUP(F534&amp;H534,M:O,3,FALSE),VLOOKUP(H534,N:O,2,FALSE)*VLOOKUP(F534,Data!N:P,3,FALSE))),0)+IFERROR(IF(OR(F534="FS-4.1",F534="FS-4.2"),IF(VLOOKUP(H534,Data!R:S,2,FALSE)&lt;'Non-GB'!$D$5,"Lapse",0)),0)</f>
        <v>0</v>
      </c>
      <c r="L534" s="32"/>
    </row>
    <row r="535" spans="1:12" ht="20.100000000000001" customHeight="1" x14ac:dyDescent="0.25">
      <c r="A535" s="43">
        <v>527</v>
      </c>
      <c r="B535" s="49"/>
      <c r="C535" s="49"/>
      <c r="D535" s="48"/>
      <c r="E535" s="49"/>
      <c r="F535" s="70"/>
      <c r="G535" s="13"/>
      <c r="H535" s="13"/>
      <c r="I535" s="14"/>
      <c r="J535" s="44">
        <f>IFERROR(IF(G535="Annual Fee",VLOOKUP('Non-GB'!F535,Data!N:P,3,FALSE),0),0)+IFERROR(IF(G535="Late Charge",IF(OR(F535="FS-4.1",F535="FS-4.2"),VLOOKUP(F535&amp;H535,M:O,3,FALSE),VLOOKUP(H535,N:O,2,FALSE)*VLOOKUP(F535,Data!N:P,3,FALSE))),0)+IFERROR(IF(OR(F535="FS-4.1",F535="FS-4.2"),IF(VLOOKUP(H535,Data!R:S,2,FALSE)&lt;'Non-GB'!$D$5,"Lapse",0)),0)</f>
        <v>0</v>
      </c>
      <c r="L535" s="32"/>
    </row>
    <row r="536" spans="1:12" ht="20.100000000000001" customHeight="1" x14ac:dyDescent="0.25">
      <c r="A536" s="43">
        <v>528</v>
      </c>
      <c r="B536" s="49"/>
      <c r="C536" s="49"/>
      <c r="D536" s="48"/>
      <c r="E536" s="49"/>
      <c r="F536" s="70"/>
      <c r="G536" s="13"/>
      <c r="H536" s="13"/>
      <c r="I536" s="14"/>
      <c r="J536" s="44">
        <f>IFERROR(IF(G536="Annual Fee",VLOOKUP('Non-GB'!F536,Data!N:P,3,FALSE),0),0)+IFERROR(IF(G536="Late Charge",IF(OR(F536="FS-4.1",F536="FS-4.2"),VLOOKUP(F536&amp;H536,M:O,3,FALSE),VLOOKUP(H536,N:O,2,FALSE)*VLOOKUP(F536,Data!N:P,3,FALSE))),0)+IFERROR(IF(OR(F536="FS-4.1",F536="FS-4.2"),IF(VLOOKUP(H536,Data!R:S,2,FALSE)&lt;'Non-GB'!$D$5,"Lapse",0)),0)</f>
        <v>0</v>
      </c>
      <c r="L536" s="32"/>
    </row>
    <row r="537" spans="1:12" ht="20.100000000000001" customHeight="1" x14ac:dyDescent="0.25">
      <c r="A537" s="43">
        <v>529</v>
      </c>
      <c r="B537" s="49"/>
      <c r="C537" s="49"/>
      <c r="D537" s="48"/>
      <c r="E537" s="49"/>
      <c r="F537" s="70"/>
      <c r="G537" s="13"/>
      <c r="H537" s="13"/>
      <c r="I537" s="14"/>
      <c r="J537" s="44">
        <f>IFERROR(IF(G537="Annual Fee",VLOOKUP('Non-GB'!F537,Data!N:P,3,FALSE),0),0)+IFERROR(IF(G537="Late Charge",IF(OR(F537="FS-4.1",F537="FS-4.2"),VLOOKUP(F537&amp;H537,M:O,3,FALSE),VLOOKUP(H537,N:O,2,FALSE)*VLOOKUP(F537,Data!N:P,3,FALSE))),0)+IFERROR(IF(OR(F537="FS-4.1",F537="FS-4.2"),IF(VLOOKUP(H537,Data!R:S,2,FALSE)&lt;'Non-GB'!$D$5,"Lapse",0)),0)</f>
        <v>0</v>
      </c>
      <c r="L537" s="32"/>
    </row>
    <row r="538" spans="1:12" ht="20.100000000000001" customHeight="1" x14ac:dyDescent="0.25">
      <c r="A538" s="43">
        <v>530</v>
      </c>
      <c r="B538" s="49"/>
      <c r="C538" s="49"/>
      <c r="D538" s="48"/>
      <c r="E538" s="49"/>
      <c r="F538" s="70"/>
      <c r="G538" s="13"/>
      <c r="H538" s="13"/>
      <c r="I538" s="14"/>
      <c r="J538" s="44">
        <f>IFERROR(IF(G538="Annual Fee",VLOOKUP('Non-GB'!F538,Data!N:P,3,FALSE),0),0)+IFERROR(IF(G538="Late Charge",IF(OR(F538="FS-4.1",F538="FS-4.2"),VLOOKUP(F538&amp;H538,M:O,3,FALSE),VLOOKUP(H538,N:O,2,FALSE)*VLOOKUP(F538,Data!N:P,3,FALSE))),0)+IFERROR(IF(OR(F538="FS-4.1",F538="FS-4.2"),IF(VLOOKUP(H538,Data!R:S,2,FALSE)&lt;'Non-GB'!$D$5,"Lapse",0)),0)</f>
        <v>0</v>
      </c>
      <c r="L538" s="32"/>
    </row>
    <row r="539" spans="1:12" ht="20.100000000000001" customHeight="1" x14ac:dyDescent="0.25">
      <c r="A539" s="43">
        <v>531</v>
      </c>
      <c r="B539" s="49"/>
      <c r="C539" s="49"/>
      <c r="D539" s="48"/>
      <c r="E539" s="49"/>
      <c r="F539" s="70"/>
      <c r="G539" s="13"/>
      <c r="H539" s="13"/>
      <c r="I539" s="14"/>
      <c r="J539" s="44">
        <f>IFERROR(IF(G539="Annual Fee",VLOOKUP('Non-GB'!F539,Data!N:P,3,FALSE),0),0)+IFERROR(IF(G539="Late Charge",IF(OR(F539="FS-4.1",F539="FS-4.2"),VLOOKUP(F539&amp;H539,M:O,3,FALSE),VLOOKUP(H539,N:O,2,FALSE)*VLOOKUP(F539,Data!N:P,3,FALSE))),0)+IFERROR(IF(OR(F539="FS-4.1",F539="FS-4.2"),IF(VLOOKUP(H539,Data!R:S,2,FALSE)&lt;'Non-GB'!$D$5,"Lapse",0)),0)</f>
        <v>0</v>
      </c>
      <c r="L539" s="32"/>
    </row>
    <row r="540" spans="1:12" ht="20.100000000000001" customHeight="1" x14ac:dyDescent="0.25">
      <c r="A540" s="43">
        <v>532</v>
      </c>
      <c r="B540" s="49"/>
      <c r="C540" s="49"/>
      <c r="D540" s="48"/>
      <c r="E540" s="49"/>
      <c r="F540" s="70"/>
      <c r="G540" s="13"/>
      <c r="H540" s="13"/>
      <c r="I540" s="14"/>
      <c r="J540" s="44">
        <f>IFERROR(IF(G540="Annual Fee",VLOOKUP('Non-GB'!F540,Data!N:P,3,FALSE),0),0)+IFERROR(IF(G540="Late Charge",IF(OR(F540="FS-4.1",F540="FS-4.2"),VLOOKUP(F540&amp;H540,M:O,3,FALSE),VLOOKUP(H540,N:O,2,FALSE)*VLOOKUP(F540,Data!N:P,3,FALSE))),0)+IFERROR(IF(OR(F540="FS-4.1",F540="FS-4.2"),IF(VLOOKUP(H540,Data!R:S,2,FALSE)&lt;'Non-GB'!$D$5,"Lapse",0)),0)</f>
        <v>0</v>
      </c>
      <c r="L540" s="32"/>
    </row>
    <row r="541" spans="1:12" ht="20.100000000000001" customHeight="1" x14ac:dyDescent="0.25">
      <c r="A541" s="43">
        <v>533</v>
      </c>
      <c r="B541" s="49"/>
      <c r="C541" s="49"/>
      <c r="D541" s="48"/>
      <c r="E541" s="49"/>
      <c r="F541" s="70"/>
      <c r="G541" s="13"/>
      <c r="H541" s="13"/>
      <c r="I541" s="14"/>
      <c r="J541" s="44">
        <f>IFERROR(IF(G541="Annual Fee",VLOOKUP('Non-GB'!F541,Data!N:P,3,FALSE),0),0)+IFERROR(IF(G541="Late Charge",IF(OR(F541="FS-4.1",F541="FS-4.2"),VLOOKUP(F541&amp;H541,M:O,3,FALSE),VLOOKUP(H541,N:O,2,FALSE)*VLOOKUP(F541,Data!N:P,3,FALSE))),0)+IFERROR(IF(OR(F541="FS-4.1",F541="FS-4.2"),IF(VLOOKUP(H541,Data!R:S,2,FALSE)&lt;'Non-GB'!$D$5,"Lapse",0)),0)</f>
        <v>0</v>
      </c>
      <c r="L541" s="32"/>
    </row>
    <row r="542" spans="1:12" ht="20.100000000000001" customHeight="1" x14ac:dyDescent="0.25">
      <c r="A542" s="43">
        <v>534</v>
      </c>
      <c r="B542" s="49"/>
      <c r="C542" s="49"/>
      <c r="D542" s="48"/>
      <c r="E542" s="49"/>
      <c r="F542" s="70"/>
      <c r="G542" s="13"/>
      <c r="H542" s="13"/>
      <c r="I542" s="14"/>
      <c r="J542" s="44">
        <f>IFERROR(IF(G542="Annual Fee",VLOOKUP('Non-GB'!F542,Data!N:P,3,FALSE),0),0)+IFERROR(IF(G542="Late Charge",IF(OR(F542="FS-4.1",F542="FS-4.2"),VLOOKUP(F542&amp;H542,M:O,3,FALSE),VLOOKUP(H542,N:O,2,FALSE)*VLOOKUP(F542,Data!N:P,3,FALSE))),0)+IFERROR(IF(OR(F542="FS-4.1",F542="FS-4.2"),IF(VLOOKUP(H542,Data!R:S,2,FALSE)&lt;'Non-GB'!$D$5,"Lapse",0)),0)</f>
        <v>0</v>
      </c>
      <c r="L542" s="32"/>
    </row>
    <row r="543" spans="1:12" ht="20.100000000000001" customHeight="1" x14ac:dyDescent="0.25">
      <c r="A543" s="43">
        <v>535</v>
      </c>
      <c r="B543" s="49"/>
      <c r="C543" s="49"/>
      <c r="D543" s="48"/>
      <c r="E543" s="49"/>
      <c r="F543" s="70"/>
      <c r="G543" s="13"/>
      <c r="H543" s="13"/>
      <c r="I543" s="14"/>
      <c r="J543" s="44">
        <f>IFERROR(IF(G543="Annual Fee",VLOOKUP('Non-GB'!F543,Data!N:P,3,FALSE),0),0)+IFERROR(IF(G543="Late Charge",IF(OR(F543="FS-4.1",F543="FS-4.2"),VLOOKUP(F543&amp;H543,M:O,3,FALSE),VLOOKUP(H543,N:O,2,FALSE)*VLOOKUP(F543,Data!N:P,3,FALSE))),0)+IFERROR(IF(OR(F543="FS-4.1",F543="FS-4.2"),IF(VLOOKUP(H543,Data!R:S,2,FALSE)&lt;'Non-GB'!$D$5,"Lapse",0)),0)</f>
        <v>0</v>
      </c>
      <c r="L543" s="32"/>
    </row>
    <row r="544" spans="1:12" ht="20.100000000000001" customHeight="1" x14ac:dyDescent="0.25">
      <c r="A544" s="43">
        <v>536</v>
      </c>
      <c r="B544" s="49"/>
      <c r="C544" s="49"/>
      <c r="D544" s="48"/>
      <c r="E544" s="49"/>
      <c r="F544" s="70"/>
      <c r="G544" s="13"/>
      <c r="H544" s="13"/>
      <c r="I544" s="14"/>
      <c r="J544" s="44">
        <f>IFERROR(IF(G544="Annual Fee",VLOOKUP('Non-GB'!F544,Data!N:P,3,FALSE),0),0)+IFERROR(IF(G544="Late Charge",IF(OR(F544="FS-4.1",F544="FS-4.2"),VLOOKUP(F544&amp;H544,M:O,3,FALSE),VLOOKUP(H544,N:O,2,FALSE)*VLOOKUP(F544,Data!N:P,3,FALSE))),0)+IFERROR(IF(OR(F544="FS-4.1",F544="FS-4.2"),IF(VLOOKUP(H544,Data!R:S,2,FALSE)&lt;'Non-GB'!$D$5,"Lapse",0)),0)</f>
        <v>0</v>
      </c>
      <c r="L544" s="32"/>
    </row>
    <row r="545" spans="1:12" ht="20.100000000000001" customHeight="1" x14ac:dyDescent="0.25">
      <c r="A545" s="43">
        <v>537</v>
      </c>
      <c r="B545" s="49"/>
      <c r="C545" s="49"/>
      <c r="D545" s="48"/>
      <c r="E545" s="49"/>
      <c r="F545" s="70"/>
      <c r="G545" s="13"/>
      <c r="H545" s="13"/>
      <c r="I545" s="14"/>
      <c r="J545" s="44">
        <f>IFERROR(IF(G545="Annual Fee",VLOOKUP('Non-GB'!F545,Data!N:P,3,FALSE),0),0)+IFERROR(IF(G545="Late Charge",IF(OR(F545="FS-4.1",F545="FS-4.2"),VLOOKUP(F545&amp;H545,M:O,3,FALSE),VLOOKUP(H545,N:O,2,FALSE)*VLOOKUP(F545,Data!N:P,3,FALSE))),0)+IFERROR(IF(OR(F545="FS-4.1",F545="FS-4.2"),IF(VLOOKUP(H545,Data!R:S,2,FALSE)&lt;'Non-GB'!$D$5,"Lapse",0)),0)</f>
        <v>0</v>
      </c>
      <c r="L545" s="32"/>
    </row>
    <row r="546" spans="1:12" ht="20.100000000000001" customHeight="1" x14ac:dyDescent="0.25">
      <c r="A546" s="43">
        <v>538</v>
      </c>
      <c r="B546" s="49"/>
      <c r="C546" s="49"/>
      <c r="D546" s="48"/>
      <c r="E546" s="49"/>
      <c r="F546" s="70"/>
      <c r="G546" s="13"/>
      <c r="H546" s="13"/>
      <c r="I546" s="14"/>
      <c r="J546" s="44">
        <f>IFERROR(IF(G546="Annual Fee",VLOOKUP('Non-GB'!F546,Data!N:P,3,FALSE),0),0)+IFERROR(IF(G546="Late Charge",IF(OR(F546="FS-4.1",F546="FS-4.2"),VLOOKUP(F546&amp;H546,M:O,3,FALSE),VLOOKUP(H546,N:O,2,FALSE)*VLOOKUP(F546,Data!N:P,3,FALSE))),0)+IFERROR(IF(OR(F546="FS-4.1",F546="FS-4.2"),IF(VLOOKUP(H546,Data!R:S,2,FALSE)&lt;'Non-GB'!$D$5,"Lapse",0)),0)</f>
        <v>0</v>
      </c>
      <c r="L546" s="32"/>
    </row>
    <row r="547" spans="1:12" ht="20.100000000000001" customHeight="1" x14ac:dyDescent="0.25">
      <c r="A547" s="43">
        <v>539</v>
      </c>
      <c r="B547" s="49"/>
      <c r="C547" s="49"/>
      <c r="D547" s="48"/>
      <c r="E547" s="49"/>
      <c r="F547" s="70"/>
      <c r="G547" s="13"/>
      <c r="H547" s="13"/>
      <c r="I547" s="14"/>
      <c r="J547" s="44">
        <f>IFERROR(IF(G547="Annual Fee",VLOOKUP('Non-GB'!F547,Data!N:P,3,FALSE),0),0)+IFERROR(IF(G547="Late Charge",IF(OR(F547="FS-4.1",F547="FS-4.2"),VLOOKUP(F547&amp;H547,M:O,3,FALSE),VLOOKUP(H547,N:O,2,FALSE)*VLOOKUP(F547,Data!N:P,3,FALSE))),0)+IFERROR(IF(OR(F547="FS-4.1",F547="FS-4.2"),IF(VLOOKUP(H547,Data!R:S,2,FALSE)&lt;'Non-GB'!$D$5,"Lapse",0)),0)</f>
        <v>0</v>
      </c>
      <c r="L547" s="32"/>
    </row>
    <row r="548" spans="1:12" ht="20.100000000000001" customHeight="1" x14ac:dyDescent="0.25">
      <c r="A548" s="43">
        <v>540</v>
      </c>
      <c r="B548" s="49"/>
      <c r="C548" s="49"/>
      <c r="D548" s="48"/>
      <c r="E548" s="49"/>
      <c r="F548" s="70"/>
      <c r="G548" s="13"/>
      <c r="H548" s="13"/>
      <c r="I548" s="14"/>
      <c r="J548" s="44">
        <f>IFERROR(IF(G548="Annual Fee",VLOOKUP('Non-GB'!F548,Data!N:P,3,FALSE),0),0)+IFERROR(IF(G548="Late Charge",IF(OR(F548="FS-4.1",F548="FS-4.2"),VLOOKUP(F548&amp;H548,M:O,3,FALSE),VLOOKUP(H548,N:O,2,FALSE)*VLOOKUP(F548,Data!N:P,3,FALSE))),0)+IFERROR(IF(OR(F548="FS-4.1",F548="FS-4.2"),IF(VLOOKUP(H548,Data!R:S,2,FALSE)&lt;'Non-GB'!$D$5,"Lapse",0)),0)</f>
        <v>0</v>
      </c>
      <c r="L548" s="32"/>
    </row>
    <row r="549" spans="1:12" ht="20.100000000000001" customHeight="1" x14ac:dyDescent="0.25">
      <c r="A549" s="43">
        <v>541</v>
      </c>
      <c r="B549" s="49"/>
      <c r="C549" s="49"/>
      <c r="D549" s="48"/>
      <c r="E549" s="49"/>
      <c r="F549" s="70"/>
      <c r="G549" s="13"/>
      <c r="H549" s="13"/>
      <c r="I549" s="14"/>
      <c r="J549" s="44">
        <f>IFERROR(IF(G549="Annual Fee",VLOOKUP('Non-GB'!F549,Data!N:P,3,FALSE),0),0)+IFERROR(IF(G549="Late Charge",IF(OR(F549="FS-4.1",F549="FS-4.2"),VLOOKUP(F549&amp;H549,M:O,3,FALSE),VLOOKUP(H549,N:O,2,FALSE)*VLOOKUP(F549,Data!N:P,3,FALSE))),0)+IFERROR(IF(OR(F549="FS-4.1",F549="FS-4.2"),IF(VLOOKUP(H549,Data!R:S,2,FALSE)&lt;'Non-GB'!$D$5,"Lapse",0)),0)</f>
        <v>0</v>
      </c>
      <c r="L549" s="32"/>
    </row>
    <row r="550" spans="1:12" ht="20.100000000000001" customHeight="1" x14ac:dyDescent="0.25">
      <c r="A550" s="43">
        <v>542</v>
      </c>
      <c r="B550" s="49"/>
      <c r="C550" s="49"/>
      <c r="D550" s="48"/>
      <c r="E550" s="49"/>
      <c r="F550" s="70"/>
      <c r="G550" s="13"/>
      <c r="H550" s="13"/>
      <c r="I550" s="14"/>
      <c r="J550" s="44">
        <f>IFERROR(IF(G550="Annual Fee",VLOOKUP('Non-GB'!F550,Data!N:P,3,FALSE),0),0)+IFERROR(IF(G550="Late Charge",IF(OR(F550="FS-4.1",F550="FS-4.2"),VLOOKUP(F550&amp;H550,M:O,3,FALSE),VLOOKUP(H550,N:O,2,FALSE)*VLOOKUP(F550,Data!N:P,3,FALSE))),0)+IFERROR(IF(OR(F550="FS-4.1",F550="FS-4.2"),IF(VLOOKUP(H550,Data!R:S,2,FALSE)&lt;'Non-GB'!$D$5,"Lapse",0)),0)</f>
        <v>0</v>
      </c>
      <c r="L550" s="32"/>
    </row>
    <row r="551" spans="1:12" ht="20.100000000000001" customHeight="1" x14ac:dyDescent="0.25">
      <c r="A551" s="43">
        <v>543</v>
      </c>
      <c r="B551" s="49"/>
      <c r="C551" s="49"/>
      <c r="D551" s="48"/>
      <c r="E551" s="49"/>
      <c r="F551" s="70"/>
      <c r="G551" s="13"/>
      <c r="H551" s="13"/>
      <c r="I551" s="14"/>
      <c r="J551" s="44">
        <f>IFERROR(IF(G551="Annual Fee",VLOOKUP('Non-GB'!F551,Data!N:P,3,FALSE),0),0)+IFERROR(IF(G551="Late Charge",IF(OR(F551="FS-4.1",F551="FS-4.2"),VLOOKUP(F551&amp;H551,M:O,3,FALSE),VLOOKUP(H551,N:O,2,FALSE)*VLOOKUP(F551,Data!N:P,3,FALSE))),0)+IFERROR(IF(OR(F551="FS-4.1",F551="FS-4.2"),IF(VLOOKUP(H551,Data!R:S,2,FALSE)&lt;'Non-GB'!$D$5,"Lapse",0)),0)</f>
        <v>0</v>
      </c>
      <c r="L551" s="32"/>
    </row>
    <row r="552" spans="1:12" ht="20.100000000000001" customHeight="1" x14ac:dyDescent="0.25">
      <c r="A552" s="43">
        <v>544</v>
      </c>
      <c r="B552" s="49"/>
      <c r="C552" s="49"/>
      <c r="D552" s="48"/>
      <c r="E552" s="49"/>
      <c r="F552" s="70"/>
      <c r="G552" s="13"/>
      <c r="H552" s="13"/>
      <c r="I552" s="14"/>
      <c r="J552" s="44">
        <f>IFERROR(IF(G552="Annual Fee",VLOOKUP('Non-GB'!F552,Data!N:P,3,FALSE),0),0)+IFERROR(IF(G552="Late Charge",IF(OR(F552="FS-4.1",F552="FS-4.2"),VLOOKUP(F552&amp;H552,M:O,3,FALSE),VLOOKUP(H552,N:O,2,FALSE)*VLOOKUP(F552,Data!N:P,3,FALSE))),0)+IFERROR(IF(OR(F552="FS-4.1",F552="FS-4.2"),IF(VLOOKUP(H552,Data!R:S,2,FALSE)&lt;'Non-GB'!$D$5,"Lapse",0)),0)</f>
        <v>0</v>
      </c>
      <c r="L552" s="32"/>
    </row>
    <row r="553" spans="1:12" ht="20.100000000000001" customHeight="1" x14ac:dyDescent="0.25">
      <c r="A553" s="43">
        <v>545</v>
      </c>
      <c r="B553" s="49"/>
      <c r="C553" s="49"/>
      <c r="D553" s="48"/>
      <c r="E553" s="49"/>
      <c r="F553" s="70"/>
      <c r="G553" s="13"/>
      <c r="H553" s="13"/>
      <c r="I553" s="14"/>
      <c r="J553" s="44">
        <f>IFERROR(IF(G553="Annual Fee",VLOOKUP('Non-GB'!F553,Data!N:P,3,FALSE),0),0)+IFERROR(IF(G553="Late Charge",IF(OR(F553="FS-4.1",F553="FS-4.2"),VLOOKUP(F553&amp;H553,M:O,3,FALSE),VLOOKUP(H553,N:O,2,FALSE)*VLOOKUP(F553,Data!N:P,3,FALSE))),0)+IFERROR(IF(OR(F553="FS-4.1",F553="FS-4.2"),IF(VLOOKUP(H553,Data!R:S,2,FALSE)&lt;'Non-GB'!$D$5,"Lapse",0)),0)</f>
        <v>0</v>
      </c>
      <c r="L553" s="32"/>
    </row>
    <row r="554" spans="1:12" ht="20.100000000000001" customHeight="1" x14ac:dyDescent="0.25">
      <c r="A554" s="43">
        <v>546</v>
      </c>
      <c r="B554" s="49"/>
      <c r="C554" s="49"/>
      <c r="D554" s="48"/>
      <c r="E554" s="49"/>
      <c r="F554" s="70"/>
      <c r="G554" s="13"/>
      <c r="H554" s="13"/>
      <c r="I554" s="14"/>
      <c r="J554" s="44">
        <f>IFERROR(IF(G554="Annual Fee",VLOOKUP('Non-GB'!F554,Data!N:P,3,FALSE),0),0)+IFERROR(IF(G554="Late Charge",IF(OR(F554="FS-4.1",F554="FS-4.2"),VLOOKUP(F554&amp;H554,M:O,3,FALSE),VLOOKUP(H554,N:O,2,FALSE)*VLOOKUP(F554,Data!N:P,3,FALSE))),0)+IFERROR(IF(OR(F554="FS-4.1",F554="FS-4.2"),IF(VLOOKUP(H554,Data!R:S,2,FALSE)&lt;'Non-GB'!$D$5,"Lapse",0)),0)</f>
        <v>0</v>
      </c>
      <c r="L554" s="32"/>
    </row>
    <row r="555" spans="1:12" ht="20.100000000000001" customHeight="1" x14ac:dyDescent="0.25">
      <c r="A555" s="43">
        <v>547</v>
      </c>
      <c r="B555" s="49"/>
      <c r="C555" s="49"/>
      <c r="D555" s="48"/>
      <c r="E555" s="49"/>
      <c r="F555" s="70"/>
      <c r="G555" s="13"/>
      <c r="H555" s="13"/>
      <c r="I555" s="14"/>
      <c r="J555" s="44">
        <f>IFERROR(IF(G555="Annual Fee",VLOOKUP('Non-GB'!F555,Data!N:P,3,FALSE),0),0)+IFERROR(IF(G555="Late Charge",IF(OR(F555="FS-4.1",F555="FS-4.2"),VLOOKUP(F555&amp;H555,M:O,3,FALSE),VLOOKUP(H555,N:O,2,FALSE)*VLOOKUP(F555,Data!N:P,3,FALSE))),0)+IFERROR(IF(OR(F555="FS-4.1",F555="FS-4.2"),IF(VLOOKUP(H555,Data!R:S,2,FALSE)&lt;'Non-GB'!$D$5,"Lapse",0)),0)</f>
        <v>0</v>
      </c>
      <c r="L555" s="32"/>
    </row>
    <row r="556" spans="1:12" ht="20.100000000000001" customHeight="1" x14ac:dyDescent="0.25">
      <c r="A556" s="43">
        <v>548</v>
      </c>
      <c r="B556" s="49"/>
      <c r="C556" s="49"/>
      <c r="D556" s="48"/>
      <c r="E556" s="49"/>
      <c r="F556" s="70"/>
      <c r="G556" s="13"/>
      <c r="H556" s="13"/>
      <c r="I556" s="14"/>
      <c r="J556" s="44">
        <f>IFERROR(IF(G556="Annual Fee",VLOOKUP('Non-GB'!F556,Data!N:P,3,FALSE),0),0)+IFERROR(IF(G556="Late Charge",IF(OR(F556="FS-4.1",F556="FS-4.2"),VLOOKUP(F556&amp;H556,M:O,3,FALSE),VLOOKUP(H556,N:O,2,FALSE)*VLOOKUP(F556,Data!N:P,3,FALSE))),0)+IFERROR(IF(OR(F556="FS-4.1",F556="FS-4.2"),IF(VLOOKUP(H556,Data!R:S,2,FALSE)&lt;'Non-GB'!$D$5,"Lapse",0)),0)</f>
        <v>0</v>
      </c>
      <c r="L556" s="32"/>
    </row>
    <row r="557" spans="1:12" ht="20.100000000000001" customHeight="1" x14ac:dyDescent="0.25">
      <c r="A557" s="43">
        <v>549</v>
      </c>
      <c r="B557" s="49"/>
      <c r="C557" s="49"/>
      <c r="D557" s="48"/>
      <c r="E557" s="49"/>
      <c r="F557" s="70"/>
      <c r="G557" s="13"/>
      <c r="H557" s="13"/>
      <c r="I557" s="14"/>
      <c r="J557" s="44">
        <f>IFERROR(IF(G557="Annual Fee",VLOOKUP('Non-GB'!F557,Data!N:P,3,FALSE),0),0)+IFERROR(IF(G557="Late Charge",IF(OR(F557="FS-4.1",F557="FS-4.2"),VLOOKUP(F557&amp;H557,M:O,3,FALSE),VLOOKUP(H557,N:O,2,FALSE)*VLOOKUP(F557,Data!N:P,3,FALSE))),0)+IFERROR(IF(OR(F557="FS-4.1",F557="FS-4.2"),IF(VLOOKUP(H557,Data!R:S,2,FALSE)&lt;'Non-GB'!$D$5,"Lapse",0)),0)</f>
        <v>0</v>
      </c>
      <c r="L557" s="32"/>
    </row>
    <row r="558" spans="1:12" ht="20.100000000000001" customHeight="1" x14ac:dyDescent="0.25">
      <c r="A558" s="43">
        <v>550</v>
      </c>
      <c r="B558" s="49"/>
      <c r="C558" s="49"/>
      <c r="D558" s="48"/>
      <c r="E558" s="49"/>
      <c r="F558" s="70"/>
      <c r="G558" s="13"/>
      <c r="H558" s="13"/>
      <c r="I558" s="14"/>
      <c r="J558" s="44">
        <f>IFERROR(IF(G558="Annual Fee",VLOOKUP('Non-GB'!F558,Data!N:P,3,FALSE),0),0)+IFERROR(IF(G558="Late Charge",IF(OR(F558="FS-4.1",F558="FS-4.2"),VLOOKUP(F558&amp;H558,M:O,3,FALSE),VLOOKUP(H558,N:O,2,FALSE)*VLOOKUP(F558,Data!N:P,3,FALSE))),0)+IFERROR(IF(OR(F558="FS-4.1",F558="FS-4.2"),IF(VLOOKUP(H558,Data!R:S,2,FALSE)&lt;'Non-GB'!$D$5,"Lapse",0)),0)</f>
        <v>0</v>
      </c>
      <c r="L558" s="32"/>
    </row>
    <row r="559" spans="1:12" ht="20.100000000000001" customHeight="1" x14ac:dyDescent="0.25">
      <c r="A559" s="43">
        <v>551</v>
      </c>
      <c r="B559" s="49"/>
      <c r="C559" s="49"/>
      <c r="D559" s="48"/>
      <c r="E559" s="49"/>
      <c r="F559" s="70"/>
      <c r="G559" s="13"/>
      <c r="H559" s="13"/>
      <c r="I559" s="14"/>
      <c r="J559" s="44">
        <f>IFERROR(IF(G559="Annual Fee",VLOOKUP('Non-GB'!F559,Data!N:P,3,FALSE),0),0)+IFERROR(IF(G559="Late Charge",IF(OR(F559="FS-4.1",F559="FS-4.2"),VLOOKUP(F559&amp;H559,M:O,3,FALSE),VLOOKUP(H559,N:O,2,FALSE)*VLOOKUP(F559,Data!N:P,3,FALSE))),0)+IFERROR(IF(OR(F559="FS-4.1",F559="FS-4.2"),IF(VLOOKUP(H559,Data!R:S,2,FALSE)&lt;'Non-GB'!$D$5,"Lapse",0)),0)</f>
        <v>0</v>
      </c>
      <c r="L559" s="32"/>
    </row>
    <row r="560" spans="1:12" ht="20.100000000000001" customHeight="1" x14ac:dyDescent="0.25">
      <c r="A560" s="43">
        <v>552</v>
      </c>
      <c r="B560" s="49"/>
      <c r="C560" s="49"/>
      <c r="D560" s="48"/>
      <c r="E560" s="49"/>
      <c r="F560" s="70"/>
      <c r="G560" s="13"/>
      <c r="H560" s="13"/>
      <c r="I560" s="14"/>
      <c r="J560" s="44">
        <f>IFERROR(IF(G560="Annual Fee",VLOOKUP('Non-GB'!F560,Data!N:P,3,FALSE),0),0)+IFERROR(IF(G560="Late Charge",IF(OR(F560="FS-4.1",F560="FS-4.2"),VLOOKUP(F560&amp;H560,M:O,3,FALSE),VLOOKUP(H560,N:O,2,FALSE)*VLOOKUP(F560,Data!N:P,3,FALSE))),0)+IFERROR(IF(OR(F560="FS-4.1",F560="FS-4.2"),IF(VLOOKUP(H560,Data!R:S,2,FALSE)&lt;'Non-GB'!$D$5,"Lapse",0)),0)</f>
        <v>0</v>
      </c>
      <c r="L560" s="32"/>
    </row>
    <row r="561" spans="1:12" ht="20.100000000000001" customHeight="1" x14ac:dyDescent="0.25">
      <c r="A561" s="43">
        <v>553</v>
      </c>
      <c r="B561" s="49"/>
      <c r="C561" s="49"/>
      <c r="D561" s="48"/>
      <c r="E561" s="49"/>
      <c r="F561" s="70"/>
      <c r="G561" s="13"/>
      <c r="H561" s="13"/>
      <c r="I561" s="14"/>
      <c r="J561" s="44">
        <f>IFERROR(IF(G561="Annual Fee",VLOOKUP('Non-GB'!F561,Data!N:P,3,FALSE),0),0)+IFERROR(IF(G561="Late Charge",IF(OR(F561="FS-4.1",F561="FS-4.2"),VLOOKUP(F561&amp;H561,M:O,3,FALSE),VLOOKUP(H561,N:O,2,FALSE)*VLOOKUP(F561,Data!N:P,3,FALSE))),0)+IFERROR(IF(OR(F561="FS-4.1",F561="FS-4.2"),IF(VLOOKUP(H561,Data!R:S,2,FALSE)&lt;'Non-GB'!$D$5,"Lapse",0)),0)</f>
        <v>0</v>
      </c>
      <c r="L561" s="32"/>
    </row>
    <row r="562" spans="1:12" ht="20.100000000000001" customHeight="1" x14ac:dyDescent="0.25">
      <c r="A562" s="43">
        <v>554</v>
      </c>
      <c r="B562" s="49"/>
      <c r="C562" s="49"/>
      <c r="D562" s="48"/>
      <c r="E562" s="49"/>
      <c r="F562" s="70"/>
      <c r="G562" s="13"/>
      <c r="H562" s="13"/>
      <c r="I562" s="14"/>
      <c r="J562" s="44">
        <f>IFERROR(IF(G562="Annual Fee",VLOOKUP('Non-GB'!F562,Data!N:P,3,FALSE),0),0)+IFERROR(IF(G562="Late Charge",IF(OR(F562="FS-4.1",F562="FS-4.2"),VLOOKUP(F562&amp;H562,M:O,3,FALSE),VLOOKUP(H562,N:O,2,FALSE)*VLOOKUP(F562,Data!N:P,3,FALSE))),0)+IFERROR(IF(OR(F562="FS-4.1",F562="FS-4.2"),IF(VLOOKUP(H562,Data!R:S,2,FALSE)&lt;'Non-GB'!$D$5,"Lapse",0)),0)</f>
        <v>0</v>
      </c>
      <c r="L562" s="32"/>
    </row>
    <row r="563" spans="1:12" ht="20.100000000000001" customHeight="1" x14ac:dyDescent="0.25">
      <c r="A563" s="43">
        <v>555</v>
      </c>
      <c r="B563" s="49"/>
      <c r="C563" s="49"/>
      <c r="D563" s="48"/>
      <c r="E563" s="49"/>
      <c r="F563" s="70"/>
      <c r="G563" s="13"/>
      <c r="H563" s="13"/>
      <c r="I563" s="14"/>
      <c r="J563" s="44">
        <f>IFERROR(IF(G563="Annual Fee",VLOOKUP('Non-GB'!F563,Data!N:P,3,FALSE),0),0)+IFERROR(IF(G563="Late Charge",IF(OR(F563="FS-4.1",F563="FS-4.2"),VLOOKUP(F563&amp;H563,M:O,3,FALSE),VLOOKUP(H563,N:O,2,FALSE)*VLOOKUP(F563,Data!N:P,3,FALSE))),0)+IFERROR(IF(OR(F563="FS-4.1",F563="FS-4.2"),IF(VLOOKUP(H563,Data!R:S,2,FALSE)&lt;'Non-GB'!$D$5,"Lapse",0)),0)</f>
        <v>0</v>
      </c>
      <c r="L563" s="32"/>
    </row>
    <row r="564" spans="1:12" ht="20.100000000000001" customHeight="1" x14ac:dyDescent="0.25">
      <c r="A564" s="43">
        <v>556</v>
      </c>
      <c r="B564" s="49"/>
      <c r="C564" s="49"/>
      <c r="D564" s="48"/>
      <c r="E564" s="49"/>
      <c r="F564" s="70"/>
      <c r="G564" s="13"/>
      <c r="H564" s="13"/>
      <c r="I564" s="14"/>
      <c r="J564" s="44">
        <f>IFERROR(IF(G564="Annual Fee",VLOOKUP('Non-GB'!F564,Data!N:P,3,FALSE),0),0)+IFERROR(IF(G564="Late Charge",IF(OR(F564="FS-4.1",F564="FS-4.2"),VLOOKUP(F564&amp;H564,M:O,3,FALSE),VLOOKUP(H564,N:O,2,FALSE)*VLOOKUP(F564,Data!N:P,3,FALSE))),0)+IFERROR(IF(OR(F564="FS-4.1",F564="FS-4.2"),IF(VLOOKUP(H564,Data!R:S,2,FALSE)&lt;'Non-GB'!$D$5,"Lapse",0)),0)</f>
        <v>0</v>
      </c>
      <c r="L564" s="32"/>
    </row>
    <row r="565" spans="1:12" ht="20.100000000000001" customHeight="1" x14ac:dyDescent="0.25">
      <c r="A565" s="43">
        <v>557</v>
      </c>
      <c r="B565" s="49"/>
      <c r="C565" s="49"/>
      <c r="D565" s="48"/>
      <c r="E565" s="49"/>
      <c r="F565" s="70"/>
      <c r="G565" s="13"/>
      <c r="H565" s="13"/>
      <c r="I565" s="14"/>
      <c r="J565" s="44">
        <f>IFERROR(IF(G565="Annual Fee",VLOOKUP('Non-GB'!F565,Data!N:P,3,FALSE),0),0)+IFERROR(IF(G565="Late Charge",IF(OR(F565="FS-4.1",F565="FS-4.2"),VLOOKUP(F565&amp;H565,M:O,3,FALSE),VLOOKUP(H565,N:O,2,FALSE)*VLOOKUP(F565,Data!N:P,3,FALSE))),0)+IFERROR(IF(OR(F565="FS-4.1",F565="FS-4.2"),IF(VLOOKUP(H565,Data!R:S,2,FALSE)&lt;'Non-GB'!$D$5,"Lapse",0)),0)</f>
        <v>0</v>
      </c>
      <c r="L565" s="32"/>
    </row>
    <row r="566" spans="1:12" ht="20.100000000000001" customHeight="1" x14ac:dyDescent="0.25">
      <c r="A566" s="43">
        <v>558</v>
      </c>
      <c r="B566" s="49"/>
      <c r="C566" s="49"/>
      <c r="D566" s="48"/>
      <c r="E566" s="49"/>
      <c r="F566" s="70"/>
      <c r="G566" s="13"/>
      <c r="H566" s="13"/>
      <c r="I566" s="14"/>
      <c r="J566" s="44">
        <f>IFERROR(IF(G566="Annual Fee",VLOOKUP('Non-GB'!F566,Data!N:P,3,FALSE),0),0)+IFERROR(IF(G566="Late Charge",IF(OR(F566="FS-4.1",F566="FS-4.2"),VLOOKUP(F566&amp;H566,M:O,3,FALSE),VLOOKUP(H566,N:O,2,FALSE)*VLOOKUP(F566,Data!N:P,3,FALSE))),0)+IFERROR(IF(OR(F566="FS-4.1",F566="FS-4.2"),IF(VLOOKUP(H566,Data!R:S,2,FALSE)&lt;'Non-GB'!$D$5,"Lapse",0)),0)</f>
        <v>0</v>
      </c>
      <c r="L566" s="32"/>
    </row>
    <row r="567" spans="1:12" ht="20.100000000000001" customHeight="1" x14ac:dyDescent="0.25">
      <c r="A567" s="43">
        <v>559</v>
      </c>
      <c r="B567" s="49"/>
      <c r="C567" s="49"/>
      <c r="D567" s="48"/>
      <c r="E567" s="49"/>
      <c r="F567" s="70"/>
      <c r="G567" s="13"/>
      <c r="H567" s="13"/>
      <c r="I567" s="14"/>
      <c r="J567" s="44">
        <f>IFERROR(IF(G567="Annual Fee",VLOOKUP('Non-GB'!F567,Data!N:P,3,FALSE),0),0)+IFERROR(IF(G567="Late Charge",IF(OR(F567="FS-4.1",F567="FS-4.2"),VLOOKUP(F567&amp;H567,M:O,3,FALSE),VLOOKUP(H567,N:O,2,FALSE)*VLOOKUP(F567,Data!N:P,3,FALSE))),0)+IFERROR(IF(OR(F567="FS-4.1",F567="FS-4.2"),IF(VLOOKUP(H567,Data!R:S,2,FALSE)&lt;'Non-GB'!$D$5,"Lapse",0)),0)</f>
        <v>0</v>
      </c>
      <c r="L567" s="32"/>
    </row>
    <row r="568" spans="1:12" ht="20.100000000000001" customHeight="1" x14ac:dyDescent="0.25">
      <c r="A568" s="43">
        <v>560</v>
      </c>
      <c r="B568" s="49"/>
      <c r="C568" s="49"/>
      <c r="D568" s="48"/>
      <c r="E568" s="49"/>
      <c r="F568" s="70"/>
      <c r="G568" s="13"/>
      <c r="H568" s="13"/>
      <c r="I568" s="14"/>
      <c r="J568" s="44">
        <f>IFERROR(IF(G568="Annual Fee",VLOOKUP('Non-GB'!F568,Data!N:P,3,FALSE),0),0)+IFERROR(IF(G568="Late Charge",IF(OR(F568="FS-4.1",F568="FS-4.2"),VLOOKUP(F568&amp;H568,M:O,3,FALSE),VLOOKUP(H568,N:O,2,FALSE)*VLOOKUP(F568,Data!N:P,3,FALSE))),0)+IFERROR(IF(OR(F568="FS-4.1",F568="FS-4.2"),IF(VLOOKUP(H568,Data!R:S,2,FALSE)&lt;'Non-GB'!$D$5,"Lapse",0)),0)</f>
        <v>0</v>
      </c>
      <c r="L568" s="32"/>
    </row>
    <row r="569" spans="1:12" ht="20.100000000000001" customHeight="1" x14ac:dyDescent="0.25">
      <c r="A569" s="43">
        <v>561</v>
      </c>
      <c r="B569" s="49"/>
      <c r="C569" s="49"/>
      <c r="D569" s="48"/>
      <c r="E569" s="49"/>
      <c r="F569" s="70"/>
      <c r="G569" s="13"/>
      <c r="H569" s="13"/>
      <c r="I569" s="14"/>
      <c r="J569" s="44">
        <f>IFERROR(IF(G569="Annual Fee",VLOOKUP('Non-GB'!F569,Data!N:P,3,FALSE),0),0)+IFERROR(IF(G569="Late Charge",IF(OR(F569="FS-4.1",F569="FS-4.2"),VLOOKUP(F569&amp;H569,M:O,3,FALSE),VLOOKUP(H569,N:O,2,FALSE)*VLOOKUP(F569,Data!N:P,3,FALSE))),0)+IFERROR(IF(OR(F569="FS-4.1",F569="FS-4.2"),IF(VLOOKUP(H569,Data!R:S,2,FALSE)&lt;'Non-GB'!$D$5,"Lapse",0)),0)</f>
        <v>0</v>
      </c>
      <c r="L569" s="32"/>
    </row>
    <row r="570" spans="1:12" ht="20.100000000000001" customHeight="1" x14ac:dyDescent="0.25">
      <c r="A570" s="43">
        <v>562</v>
      </c>
      <c r="B570" s="49"/>
      <c r="C570" s="49"/>
      <c r="D570" s="48"/>
      <c r="E570" s="49"/>
      <c r="F570" s="70"/>
      <c r="G570" s="13"/>
      <c r="H570" s="13"/>
      <c r="I570" s="14"/>
      <c r="J570" s="44">
        <f>IFERROR(IF(G570="Annual Fee",VLOOKUP('Non-GB'!F570,Data!N:P,3,FALSE),0),0)+IFERROR(IF(G570="Late Charge",IF(OR(F570="FS-4.1",F570="FS-4.2"),VLOOKUP(F570&amp;H570,M:O,3,FALSE),VLOOKUP(H570,N:O,2,FALSE)*VLOOKUP(F570,Data!N:P,3,FALSE))),0)+IFERROR(IF(OR(F570="FS-4.1",F570="FS-4.2"),IF(VLOOKUP(H570,Data!R:S,2,FALSE)&lt;'Non-GB'!$D$5,"Lapse",0)),0)</f>
        <v>0</v>
      </c>
      <c r="L570" s="32"/>
    </row>
    <row r="571" spans="1:12" ht="20.100000000000001" customHeight="1" x14ac:dyDescent="0.25">
      <c r="A571" s="43">
        <v>563</v>
      </c>
      <c r="B571" s="49"/>
      <c r="C571" s="49"/>
      <c r="D571" s="48"/>
      <c r="E571" s="49"/>
      <c r="F571" s="70"/>
      <c r="G571" s="13"/>
      <c r="H571" s="13"/>
      <c r="I571" s="14"/>
      <c r="J571" s="44">
        <f>IFERROR(IF(G571="Annual Fee",VLOOKUP('Non-GB'!F571,Data!N:P,3,FALSE),0),0)+IFERROR(IF(G571="Late Charge",IF(OR(F571="FS-4.1",F571="FS-4.2"),VLOOKUP(F571&amp;H571,M:O,3,FALSE),VLOOKUP(H571,N:O,2,FALSE)*VLOOKUP(F571,Data!N:P,3,FALSE))),0)+IFERROR(IF(OR(F571="FS-4.1",F571="FS-4.2"),IF(VLOOKUP(H571,Data!R:S,2,FALSE)&lt;'Non-GB'!$D$5,"Lapse",0)),0)</f>
        <v>0</v>
      </c>
      <c r="L571" s="32"/>
    </row>
    <row r="572" spans="1:12" ht="20.100000000000001" customHeight="1" x14ac:dyDescent="0.25">
      <c r="A572" s="43">
        <v>564</v>
      </c>
      <c r="B572" s="49"/>
      <c r="C572" s="49"/>
      <c r="D572" s="48"/>
      <c r="E572" s="49"/>
      <c r="F572" s="70"/>
      <c r="G572" s="13"/>
      <c r="H572" s="13"/>
      <c r="I572" s="14"/>
      <c r="J572" s="44">
        <f>IFERROR(IF(G572="Annual Fee",VLOOKUP('Non-GB'!F572,Data!N:P,3,FALSE),0),0)+IFERROR(IF(G572="Late Charge",IF(OR(F572="FS-4.1",F572="FS-4.2"),VLOOKUP(F572&amp;H572,M:O,3,FALSE),VLOOKUP(H572,N:O,2,FALSE)*VLOOKUP(F572,Data!N:P,3,FALSE))),0)+IFERROR(IF(OR(F572="FS-4.1",F572="FS-4.2"),IF(VLOOKUP(H572,Data!R:S,2,FALSE)&lt;'Non-GB'!$D$5,"Lapse",0)),0)</f>
        <v>0</v>
      </c>
      <c r="L572" s="32"/>
    </row>
    <row r="573" spans="1:12" ht="20.100000000000001" customHeight="1" x14ac:dyDescent="0.25">
      <c r="A573" s="43">
        <v>565</v>
      </c>
      <c r="B573" s="49"/>
      <c r="C573" s="49"/>
      <c r="D573" s="48"/>
      <c r="E573" s="49"/>
      <c r="F573" s="70"/>
      <c r="G573" s="13"/>
      <c r="H573" s="13"/>
      <c r="I573" s="14"/>
      <c r="J573" s="44">
        <f>IFERROR(IF(G573="Annual Fee",VLOOKUP('Non-GB'!F573,Data!N:P,3,FALSE),0),0)+IFERROR(IF(G573="Late Charge",IF(OR(F573="FS-4.1",F573="FS-4.2"),VLOOKUP(F573&amp;H573,M:O,3,FALSE),VLOOKUP(H573,N:O,2,FALSE)*VLOOKUP(F573,Data!N:P,3,FALSE))),0)+IFERROR(IF(OR(F573="FS-4.1",F573="FS-4.2"),IF(VLOOKUP(H573,Data!R:S,2,FALSE)&lt;'Non-GB'!$D$5,"Lapse",0)),0)</f>
        <v>0</v>
      </c>
      <c r="L573" s="32"/>
    </row>
    <row r="574" spans="1:12" ht="20.100000000000001" customHeight="1" x14ac:dyDescent="0.25">
      <c r="A574" s="43">
        <v>566</v>
      </c>
      <c r="B574" s="49"/>
      <c r="C574" s="49"/>
      <c r="D574" s="48"/>
      <c r="E574" s="49"/>
      <c r="F574" s="70"/>
      <c r="G574" s="13"/>
      <c r="H574" s="13"/>
      <c r="I574" s="14"/>
      <c r="J574" s="44">
        <f>IFERROR(IF(G574="Annual Fee",VLOOKUP('Non-GB'!F574,Data!N:P,3,FALSE),0),0)+IFERROR(IF(G574="Late Charge",IF(OR(F574="FS-4.1",F574="FS-4.2"),VLOOKUP(F574&amp;H574,M:O,3,FALSE),VLOOKUP(H574,N:O,2,FALSE)*VLOOKUP(F574,Data!N:P,3,FALSE))),0)+IFERROR(IF(OR(F574="FS-4.1",F574="FS-4.2"),IF(VLOOKUP(H574,Data!R:S,2,FALSE)&lt;'Non-GB'!$D$5,"Lapse",0)),0)</f>
        <v>0</v>
      </c>
      <c r="L574" s="32"/>
    </row>
    <row r="575" spans="1:12" ht="20.100000000000001" customHeight="1" x14ac:dyDescent="0.25">
      <c r="A575" s="43">
        <v>567</v>
      </c>
      <c r="B575" s="49"/>
      <c r="C575" s="49"/>
      <c r="D575" s="48"/>
      <c r="E575" s="49"/>
      <c r="F575" s="70"/>
      <c r="G575" s="13"/>
      <c r="H575" s="13"/>
      <c r="I575" s="14"/>
      <c r="J575" s="44">
        <f>IFERROR(IF(G575="Annual Fee",VLOOKUP('Non-GB'!F575,Data!N:P,3,FALSE),0),0)+IFERROR(IF(G575="Late Charge",IF(OR(F575="FS-4.1",F575="FS-4.2"),VLOOKUP(F575&amp;H575,M:O,3,FALSE),VLOOKUP(H575,N:O,2,FALSE)*VLOOKUP(F575,Data!N:P,3,FALSE))),0)+IFERROR(IF(OR(F575="FS-4.1",F575="FS-4.2"),IF(VLOOKUP(H575,Data!R:S,2,FALSE)&lt;'Non-GB'!$D$5,"Lapse",0)),0)</f>
        <v>0</v>
      </c>
      <c r="L575" s="32"/>
    </row>
    <row r="576" spans="1:12" ht="20.100000000000001" customHeight="1" x14ac:dyDescent="0.25">
      <c r="A576" s="43">
        <v>568</v>
      </c>
      <c r="B576" s="49"/>
      <c r="C576" s="49"/>
      <c r="D576" s="48"/>
      <c r="E576" s="49"/>
      <c r="F576" s="70"/>
      <c r="G576" s="13"/>
      <c r="H576" s="13"/>
      <c r="I576" s="14"/>
      <c r="J576" s="44">
        <f>IFERROR(IF(G576="Annual Fee",VLOOKUP('Non-GB'!F576,Data!N:P,3,FALSE),0),0)+IFERROR(IF(G576="Late Charge",IF(OR(F576="FS-4.1",F576="FS-4.2"),VLOOKUP(F576&amp;H576,M:O,3,FALSE),VLOOKUP(H576,N:O,2,FALSE)*VLOOKUP(F576,Data!N:P,3,FALSE))),0)+IFERROR(IF(OR(F576="FS-4.1",F576="FS-4.2"),IF(VLOOKUP(H576,Data!R:S,2,FALSE)&lt;'Non-GB'!$D$5,"Lapse",0)),0)</f>
        <v>0</v>
      </c>
      <c r="L576" s="32"/>
    </row>
    <row r="577" spans="1:12" ht="20.100000000000001" customHeight="1" x14ac:dyDescent="0.25">
      <c r="A577" s="43">
        <v>569</v>
      </c>
      <c r="B577" s="49"/>
      <c r="C577" s="49"/>
      <c r="D577" s="48"/>
      <c r="E577" s="49"/>
      <c r="F577" s="70"/>
      <c r="G577" s="13"/>
      <c r="H577" s="13"/>
      <c r="I577" s="14"/>
      <c r="J577" s="44">
        <f>IFERROR(IF(G577="Annual Fee",VLOOKUP('Non-GB'!F577,Data!N:P,3,FALSE),0),0)+IFERROR(IF(G577="Late Charge",IF(OR(F577="FS-4.1",F577="FS-4.2"),VLOOKUP(F577&amp;H577,M:O,3,FALSE),VLOOKUP(H577,N:O,2,FALSE)*VLOOKUP(F577,Data!N:P,3,FALSE))),0)+IFERROR(IF(OR(F577="FS-4.1",F577="FS-4.2"),IF(VLOOKUP(H577,Data!R:S,2,FALSE)&lt;'Non-GB'!$D$5,"Lapse",0)),0)</f>
        <v>0</v>
      </c>
      <c r="L577" s="32"/>
    </row>
    <row r="578" spans="1:12" ht="20.100000000000001" customHeight="1" x14ac:dyDescent="0.25">
      <c r="A578" s="43">
        <v>570</v>
      </c>
      <c r="B578" s="49"/>
      <c r="C578" s="49"/>
      <c r="D578" s="48"/>
      <c r="E578" s="49"/>
      <c r="F578" s="70"/>
      <c r="G578" s="13"/>
      <c r="H578" s="13"/>
      <c r="I578" s="14"/>
      <c r="J578" s="44">
        <f>IFERROR(IF(G578="Annual Fee",VLOOKUP('Non-GB'!F578,Data!N:P,3,FALSE),0),0)+IFERROR(IF(G578="Late Charge",IF(OR(F578="FS-4.1",F578="FS-4.2"),VLOOKUP(F578&amp;H578,M:O,3,FALSE),VLOOKUP(H578,N:O,2,FALSE)*VLOOKUP(F578,Data!N:P,3,FALSE))),0)+IFERROR(IF(OR(F578="FS-4.1",F578="FS-4.2"),IF(VLOOKUP(H578,Data!R:S,2,FALSE)&lt;'Non-GB'!$D$5,"Lapse",0)),0)</f>
        <v>0</v>
      </c>
      <c r="L578" s="32"/>
    </row>
    <row r="579" spans="1:12" ht="20.100000000000001" customHeight="1" x14ac:dyDescent="0.25">
      <c r="A579" s="43">
        <v>571</v>
      </c>
      <c r="B579" s="49"/>
      <c r="C579" s="49"/>
      <c r="D579" s="48"/>
      <c r="E579" s="49"/>
      <c r="F579" s="70"/>
      <c r="G579" s="13"/>
      <c r="H579" s="13"/>
      <c r="I579" s="14"/>
      <c r="J579" s="44">
        <f>IFERROR(IF(G579="Annual Fee",VLOOKUP('Non-GB'!F579,Data!N:P,3,FALSE),0),0)+IFERROR(IF(G579="Late Charge",IF(OR(F579="FS-4.1",F579="FS-4.2"),VLOOKUP(F579&amp;H579,M:O,3,FALSE),VLOOKUP(H579,N:O,2,FALSE)*VLOOKUP(F579,Data!N:P,3,FALSE))),0)+IFERROR(IF(OR(F579="FS-4.1",F579="FS-4.2"),IF(VLOOKUP(H579,Data!R:S,2,FALSE)&lt;'Non-GB'!$D$5,"Lapse",0)),0)</f>
        <v>0</v>
      </c>
      <c r="L579" s="32"/>
    </row>
    <row r="580" spans="1:12" ht="20.100000000000001" customHeight="1" x14ac:dyDescent="0.25">
      <c r="A580" s="43">
        <v>572</v>
      </c>
      <c r="B580" s="49"/>
      <c r="C580" s="49"/>
      <c r="D580" s="48"/>
      <c r="E580" s="49"/>
      <c r="F580" s="70"/>
      <c r="G580" s="13"/>
      <c r="H580" s="13"/>
      <c r="I580" s="14"/>
      <c r="J580" s="44">
        <f>IFERROR(IF(G580="Annual Fee",VLOOKUP('Non-GB'!F580,Data!N:P,3,FALSE),0),0)+IFERROR(IF(G580="Late Charge",IF(OR(F580="FS-4.1",F580="FS-4.2"),VLOOKUP(F580&amp;H580,M:O,3,FALSE),VLOOKUP(H580,N:O,2,FALSE)*VLOOKUP(F580,Data!N:P,3,FALSE))),0)+IFERROR(IF(OR(F580="FS-4.1",F580="FS-4.2"),IF(VLOOKUP(H580,Data!R:S,2,FALSE)&lt;'Non-GB'!$D$5,"Lapse",0)),0)</f>
        <v>0</v>
      </c>
      <c r="L580" s="32"/>
    </row>
    <row r="581" spans="1:12" ht="20.100000000000001" customHeight="1" x14ac:dyDescent="0.25">
      <c r="A581" s="43">
        <v>573</v>
      </c>
      <c r="B581" s="49"/>
      <c r="C581" s="49"/>
      <c r="D581" s="48"/>
      <c r="E581" s="49"/>
      <c r="F581" s="70"/>
      <c r="G581" s="13"/>
      <c r="H581" s="13"/>
      <c r="I581" s="14"/>
      <c r="J581" s="44">
        <f>IFERROR(IF(G581="Annual Fee",VLOOKUP('Non-GB'!F581,Data!N:P,3,FALSE),0),0)+IFERROR(IF(G581="Late Charge",IF(OR(F581="FS-4.1",F581="FS-4.2"),VLOOKUP(F581&amp;H581,M:O,3,FALSE),VLOOKUP(H581,N:O,2,FALSE)*VLOOKUP(F581,Data!N:P,3,FALSE))),0)+IFERROR(IF(OR(F581="FS-4.1",F581="FS-4.2"),IF(VLOOKUP(H581,Data!R:S,2,FALSE)&lt;'Non-GB'!$D$5,"Lapse",0)),0)</f>
        <v>0</v>
      </c>
      <c r="L581" s="32"/>
    </row>
    <row r="582" spans="1:12" ht="20.100000000000001" customHeight="1" x14ac:dyDescent="0.25">
      <c r="A582" s="43">
        <v>574</v>
      </c>
      <c r="B582" s="49"/>
      <c r="C582" s="49"/>
      <c r="D582" s="48"/>
      <c r="E582" s="49"/>
      <c r="F582" s="70"/>
      <c r="G582" s="13"/>
      <c r="H582" s="13"/>
      <c r="I582" s="14"/>
      <c r="J582" s="44">
        <f>IFERROR(IF(G582="Annual Fee",VLOOKUP('Non-GB'!F582,Data!N:P,3,FALSE),0),0)+IFERROR(IF(G582="Late Charge",IF(OR(F582="FS-4.1",F582="FS-4.2"),VLOOKUP(F582&amp;H582,M:O,3,FALSE),VLOOKUP(H582,N:O,2,FALSE)*VLOOKUP(F582,Data!N:P,3,FALSE))),0)+IFERROR(IF(OR(F582="FS-4.1",F582="FS-4.2"),IF(VLOOKUP(H582,Data!R:S,2,FALSE)&lt;'Non-GB'!$D$5,"Lapse",0)),0)</f>
        <v>0</v>
      </c>
      <c r="L582" s="32"/>
    </row>
    <row r="583" spans="1:12" ht="20.100000000000001" customHeight="1" x14ac:dyDescent="0.25">
      <c r="A583" s="43">
        <v>575</v>
      </c>
      <c r="B583" s="49"/>
      <c r="C583" s="49"/>
      <c r="D583" s="48"/>
      <c r="E583" s="49"/>
      <c r="F583" s="70"/>
      <c r="G583" s="13"/>
      <c r="H583" s="13"/>
      <c r="I583" s="14"/>
      <c r="J583" s="44">
        <f>IFERROR(IF(G583="Annual Fee",VLOOKUP('Non-GB'!F583,Data!N:P,3,FALSE),0),0)+IFERROR(IF(G583="Late Charge",IF(OR(F583="FS-4.1",F583="FS-4.2"),VLOOKUP(F583&amp;H583,M:O,3,FALSE),VLOOKUP(H583,N:O,2,FALSE)*VLOOKUP(F583,Data!N:P,3,FALSE))),0)+IFERROR(IF(OR(F583="FS-4.1",F583="FS-4.2"),IF(VLOOKUP(H583,Data!R:S,2,FALSE)&lt;'Non-GB'!$D$5,"Lapse",0)),0)</f>
        <v>0</v>
      </c>
      <c r="L583" s="32"/>
    </row>
    <row r="584" spans="1:12" ht="20.100000000000001" customHeight="1" x14ac:dyDescent="0.25">
      <c r="A584" s="43">
        <v>576</v>
      </c>
      <c r="B584" s="49"/>
      <c r="C584" s="49"/>
      <c r="D584" s="48"/>
      <c r="E584" s="49"/>
      <c r="F584" s="70"/>
      <c r="G584" s="13"/>
      <c r="H584" s="13"/>
      <c r="I584" s="14"/>
      <c r="J584" s="44">
        <f>IFERROR(IF(G584="Annual Fee",VLOOKUP('Non-GB'!F584,Data!N:P,3,FALSE),0),0)+IFERROR(IF(G584="Late Charge",IF(OR(F584="FS-4.1",F584="FS-4.2"),VLOOKUP(F584&amp;H584,M:O,3,FALSE),VLOOKUP(H584,N:O,2,FALSE)*VLOOKUP(F584,Data!N:P,3,FALSE))),0)+IFERROR(IF(OR(F584="FS-4.1",F584="FS-4.2"),IF(VLOOKUP(H584,Data!R:S,2,FALSE)&lt;'Non-GB'!$D$5,"Lapse",0)),0)</f>
        <v>0</v>
      </c>
      <c r="L584" s="32"/>
    </row>
    <row r="585" spans="1:12" ht="20.100000000000001" customHeight="1" x14ac:dyDescent="0.25">
      <c r="A585" s="43">
        <v>577</v>
      </c>
      <c r="B585" s="49"/>
      <c r="C585" s="49"/>
      <c r="D585" s="48"/>
      <c r="E585" s="49"/>
      <c r="F585" s="70"/>
      <c r="G585" s="13"/>
      <c r="H585" s="13"/>
      <c r="I585" s="14"/>
      <c r="J585" s="44">
        <f>IFERROR(IF(G585="Annual Fee",VLOOKUP('Non-GB'!F585,Data!N:P,3,FALSE),0),0)+IFERROR(IF(G585="Late Charge",IF(OR(F585="FS-4.1",F585="FS-4.2"),VLOOKUP(F585&amp;H585,M:O,3,FALSE),VLOOKUP(H585,N:O,2,FALSE)*VLOOKUP(F585,Data!N:P,3,FALSE))),0)+IFERROR(IF(OR(F585="FS-4.1",F585="FS-4.2"),IF(VLOOKUP(H585,Data!R:S,2,FALSE)&lt;'Non-GB'!$D$5,"Lapse",0)),0)</f>
        <v>0</v>
      </c>
      <c r="L585" s="32"/>
    </row>
    <row r="586" spans="1:12" ht="20.100000000000001" customHeight="1" x14ac:dyDescent="0.25">
      <c r="A586" s="43">
        <v>578</v>
      </c>
      <c r="B586" s="49"/>
      <c r="C586" s="49"/>
      <c r="D586" s="48"/>
      <c r="E586" s="49"/>
      <c r="F586" s="70"/>
      <c r="G586" s="13"/>
      <c r="H586" s="13"/>
      <c r="I586" s="14"/>
      <c r="J586" s="44">
        <f>IFERROR(IF(G586="Annual Fee",VLOOKUP('Non-GB'!F586,Data!N:P,3,FALSE),0),0)+IFERROR(IF(G586="Late Charge",IF(OR(F586="FS-4.1",F586="FS-4.2"),VLOOKUP(F586&amp;H586,M:O,3,FALSE),VLOOKUP(H586,N:O,2,FALSE)*VLOOKUP(F586,Data!N:P,3,FALSE))),0)+IFERROR(IF(OR(F586="FS-4.1",F586="FS-4.2"),IF(VLOOKUP(H586,Data!R:S,2,FALSE)&lt;'Non-GB'!$D$5,"Lapse",0)),0)</f>
        <v>0</v>
      </c>
      <c r="L586" s="32"/>
    </row>
    <row r="587" spans="1:12" ht="20.100000000000001" customHeight="1" x14ac:dyDescent="0.25">
      <c r="A587" s="43">
        <v>579</v>
      </c>
      <c r="B587" s="49"/>
      <c r="C587" s="49"/>
      <c r="D587" s="48"/>
      <c r="E587" s="49"/>
      <c r="F587" s="70"/>
      <c r="G587" s="13"/>
      <c r="H587" s="13"/>
      <c r="I587" s="14"/>
      <c r="J587" s="44">
        <f>IFERROR(IF(G587="Annual Fee",VLOOKUP('Non-GB'!F587,Data!N:P,3,FALSE),0),0)+IFERROR(IF(G587="Late Charge",IF(OR(F587="FS-4.1",F587="FS-4.2"),VLOOKUP(F587&amp;H587,M:O,3,FALSE),VLOOKUP(H587,N:O,2,FALSE)*VLOOKUP(F587,Data!N:P,3,FALSE))),0)+IFERROR(IF(OR(F587="FS-4.1",F587="FS-4.2"),IF(VLOOKUP(H587,Data!R:S,2,FALSE)&lt;'Non-GB'!$D$5,"Lapse",0)),0)</f>
        <v>0</v>
      </c>
      <c r="L587" s="32"/>
    </row>
    <row r="588" spans="1:12" ht="20.100000000000001" customHeight="1" x14ac:dyDescent="0.25">
      <c r="A588" s="43">
        <v>580</v>
      </c>
      <c r="B588" s="49"/>
      <c r="C588" s="49"/>
      <c r="D588" s="48"/>
      <c r="E588" s="49"/>
      <c r="F588" s="70"/>
      <c r="G588" s="13"/>
      <c r="H588" s="13"/>
      <c r="I588" s="14"/>
      <c r="J588" s="44">
        <f>IFERROR(IF(G588="Annual Fee",VLOOKUP('Non-GB'!F588,Data!N:P,3,FALSE),0),0)+IFERROR(IF(G588="Late Charge",IF(OR(F588="FS-4.1",F588="FS-4.2"),VLOOKUP(F588&amp;H588,M:O,3,FALSE),VLOOKUP(H588,N:O,2,FALSE)*VLOOKUP(F588,Data!N:P,3,FALSE))),0)+IFERROR(IF(OR(F588="FS-4.1",F588="FS-4.2"),IF(VLOOKUP(H588,Data!R:S,2,FALSE)&lt;'Non-GB'!$D$5,"Lapse",0)),0)</f>
        <v>0</v>
      </c>
      <c r="L588" s="32"/>
    </row>
    <row r="589" spans="1:12" ht="20.100000000000001" customHeight="1" x14ac:dyDescent="0.25">
      <c r="A589" s="43">
        <v>581</v>
      </c>
      <c r="B589" s="49"/>
      <c r="C589" s="49"/>
      <c r="D589" s="48"/>
      <c r="E589" s="49"/>
      <c r="F589" s="70"/>
      <c r="G589" s="13"/>
      <c r="H589" s="13"/>
      <c r="I589" s="14"/>
      <c r="J589" s="44">
        <f>IFERROR(IF(G589="Annual Fee",VLOOKUP('Non-GB'!F589,Data!N:P,3,FALSE),0),0)+IFERROR(IF(G589="Late Charge",IF(OR(F589="FS-4.1",F589="FS-4.2"),VLOOKUP(F589&amp;H589,M:O,3,FALSE),VLOOKUP(H589,N:O,2,FALSE)*VLOOKUP(F589,Data!N:P,3,FALSE))),0)+IFERROR(IF(OR(F589="FS-4.1",F589="FS-4.2"),IF(VLOOKUP(H589,Data!R:S,2,FALSE)&lt;'Non-GB'!$D$5,"Lapse",0)),0)</f>
        <v>0</v>
      </c>
      <c r="L589" s="32"/>
    </row>
    <row r="590" spans="1:12" ht="20.100000000000001" customHeight="1" x14ac:dyDescent="0.25">
      <c r="A590" s="43">
        <v>582</v>
      </c>
      <c r="B590" s="49"/>
      <c r="C590" s="49"/>
      <c r="D590" s="48"/>
      <c r="E590" s="49"/>
      <c r="F590" s="70"/>
      <c r="G590" s="13"/>
      <c r="H590" s="13"/>
      <c r="I590" s="14"/>
      <c r="J590" s="44">
        <f>IFERROR(IF(G590="Annual Fee",VLOOKUP('Non-GB'!F590,Data!N:P,3,FALSE),0),0)+IFERROR(IF(G590="Late Charge",IF(OR(F590="FS-4.1",F590="FS-4.2"),VLOOKUP(F590&amp;H590,M:O,3,FALSE),VLOOKUP(H590,N:O,2,FALSE)*VLOOKUP(F590,Data!N:P,3,FALSE))),0)+IFERROR(IF(OR(F590="FS-4.1",F590="FS-4.2"),IF(VLOOKUP(H590,Data!R:S,2,FALSE)&lt;'Non-GB'!$D$5,"Lapse",0)),0)</f>
        <v>0</v>
      </c>
      <c r="L590" s="32"/>
    </row>
    <row r="591" spans="1:12" ht="20.100000000000001" customHeight="1" x14ac:dyDescent="0.25">
      <c r="A591" s="43">
        <v>583</v>
      </c>
      <c r="B591" s="49"/>
      <c r="C591" s="49"/>
      <c r="D591" s="48"/>
      <c r="E591" s="49"/>
      <c r="F591" s="70"/>
      <c r="G591" s="13"/>
      <c r="H591" s="13"/>
      <c r="I591" s="14"/>
      <c r="J591" s="44">
        <f>IFERROR(IF(G591="Annual Fee",VLOOKUP('Non-GB'!F591,Data!N:P,3,FALSE),0),0)+IFERROR(IF(G591="Late Charge",IF(OR(F591="FS-4.1",F591="FS-4.2"),VLOOKUP(F591&amp;H591,M:O,3,FALSE),VLOOKUP(H591,N:O,2,FALSE)*VLOOKUP(F591,Data!N:P,3,FALSE))),0)+IFERROR(IF(OR(F591="FS-4.1",F591="FS-4.2"),IF(VLOOKUP(H591,Data!R:S,2,FALSE)&lt;'Non-GB'!$D$5,"Lapse",0)),0)</f>
        <v>0</v>
      </c>
      <c r="L591" s="32"/>
    </row>
    <row r="592" spans="1:12" ht="20.100000000000001" customHeight="1" x14ac:dyDescent="0.25">
      <c r="A592" s="43">
        <v>584</v>
      </c>
      <c r="B592" s="49"/>
      <c r="C592" s="49"/>
      <c r="D592" s="48"/>
      <c r="E592" s="49"/>
      <c r="F592" s="70"/>
      <c r="G592" s="13"/>
      <c r="H592" s="13"/>
      <c r="I592" s="14"/>
      <c r="J592" s="44">
        <f>IFERROR(IF(G592="Annual Fee",VLOOKUP('Non-GB'!F592,Data!N:P,3,FALSE),0),0)+IFERROR(IF(G592="Late Charge",IF(OR(F592="FS-4.1",F592="FS-4.2"),VLOOKUP(F592&amp;H592,M:O,3,FALSE),VLOOKUP(H592,N:O,2,FALSE)*VLOOKUP(F592,Data!N:P,3,FALSE))),0)+IFERROR(IF(OR(F592="FS-4.1",F592="FS-4.2"),IF(VLOOKUP(H592,Data!R:S,2,FALSE)&lt;'Non-GB'!$D$5,"Lapse",0)),0)</f>
        <v>0</v>
      </c>
      <c r="L592" s="32"/>
    </row>
    <row r="593" spans="1:12" ht="20.100000000000001" customHeight="1" x14ac:dyDescent="0.25">
      <c r="A593" s="43">
        <v>585</v>
      </c>
      <c r="B593" s="49"/>
      <c r="C593" s="49"/>
      <c r="D593" s="48"/>
      <c r="E593" s="49"/>
      <c r="F593" s="70"/>
      <c r="G593" s="13"/>
      <c r="H593" s="13"/>
      <c r="I593" s="14"/>
      <c r="J593" s="44">
        <f>IFERROR(IF(G593="Annual Fee",VLOOKUP('Non-GB'!F593,Data!N:P,3,FALSE),0),0)+IFERROR(IF(G593="Late Charge",IF(OR(F593="FS-4.1",F593="FS-4.2"),VLOOKUP(F593&amp;H593,M:O,3,FALSE),VLOOKUP(H593,N:O,2,FALSE)*VLOOKUP(F593,Data!N:P,3,FALSE))),0)+IFERROR(IF(OR(F593="FS-4.1",F593="FS-4.2"),IF(VLOOKUP(H593,Data!R:S,2,FALSE)&lt;'Non-GB'!$D$5,"Lapse",0)),0)</f>
        <v>0</v>
      </c>
      <c r="L593" s="32"/>
    </row>
    <row r="594" spans="1:12" ht="20.100000000000001" customHeight="1" x14ac:dyDescent="0.25">
      <c r="A594" s="43">
        <v>586</v>
      </c>
      <c r="B594" s="49"/>
      <c r="C594" s="49"/>
      <c r="D594" s="48"/>
      <c r="E594" s="49"/>
      <c r="F594" s="70"/>
      <c r="G594" s="13"/>
      <c r="H594" s="13"/>
      <c r="I594" s="14"/>
      <c r="J594" s="44">
        <f>IFERROR(IF(G594="Annual Fee",VLOOKUP('Non-GB'!F594,Data!N:P,3,FALSE),0),0)+IFERROR(IF(G594="Late Charge",IF(OR(F594="FS-4.1",F594="FS-4.2"),VLOOKUP(F594&amp;H594,M:O,3,FALSE),VLOOKUP(H594,N:O,2,FALSE)*VLOOKUP(F594,Data!N:P,3,FALSE))),0)+IFERROR(IF(OR(F594="FS-4.1",F594="FS-4.2"),IF(VLOOKUP(H594,Data!R:S,2,FALSE)&lt;'Non-GB'!$D$5,"Lapse",0)),0)</f>
        <v>0</v>
      </c>
      <c r="L594" s="32"/>
    </row>
    <row r="595" spans="1:12" ht="20.100000000000001" customHeight="1" x14ac:dyDescent="0.25">
      <c r="A595" s="43">
        <v>587</v>
      </c>
      <c r="B595" s="49"/>
      <c r="C595" s="49"/>
      <c r="D595" s="48"/>
      <c r="E595" s="49"/>
      <c r="F595" s="70"/>
      <c r="G595" s="13"/>
      <c r="H595" s="13"/>
      <c r="I595" s="14"/>
      <c r="J595" s="44">
        <f>IFERROR(IF(G595="Annual Fee",VLOOKUP('Non-GB'!F595,Data!N:P,3,FALSE),0),0)+IFERROR(IF(G595="Late Charge",IF(OR(F595="FS-4.1",F595="FS-4.2"),VLOOKUP(F595&amp;H595,M:O,3,FALSE),VLOOKUP(H595,N:O,2,FALSE)*VLOOKUP(F595,Data!N:P,3,FALSE))),0)+IFERROR(IF(OR(F595="FS-4.1",F595="FS-4.2"),IF(VLOOKUP(H595,Data!R:S,2,FALSE)&lt;'Non-GB'!$D$5,"Lapse",0)),0)</f>
        <v>0</v>
      </c>
      <c r="L595" s="32"/>
    </row>
    <row r="596" spans="1:12" ht="20.100000000000001" customHeight="1" x14ac:dyDescent="0.25">
      <c r="A596" s="43">
        <v>588</v>
      </c>
      <c r="B596" s="49"/>
      <c r="C596" s="49"/>
      <c r="D596" s="48"/>
      <c r="E596" s="49"/>
      <c r="F596" s="70"/>
      <c r="G596" s="13"/>
      <c r="H596" s="13"/>
      <c r="I596" s="14"/>
      <c r="J596" s="44">
        <f>IFERROR(IF(G596="Annual Fee",VLOOKUP('Non-GB'!F596,Data!N:P,3,FALSE),0),0)+IFERROR(IF(G596="Late Charge",IF(OR(F596="FS-4.1",F596="FS-4.2"),VLOOKUP(F596&amp;H596,M:O,3,FALSE),VLOOKUP(H596,N:O,2,FALSE)*VLOOKUP(F596,Data!N:P,3,FALSE))),0)+IFERROR(IF(OR(F596="FS-4.1",F596="FS-4.2"),IF(VLOOKUP(H596,Data!R:S,2,FALSE)&lt;'Non-GB'!$D$5,"Lapse",0)),0)</f>
        <v>0</v>
      </c>
      <c r="L596" s="32"/>
    </row>
    <row r="597" spans="1:12" ht="20.100000000000001" customHeight="1" x14ac:dyDescent="0.25">
      <c r="A597" s="43">
        <v>589</v>
      </c>
      <c r="B597" s="49"/>
      <c r="C597" s="49"/>
      <c r="D597" s="48"/>
      <c r="E597" s="49"/>
      <c r="F597" s="70"/>
      <c r="G597" s="13"/>
      <c r="H597" s="13"/>
      <c r="I597" s="14"/>
      <c r="J597" s="44">
        <f>IFERROR(IF(G597="Annual Fee",VLOOKUP('Non-GB'!F597,Data!N:P,3,FALSE),0),0)+IFERROR(IF(G597="Late Charge",IF(OR(F597="FS-4.1",F597="FS-4.2"),VLOOKUP(F597&amp;H597,M:O,3,FALSE),VLOOKUP(H597,N:O,2,FALSE)*VLOOKUP(F597,Data!N:P,3,FALSE))),0)+IFERROR(IF(OR(F597="FS-4.1",F597="FS-4.2"),IF(VLOOKUP(H597,Data!R:S,2,FALSE)&lt;'Non-GB'!$D$5,"Lapse",0)),0)</f>
        <v>0</v>
      </c>
      <c r="L597" s="32"/>
    </row>
    <row r="598" spans="1:12" ht="20.100000000000001" customHeight="1" x14ac:dyDescent="0.25">
      <c r="A598" s="43">
        <v>590</v>
      </c>
      <c r="B598" s="49"/>
      <c r="C598" s="49"/>
      <c r="D598" s="48"/>
      <c r="E598" s="49"/>
      <c r="F598" s="70"/>
      <c r="G598" s="13"/>
      <c r="H598" s="13"/>
      <c r="I598" s="14"/>
      <c r="J598" s="44">
        <f>IFERROR(IF(G598="Annual Fee",VLOOKUP('Non-GB'!F598,Data!N:P,3,FALSE),0),0)+IFERROR(IF(G598="Late Charge",IF(OR(F598="FS-4.1",F598="FS-4.2"),VLOOKUP(F598&amp;H598,M:O,3,FALSE),VLOOKUP(H598,N:O,2,FALSE)*VLOOKUP(F598,Data!N:P,3,FALSE))),0)+IFERROR(IF(OR(F598="FS-4.1",F598="FS-4.2"),IF(VLOOKUP(H598,Data!R:S,2,FALSE)&lt;'Non-GB'!$D$5,"Lapse",0)),0)</f>
        <v>0</v>
      </c>
      <c r="L598" s="32"/>
    </row>
    <row r="599" spans="1:12" ht="20.100000000000001" customHeight="1" x14ac:dyDescent="0.25">
      <c r="A599" s="43">
        <v>591</v>
      </c>
      <c r="B599" s="49"/>
      <c r="C599" s="49"/>
      <c r="D599" s="48"/>
      <c r="E599" s="49"/>
      <c r="F599" s="70"/>
      <c r="G599" s="13"/>
      <c r="H599" s="13"/>
      <c r="I599" s="14"/>
      <c r="J599" s="44">
        <f>IFERROR(IF(G599="Annual Fee",VLOOKUP('Non-GB'!F599,Data!N:P,3,FALSE),0),0)+IFERROR(IF(G599="Late Charge",IF(OR(F599="FS-4.1",F599="FS-4.2"),VLOOKUP(F599&amp;H599,M:O,3,FALSE),VLOOKUP(H599,N:O,2,FALSE)*VLOOKUP(F599,Data!N:P,3,FALSE))),0)+IFERROR(IF(OR(F599="FS-4.1",F599="FS-4.2"),IF(VLOOKUP(H599,Data!R:S,2,FALSE)&lt;'Non-GB'!$D$5,"Lapse",0)),0)</f>
        <v>0</v>
      </c>
      <c r="L599" s="32"/>
    </row>
    <row r="600" spans="1:12" ht="20.100000000000001" customHeight="1" x14ac:dyDescent="0.25">
      <c r="A600" s="43">
        <v>592</v>
      </c>
      <c r="B600" s="49"/>
      <c r="C600" s="49"/>
      <c r="D600" s="48"/>
      <c r="E600" s="49"/>
      <c r="F600" s="70"/>
      <c r="G600" s="13"/>
      <c r="H600" s="13"/>
      <c r="I600" s="14"/>
      <c r="J600" s="44">
        <f>IFERROR(IF(G600="Annual Fee",VLOOKUP('Non-GB'!F600,Data!N:P,3,FALSE),0),0)+IFERROR(IF(G600="Late Charge",IF(OR(F600="FS-4.1",F600="FS-4.2"),VLOOKUP(F600&amp;H600,M:O,3,FALSE),VLOOKUP(H600,N:O,2,FALSE)*VLOOKUP(F600,Data!N:P,3,FALSE))),0)+IFERROR(IF(OR(F600="FS-4.1",F600="FS-4.2"),IF(VLOOKUP(H600,Data!R:S,2,FALSE)&lt;'Non-GB'!$D$5,"Lapse",0)),0)</f>
        <v>0</v>
      </c>
      <c r="L600" s="32"/>
    </row>
    <row r="601" spans="1:12" ht="20.100000000000001" customHeight="1" x14ac:dyDescent="0.25">
      <c r="A601" s="43">
        <v>593</v>
      </c>
      <c r="B601" s="49"/>
      <c r="C601" s="49"/>
      <c r="D601" s="48"/>
      <c r="E601" s="49"/>
      <c r="F601" s="70"/>
      <c r="G601" s="13"/>
      <c r="H601" s="13"/>
      <c r="I601" s="14"/>
      <c r="J601" s="44">
        <f>IFERROR(IF(G601="Annual Fee",VLOOKUP('Non-GB'!F601,Data!N:P,3,FALSE),0),0)+IFERROR(IF(G601="Late Charge",IF(OR(F601="FS-4.1",F601="FS-4.2"),VLOOKUP(F601&amp;H601,M:O,3,FALSE),VLOOKUP(H601,N:O,2,FALSE)*VLOOKUP(F601,Data!N:P,3,FALSE))),0)+IFERROR(IF(OR(F601="FS-4.1",F601="FS-4.2"),IF(VLOOKUP(H601,Data!R:S,2,FALSE)&lt;'Non-GB'!$D$5,"Lapse",0)),0)</f>
        <v>0</v>
      </c>
      <c r="L601" s="32"/>
    </row>
    <row r="602" spans="1:12" ht="20.100000000000001" customHeight="1" x14ac:dyDescent="0.25">
      <c r="A602" s="43">
        <v>594</v>
      </c>
      <c r="B602" s="49"/>
      <c r="C602" s="49"/>
      <c r="D602" s="48"/>
      <c r="E602" s="49"/>
      <c r="F602" s="70"/>
      <c r="G602" s="13"/>
      <c r="H602" s="13"/>
      <c r="I602" s="14"/>
      <c r="J602" s="44">
        <f>IFERROR(IF(G602="Annual Fee",VLOOKUP('Non-GB'!F602,Data!N:P,3,FALSE),0),0)+IFERROR(IF(G602="Late Charge",IF(OR(F602="FS-4.1",F602="FS-4.2"),VLOOKUP(F602&amp;H602,M:O,3,FALSE),VLOOKUP(H602,N:O,2,FALSE)*VLOOKUP(F602,Data!N:P,3,FALSE))),0)+IFERROR(IF(OR(F602="FS-4.1",F602="FS-4.2"),IF(VLOOKUP(H602,Data!R:S,2,FALSE)&lt;'Non-GB'!$D$5,"Lapse",0)),0)</f>
        <v>0</v>
      </c>
      <c r="L602" s="32"/>
    </row>
    <row r="603" spans="1:12" ht="20.100000000000001" customHeight="1" x14ac:dyDescent="0.25">
      <c r="A603" s="43">
        <v>595</v>
      </c>
      <c r="B603" s="49"/>
      <c r="C603" s="49"/>
      <c r="D603" s="48"/>
      <c r="E603" s="49"/>
      <c r="F603" s="70"/>
      <c r="G603" s="13"/>
      <c r="H603" s="13"/>
      <c r="I603" s="14"/>
      <c r="J603" s="44">
        <f>IFERROR(IF(G603="Annual Fee",VLOOKUP('Non-GB'!F603,Data!N:P,3,FALSE),0),0)+IFERROR(IF(G603="Late Charge",IF(OR(F603="FS-4.1",F603="FS-4.2"),VLOOKUP(F603&amp;H603,M:O,3,FALSE),VLOOKUP(H603,N:O,2,FALSE)*VLOOKUP(F603,Data!N:P,3,FALSE))),0)+IFERROR(IF(OR(F603="FS-4.1",F603="FS-4.2"),IF(VLOOKUP(H603,Data!R:S,2,FALSE)&lt;'Non-GB'!$D$5,"Lapse",0)),0)</f>
        <v>0</v>
      </c>
      <c r="L603" s="32"/>
    </row>
    <row r="604" spans="1:12" ht="20.100000000000001" customHeight="1" x14ac:dyDescent="0.25">
      <c r="A604" s="43">
        <v>596</v>
      </c>
      <c r="B604" s="49"/>
      <c r="C604" s="49"/>
      <c r="D604" s="48"/>
      <c r="E604" s="49"/>
      <c r="F604" s="70"/>
      <c r="G604" s="13"/>
      <c r="H604" s="13"/>
      <c r="I604" s="14"/>
      <c r="J604" s="44">
        <f>IFERROR(IF(G604="Annual Fee",VLOOKUP('Non-GB'!F604,Data!N:P,3,FALSE),0),0)+IFERROR(IF(G604="Late Charge",IF(OR(F604="FS-4.1",F604="FS-4.2"),VLOOKUP(F604&amp;H604,M:O,3,FALSE),VLOOKUP(H604,N:O,2,FALSE)*VLOOKUP(F604,Data!N:P,3,FALSE))),0)+IFERROR(IF(OR(F604="FS-4.1",F604="FS-4.2"),IF(VLOOKUP(H604,Data!R:S,2,FALSE)&lt;'Non-GB'!$D$5,"Lapse",0)),0)</f>
        <v>0</v>
      </c>
      <c r="L604" s="32"/>
    </row>
    <row r="605" spans="1:12" ht="20.100000000000001" customHeight="1" x14ac:dyDescent="0.25">
      <c r="A605" s="43">
        <v>597</v>
      </c>
      <c r="B605" s="49"/>
      <c r="C605" s="49"/>
      <c r="D605" s="48"/>
      <c r="E605" s="49"/>
      <c r="F605" s="70"/>
      <c r="G605" s="13"/>
      <c r="H605" s="13"/>
      <c r="I605" s="14"/>
      <c r="J605" s="44">
        <f>IFERROR(IF(G605="Annual Fee",VLOOKUP('Non-GB'!F605,Data!N:P,3,FALSE),0),0)+IFERROR(IF(G605="Late Charge",IF(OR(F605="FS-4.1",F605="FS-4.2"),VLOOKUP(F605&amp;H605,M:O,3,FALSE),VLOOKUP(H605,N:O,2,FALSE)*VLOOKUP(F605,Data!N:P,3,FALSE))),0)+IFERROR(IF(OR(F605="FS-4.1",F605="FS-4.2"),IF(VLOOKUP(H605,Data!R:S,2,FALSE)&lt;'Non-GB'!$D$5,"Lapse",0)),0)</f>
        <v>0</v>
      </c>
      <c r="L605" s="32"/>
    </row>
    <row r="606" spans="1:12" ht="20.100000000000001" customHeight="1" x14ac:dyDescent="0.25">
      <c r="A606" s="43">
        <v>598</v>
      </c>
      <c r="B606" s="49"/>
      <c r="C606" s="49"/>
      <c r="D606" s="48"/>
      <c r="E606" s="49"/>
      <c r="F606" s="70"/>
      <c r="G606" s="13"/>
      <c r="H606" s="13"/>
      <c r="I606" s="14"/>
      <c r="J606" s="44">
        <f>IFERROR(IF(G606="Annual Fee",VLOOKUP('Non-GB'!F606,Data!N:P,3,FALSE),0),0)+IFERROR(IF(G606="Late Charge",IF(OR(F606="FS-4.1",F606="FS-4.2"),VLOOKUP(F606&amp;H606,M:O,3,FALSE),VLOOKUP(H606,N:O,2,FALSE)*VLOOKUP(F606,Data!N:P,3,FALSE))),0)+IFERROR(IF(OR(F606="FS-4.1",F606="FS-4.2"),IF(VLOOKUP(H606,Data!R:S,2,FALSE)&lt;'Non-GB'!$D$5,"Lapse",0)),0)</f>
        <v>0</v>
      </c>
      <c r="L606" s="32"/>
    </row>
    <row r="607" spans="1:12" ht="20.100000000000001" customHeight="1" x14ac:dyDescent="0.25">
      <c r="A607" s="43">
        <v>599</v>
      </c>
      <c r="B607" s="49"/>
      <c r="C607" s="49"/>
      <c r="D607" s="48"/>
      <c r="E607" s="49"/>
      <c r="F607" s="70"/>
      <c r="G607" s="13"/>
      <c r="H607" s="13"/>
      <c r="I607" s="14"/>
      <c r="J607" s="44">
        <f>IFERROR(IF(G607="Annual Fee",VLOOKUP('Non-GB'!F607,Data!N:P,3,FALSE),0),0)+IFERROR(IF(G607="Late Charge",IF(OR(F607="FS-4.1",F607="FS-4.2"),VLOOKUP(F607&amp;H607,M:O,3,FALSE),VLOOKUP(H607,N:O,2,FALSE)*VLOOKUP(F607,Data!N:P,3,FALSE))),0)+IFERROR(IF(OR(F607="FS-4.1",F607="FS-4.2"),IF(VLOOKUP(H607,Data!R:S,2,FALSE)&lt;'Non-GB'!$D$5,"Lapse",0)),0)</f>
        <v>0</v>
      </c>
      <c r="L607" s="32"/>
    </row>
    <row r="608" spans="1:12" ht="20.100000000000001" customHeight="1" x14ac:dyDescent="0.25">
      <c r="A608" s="43">
        <v>600</v>
      </c>
      <c r="B608" s="49"/>
      <c r="C608" s="49"/>
      <c r="D608" s="48"/>
      <c r="E608" s="49"/>
      <c r="F608" s="70"/>
      <c r="G608" s="13"/>
      <c r="H608" s="13"/>
      <c r="I608" s="14"/>
      <c r="J608" s="44">
        <f>IFERROR(IF(G608="Annual Fee",VLOOKUP('Non-GB'!F608,Data!N:P,3,FALSE),0),0)+IFERROR(IF(G608="Late Charge",IF(OR(F608="FS-4.1",F608="FS-4.2"),VLOOKUP(F608&amp;H608,M:O,3,FALSE),VLOOKUP(H608,N:O,2,FALSE)*VLOOKUP(F608,Data!N:P,3,FALSE))),0)+IFERROR(IF(OR(F608="FS-4.1",F608="FS-4.2"),IF(VLOOKUP(H608,Data!R:S,2,FALSE)&lt;'Non-GB'!$D$5,"Lapse",0)),0)</f>
        <v>0</v>
      </c>
      <c r="L608" s="32"/>
    </row>
    <row r="609" spans="1:12" ht="20.100000000000001" customHeight="1" x14ac:dyDescent="0.25">
      <c r="A609" s="43">
        <v>601</v>
      </c>
      <c r="B609" s="49"/>
      <c r="C609" s="49"/>
      <c r="D609" s="48"/>
      <c r="E609" s="49"/>
      <c r="F609" s="70"/>
      <c r="G609" s="13"/>
      <c r="H609" s="13"/>
      <c r="I609" s="14"/>
      <c r="J609" s="44">
        <f>IFERROR(IF(G609="Annual Fee",VLOOKUP('Non-GB'!F609,Data!N:P,3,FALSE),0),0)+IFERROR(IF(G609="Late Charge",IF(OR(F609="FS-4.1",F609="FS-4.2"),VLOOKUP(F609&amp;H609,M:O,3,FALSE),VLOOKUP(H609,N:O,2,FALSE)*VLOOKUP(F609,Data!N:P,3,FALSE))),0)+IFERROR(IF(OR(F609="FS-4.1",F609="FS-4.2"),IF(VLOOKUP(H609,Data!R:S,2,FALSE)&lt;'Non-GB'!$D$5,"Lapse",0)),0)</f>
        <v>0</v>
      </c>
      <c r="L609" s="32"/>
    </row>
    <row r="610" spans="1:12" ht="20.100000000000001" customHeight="1" x14ac:dyDescent="0.25">
      <c r="A610" s="43">
        <v>602</v>
      </c>
      <c r="B610" s="49"/>
      <c r="C610" s="49"/>
      <c r="D610" s="48"/>
      <c r="E610" s="49"/>
      <c r="F610" s="70"/>
      <c r="G610" s="13"/>
      <c r="H610" s="13"/>
      <c r="I610" s="14"/>
      <c r="J610" s="44">
        <f>IFERROR(IF(G610="Annual Fee",VLOOKUP('Non-GB'!F610,Data!N:P,3,FALSE),0),0)+IFERROR(IF(G610="Late Charge",IF(OR(F610="FS-4.1",F610="FS-4.2"),VLOOKUP(F610&amp;H610,M:O,3,FALSE),VLOOKUP(H610,N:O,2,FALSE)*VLOOKUP(F610,Data!N:P,3,FALSE))),0)+IFERROR(IF(OR(F610="FS-4.1",F610="FS-4.2"),IF(VLOOKUP(H610,Data!R:S,2,FALSE)&lt;'Non-GB'!$D$5,"Lapse",0)),0)</f>
        <v>0</v>
      </c>
      <c r="L610" s="32"/>
    </row>
    <row r="611" spans="1:12" ht="20.100000000000001" customHeight="1" x14ac:dyDescent="0.25">
      <c r="A611" s="43">
        <v>603</v>
      </c>
      <c r="B611" s="49"/>
      <c r="C611" s="49"/>
      <c r="D611" s="48"/>
      <c r="E611" s="49"/>
      <c r="F611" s="70"/>
      <c r="G611" s="13"/>
      <c r="H611" s="13"/>
      <c r="I611" s="14"/>
      <c r="J611" s="44">
        <f>IFERROR(IF(G611="Annual Fee",VLOOKUP('Non-GB'!F611,Data!N:P,3,FALSE),0),0)+IFERROR(IF(G611="Late Charge",IF(OR(F611="FS-4.1",F611="FS-4.2"),VLOOKUP(F611&amp;H611,M:O,3,FALSE),VLOOKUP(H611,N:O,2,FALSE)*VLOOKUP(F611,Data!N:P,3,FALSE))),0)+IFERROR(IF(OR(F611="FS-4.1",F611="FS-4.2"),IF(VLOOKUP(H611,Data!R:S,2,FALSE)&lt;'Non-GB'!$D$5,"Lapse",0)),0)</f>
        <v>0</v>
      </c>
      <c r="L611" s="32"/>
    </row>
    <row r="612" spans="1:12" ht="20.100000000000001" customHeight="1" x14ac:dyDescent="0.25">
      <c r="A612" s="43">
        <v>604</v>
      </c>
      <c r="B612" s="49"/>
      <c r="C612" s="49"/>
      <c r="D612" s="48"/>
      <c r="E612" s="49"/>
      <c r="F612" s="70"/>
      <c r="G612" s="13"/>
      <c r="H612" s="13"/>
      <c r="I612" s="14"/>
      <c r="J612" s="44">
        <f>IFERROR(IF(G612="Annual Fee",VLOOKUP('Non-GB'!F612,Data!N:P,3,FALSE),0),0)+IFERROR(IF(G612="Late Charge",IF(OR(F612="FS-4.1",F612="FS-4.2"),VLOOKUP(F612&amp;H612,M:O,3,FALSE),VLOOKUP(H612,N:O,2,FALSE)*VLOOKUP(F612,Data!N:P,3,FALSE))),0)+IFERROR(IF(OR(F612="FS-4.1",F612="FS-4.2"),IF(VLOOKUP(H612,Data!R:S,2,FALSE)&lt;'Non-GB'!$D$5,"Lapse",0)),0)</f>
        <v>0</v>
      </c>
      <c r="L612" s="32"/>
    </row>
    <row r="613" spans="1:12" ht="20.100000000000001" customHeight="1" x14ac:dyDescent="0.25">
      <c r="A613" s="43">
        <v>605</v>
      </c>
      <c r="B613" s="49"/>
      <c r="C613" s="49"/>
      <c r="D613" s="48"/>
      <c r="E613" s="49"/>
      <c r="F613" s="70"/>
      <c r="G613" s="13"/>
      <c r="H613" s="13"/>
      <c r="I613" s="14"/>
      <c r="J613" s="44">
        <f>IFERROR(IF(G613="Annual Fee",VLOOKUP('Non-GB'!F613,Data!N:P,3,FALSE),0),0)+IFERROR(IF(G613="Late Charge",IF(OR(F613="FS-4.1",F613="FS-4.2"),VLOOKUP(F613&amp;H613,M:O,3,FALSE),VLOOKUP(H613,N:O,2,FALSE)*VLOOKUP(F613,Data!N:P,3,FALSE))),0)+IFERROR(IF(OR(F613="FS-4.1",F613="FS-4.2"),IF(VLOOKUP(H613,Data!R:S,2,FALSE)&lt;'Non-GB'!$D$5,"Lapse",0)),0)</f>
        <v>0</v>
      </c>
      <c r="L613" s="32"/>
    </row>
    <row r="614" spans="1:12" ht="20.100000000000001" customHeight="1" x14ac:dyDescent="0.25">
      <c r="A614" s="43">
        <v>606</v>
      </c>
      <c r="B614" s="49"/>
      <c r="C614" s="49"/>
      <c r="D614" s="48"/>
      <c r="E614" s="49"/>
      <c r="F614" s="70"/>
      <c r="G614" s="13"/>
      <c r="H614" s="13"/>
      <c r="I614" s="14"/>
      <c r="J614" s="44">
        <f>IFERROR(IF(G614="Annual Fee",VLOOKUP('Non-GB'!F614,Data!N:P,3,FALSE),0),0)+IFERROR(IF(G614="Late Charge",IF(OR(F614="FS-4.1",F614="FS-4.2"),VLOOKUP(F614&amp;H614,M:O,3,FALSE),VLOOKUP(H614,N:O,2,FALSE)*VLOOKUP(F614,Data!N:P,3,FALSE))),0)+IFERROR(IF(OR(F614="FS-4.1",F614="FS-4.2"),IF(VLOOKUP(H614,Data!R:S,2,FALSE)&lt;'Non-GB'!$D$5,"Lapse",0)),0)</f>
        <v>0</v>
      </c>
      <c r="L614" s="32"/>
    </row>
    <row r="615" spans="1:12" ht="20.100000000000001" customHeight="1" x14ac:dyDescent="0.25">
      <c r="A615" s="43">
        <v>607</v>
      </c>
      <c r="B615" s="49"/>
      <c r="C615" s="49"/>
      <c r="D615" s="48"/>
      <c r="E615" s="49"/>
      <c r="F615" s="70"/>
      <c r="G615" s="13"/>
      <c r="H615" s="13"/>
      <c r="I615" s="14"/>
      <c r="J615" s="44">
        <f>IFERROR(IF(G615="Annual Fee",VLOOKUP('Non-GB'!F615,Data!N:P,3,FALSE),0),0)+IFERROR(IF(G615="Late Charge",IF(OR(F615="FS-4.1",F615="FS-4.2"),VLOOKUP(F615&amp;H615,M:O,3,FALSE),VLOOKUP(H615,N:O,2,FALSE)*VLOOKUP(F615,Data!N:P,3,FALSE))),0)+IFERROR(IF(OR(F615="FS-4.1",F615="FS-4.2"),IF(VLOOKUP(H615,Data!R:S,2,FALSE)&lt;'Non-GB'!$D$5,"Lapse",0)),0)</f>
        <v>0</v>
      </c>
      <c r="L615" s="32"/>
    </row>
    <row r="616" spans="1:12" ht="20.100000000000001" customHeight="1" x14ac:dyDescent="0.25">
      <c r="A616" s="43">
        <v>608</v>
      </c>
      <c r="B616" s="49"/>
      <c r="C616" s="49"/>
      <c r="D616" s="48"/>
      <c r="E616" s="49"/>
      <c r="F616" s="70"/>
      <c r="G616" s="13"/>
      <c r="H616" s="13"/>
      <c r="I616" s="14"/>
      <c r="J616" s="44">
        <f>IFERROR(IF(G616="Annual Fee",VLOOKUP('Non-GB'!F616,Data!N:P,3,FALSE),0),0)+IFERROR(IF(G616="Late Charge",IF(OR(F616="FS-4.1",F616="FS-4.2"),VLOOKUP(F616&amp;H616,M:O,3,FALSE),VLOOKUP(H616,N:O,2,FALSE)*VLOOKUP(F616,Data!N:P,3,FALSE))),0)+IFERROR(IF(OR(F616="FS-4.1",F616="FS-4.2"),IF(VLOOKUP(H616,Data!R:S,2,FALSE)&lt;'Non-GB'!$D$5,"Lapse",0)),0)</f>
        <v>0</v>
      </c>
      <c r="L616" s="32"/>
    </row>
    <row r="617" spans="1:12" ht="20.100000000000001" customHeight="1" x14ac:dyDescent="0.25">
      <c r="A617" s="43">
        <v>609</v>
      </c>
      <c r="B617" s="49"/>
      <c r="C617" s="49"/>
      <c r="D617" s="48"/>
      <c r="E617" s="49"/>
      <c r="F617" s="70"/>
      <c r="G617" s="13"/>
      <c r="H617" s="13"/>
      <c r="I617" s="14"/>
      <c r="J617" s="44">
        <f>IFERROR(IF(G617="Annual Fee",VLOOKUP('Non-GB'!F617,Data!N:P,3,FALSE),0),0)+IFERROR(IF(G617="Late Charge",IF(OR(F617="FS-4.1",F617="FS-4.2"),VLOOKUP(F617&amp;H617,M:O,3,FALSE),VLOOKUP(H617,N:O,2,FALSE)*VLOOKUP(F617,Data!N:P,3,FALSE))),0)+IFERROR(IF(OR(F617="FS-4.1",F617="FS-4.2"),IF(VLOOKUP(H617,Data!R:S,2,FALSE)&lt;'Non-GB'!$D$5,"Lapse",0)),0)</f>
        <v>0</v>
      </c>
      <c r="L617" s="32"/>
    </row>
    <row r="618" spans="1:12" ht="20.100000000000001" customHeight="1" x14ac:dyDescent="0.25">
      <c r="A618" s="43">
        <v>610</v>
      </c>
      <c r="B618" s="49"/>
      <c r="C618" s="49"/>
      <c r="D618" s="48"/>
      <c r="E618" s="49"/>
      <c r="F618" s="70"/>
      <c r="G618" s="13"/>
      <c r="H618" s="13"/>
      <c r="I618" s="14"/>
      <c r="J618" s="44">
        <f>IFERROR(IF(G618="Annual Fee",VLOOKUP('Non-GB'!F618,Data!N:P,3,FALSE),0),0)+IFERROR(IF(G618="Late Charge",IF(OR(F618="FS-4.1",F618="FS-4.2"),VLOOKUP(F618&amp;H618,M:O,3,FALSE),VLOOKUP(H618,N:O,2,FALSE)*VLOOKUP(F618,Data!N:P,3,FALSE))),0)+IFERROR(IF(OR(F618="FS-4.1",F618="FS-4.2"),IF(VLOOKUP(H618,Data!R:S,2,FALSE)&lt;'Non-GB'!$D$5,"Lapse",0)),0)</f>
        <v>0</v>
      </c>
      <c r="L618" s="32"/>
    </row>
    <row r="619" spans="1:12" ht="20.100000000000001" customHeight="1" x14ac:dyDescent="0.25">
      <c r="A619" s="43">
        <v>611</v>
      </c>
      <c r="B619" s="49"/>
      <c r="C619" s="49"/>
      <c r="D619" s="48"/>
      <c r="E619" s="49"/>
      <c r="F619" s="70"/>
      <c r="G619" s="13"/>
      <c r="H619" s="13"/>
      <c r="I619" s="14"/>
      <c r="J619" s="44">
        <f>IFERROR(IF(G619="Annual Fee",VLOOKUP('Non-GB'!F619,Data!N:P,3,FALSE),0),0)+IFERROR(IF(G619="Late Charge",IF(OR(F619="FS-4.1",F619="FS-4.2"),VLOOKUP(F619&amp;H619,M:O,3,FALSE),VLOOKUP(H619,N:O,2,FALSE)*VLOOKUP(F619,Data!N:P,3,FALSE))),0)+IFERROR(IF(OR(F619="FS-4.1",F619="FS-4.2"),IF(VLOOKUP(H619,Data!R:S,2,FALSE)&lt;'Non-GB'!$D$5,"Lapse",0)),0)</f>
        <v>0</v>
      </c>
      <c r="L619" s="32"/>
    </row>
    <row r="620" spans="1:12" ht="20.100000000000001" customHeight="1" x14ac:dyDescent="0.25">
      <c r="A620" s="43">
        <v>612</v>
      </c>
      <c r="B620" s="49"/>
      <c r="C620" s="49"/>
      <c r="D620" s="48"/>
      <c r="E620" s="49"/>
      <c r="F620" s="70"/>
      <c r="G620" s="13"/>
      <c r="H620" s="13"/>
      <c r="I620" s="14"/>
      <c r="J620" s="44">
        <f>IFERROR(IF(G620="Annual Fee",VLOOKUP('Non-GB'!F620,Data!N:P,3,FALSE),0),0)+IFERROR(IF(G620="Late Charge",IF(OR(F620="FS-4.1",F620="FS-4.2"),VLOOKUP(F620&amp;H620,M:O,3,FALSE),VLOOKUP(H620,N:O,2,FALSE)*VLOOKUP(F620,Data!N:P,3,FALSE))),0)+IFERROR(IF(OR(F620="FS-4.1",F620="FS-4.2"),IF(VLOOKUP(H620,Data!R:S,2,FALSE)&lt;'Non-GB'!$D$5,"Lapse",0)),0)</f>
        <v>0</v>
      </c>
      <c r="L620" s="32"/>
    </row>
    <row r="621" spans="1:12" ht="20.100000000000001" customHeight="1" x14ac:dyDescent="0.25">
      <c r="A621" s="43">
        <v>613</v>
      </c>
      <c r="B621" s="49"/>
      <c r="C621" s="49"/>
      <c r="D621" s="48"/>
      <c r="E621" s="49"/>
      <c r="F621" s="70"/>
      <c r="G621" s="13"/>
      <c r="H621" s="13"/>
      <c r="I621" s="14"/>
      <c r="J621" s="44">
        <f>IFERROR(IF(G621="Annual Fee",VLOOKUP('Non-GB'!F621,Data!N:P,3,FALSE),0),0)+IFERROR(IF(G621="Late Charge",IF(OR(F621="FS-4.1",F621="FS-4.2"),VLOOKUP(F621&amp;H621,M:O,3,FALSE),VLOOKUP(H621,N:O,2,FALSE)*VLOOKUP(F621,Data!N:P,3,FALSE))),0)+IFERROR(IF(OR(F621="FS-4.1",F621="FS-4.2"),IF(VLOOKUP(H621,Data!R:S,2,FALSE)&lt;'Non-GB'!$D$5,"Lapse",0)),0)</f>
        <v>0</v>
      </c>
      <c r="L621" s="32"/>
    </row>
    <row r="622" spans="1:12" ht="20.100000000000001" customHeight="1" x14ac:dyDescent="0.25">
      <c r="A622" s="43">
        <v>614</v>
      </c>
      <c r="B622" s="49"/>
      <c r="C622" s="49"/>
      <c r="D622" s="48"/>
      <c r="E622" s="49"/>
      <c r="F622" s="70"/>
      <c r="G622" s="13"/>
      <c r="H622" s="13"/>
      <c r="I622" s="14"/>
      <c r="J622" s="44">
        <f>IFERROR(IF(G622="Annual Fee",VLOOKUP('Non-GB'!F622,Data!N:P,3,FALSE),0),0)+IFERROR(IF(G622="Late Charge",IF(OR(F622="FS-4.1",F622="FS-4.2"),VLOOKUP(F622&amp;H622,M:O,3,FALSE),VLOOKUP(H622,N:O,2,FALSE)*VLOOKUP(F622,Data!N:P,3,FALSE))),0)+IFERROR(IF(OR(F622="FS-4.1",F622="FS-4.2"),IF(VLOOKUP(H622,Data!R:S,2,FALSE)&lt;'Non-GB'!$D$5,"Lapse",0)),0)</f>
        <v>0</v>
      </c>
      <c r="L622" s="32"/>
    </row>
    <row r="623" spans="1:12" ht="20.100000000000001" customHeight="1" x14ac:dyDescent="0.25">
      <c r="A623" s="43">
        <v>615</v>
      </c>
      <c r="B623" s="49"/>
      <c r="C623" s="49"/>
      <c r="D623" s="48"/>
      <c r="E623" s="49"/>
      <c r="F623" s="70"/>
      <c r="G623" s="13"/>
      <c r="H623" s="13"/>
      <c r="I623" s="14"/>
      <c r="J623" s="44">
        <f>IFERROR(IF(G623="Annual Fee",VLOOKUP('Non-GB'!F623,Data!N:P,3,FALSE),0),0)+IFERROR(IF(G623="Late Charge",IF(OR(F623="FS-4.1",F623="FS-4.2"),VLOOKUP(F623&amp;H623,M:O,3,FALSE),VLOOKUP(H623,N:O,2,FALSE)*VLOOKUP(F623,Data!N:P,3,FALSE))),0)+IFERROR(IF(OR(F623="FS-4.1",F623="FS-4.2"),IF(VLOOKUP(H623,Data!R:S,2,FALSE)&lt;'Non-GB'!$D$5,"Lapse",0)),0)</f>
        <v>0</v>
      </c>
      <c r="L623" s="32"/>
    </row>
    <row r="624" spans="1:12" ht="20.100000000000001" customHeight="1" x14ac:dyDescent="0.25">
      <c r="A624" s="43">
        <v>616</v>
      </c>
      <c r="B624" s="49"/>
      <c r="C624" s="49"/>
      <c r="D624" s="48"/>
      <c r="E624" s="49"/>
      <c r="F624" s="70"/>
      <c r="G624" s="13"/>
      <c r="H624" s="13"/>
      <c r="I624" s="14"/>
      <c r="J624" s="44">
        <f>IFERROR(IF(G624="Annual Fee",VLOOKUP('Non-GB'!F624,Data!N:P,3,FALSE),0),0)+IFERROR(IF(G624="Late Charge",IF(OR(F624="FS-4.1",F624="FS-4.2"),VLOOKUP(F624&amp;H624,M:O,3,FALSE),VLOOKUP(H624,N:O,2,FALSE)*VLOOKUP(F624,Data!N:P,3,FALSE))),0)+IFERROR(IF(OR(F624="FS-4.1",F624="FS-4.2"),IF(VLOOKUP(H624,Data!R:S,2,FALSE)&lt;'Non-GB'!$D$5,"Lapse",0)),0)</f>
        <v>0</v>
      </c>
      <c r="L624" s="32"/>
    </row>
    <row r="625" spans="1:12" ht="20.100000000000001" customHeight="1" x14ac:dyDescent="0.25">
      <c r="A625" s="43">
        <v>617</v>
      </c>
      <c r="B625" s="49"/>
      <c r="C625" s="49"/>
      <c r="D625" s="48"/>
      <c r="E625" s="49"/>
      <c r="F625" s="70"/>
      <c r="G625" s="13"/>
      <c r="H625" s="13"/>
      <c r="I625" s="14"/>
      <c r="J625" s="44">
        <f>IFERROR(IF(G625="Annual Fee",VLOOKUP('Non-GB'!F625,Data!N:P,3,FALSE),0),0)+IFERROR(IF(G625="Late Charge",IF(OR(F625="FS-4.1",F625="FS-4.2"),VLOOKUP(F625&amp;H625,M:O,3,FALSE),VLOOKUP(H625,N:O,2,FALSE)*VLOOKUP(F625,Data!N:P,3,FALSE))),0)+IFERROR(IF(OR(F625="FS-4.1",F625="FS-4.2"),IF(VLOOKUP(H625,Data!R:S,2,FALSE)&lt;'Non-GB'!$D$5,"Lapse",0)),0)</f>
        <v>0</v>
      </c>
      <c r="L625" s="32"/>
    </row>
    <row r="626" spans="1:12" ht="20.100000000000001" customHeight="1" x14ac:dyDescent="0.25">
      <c r="A626" s="43">
        <v>618</v>
      </c>
      <c r="B626" s="49"/>
      <c r="C626" s="49"/>
      <c r="D626" s="48"/>
      <c r="E626" s="49"/>
      <c r="F626" s="70"/>
      <c r="G626" s="13"/>
      <c r="H626" s="13"/>
      <c r="I626" s="14"/>
      <c r="J626" s="44">
        <f>IFERROR(IF(G626="Annual Fee",VLOOKUP('Non-GB'!F626,Data!N:P,3,FALSE),0),0)+IFERROR(IF(G626="Late Charge",IF(OR(F626="FS-4.1",F626="FS-4.2"),VLOOKUP(F626&amp;H626,M:O,3,FALSE),VLOOKUP(H626,N:O,2,FALSE)*VLOOKUP(F626,Data!N:P,3,FALSE))),0)+IFERROR(IF(OR(F626="FS-4.1",F626="FS-4.2"),IF(VLOOKUP(H626,Data!R:S,2,FALSE)&lt;'Non-GB'!$D$5,"Lapse",0)),0)</f>
        <v>0</v>
      </c>
      <c r="L626" s="32"/>
    </row>
    <row r="627" spans="1:12" ht="20.100000000000001" customHeight="1" x14ac:dyDescent="0.25">
      <c r="A627" s="43">
        <v>619</v>
      </c>
      <c r="B627" s="49"/>
      <c r="C627" s="49"/>
      <c r="D627" s="48"/>
      <c r="E627" s="49"/>
      <c r="F627" s="70"/>
      <c r="G627" s="13"/>
      <c r="H627" s="13"/>
      <c r="I627" s="14"/>
      <c r="J627" s="44">
        <f>IFERROR(IF(G627="Annual Fee",VLOOKUP('Non-GB'!F627,Data!N:P,3,FALSE),0),0)+IFERROR(IF(G627="Late Charge",IF(OR(F627="FS-4.1",F627="FS-4.2"),VLOOKUP(F627&amp;H627,M:O,3,FALSE),VLOOKUP(H627,N:O,2,FALSE)*VLOOKUP(F627,Data!N:P,3,FALSE))),0)+IFERROR(IF(OR(F627="FS-4.1",F627="FS-4.2"),IF(VLOOKUP(H627,Data!R:S,2,FALSE)&lt;'Non-GB'!$D$5,"Lapse",0)),0)</f>
        <v>0</v>
      </c>
      <c r="L627" s="32"/>
    </row>
    <row r="628" spans="1:12" ht="20.100000000000001" customHeight="1" x14ac:dyDescent="0.25">
      <c r="A628" s="43">
        <v>620</v>
      </c>
      <c r="B628" s="49"/>
      <c r="C628" s="49"/>
      <c r="D628" s="48"/>
      <c r="E628" s="49"/>
      <c r="F628" s="70"/>
      <c r="G628" s="13"/>
      <c r="H628" s="13"/>
      <c r="I628" s="14"/>
      <c r="J628" s="44">
        <f>IFERROR(IF(G628="Annual Fee",VLOOKUP('Non-GB'!F628,Data!N:P,3,FALSE),0),0)+IFERROR(IF(G628="Late Charge",IF(OR(F628="FS-4.1",F628="FS-4.2"),VLOOKUP(F628&amp;H628,M:O,3,FALSE),VLOOKUP(H628,N:O,2,FALSE)*VLOOKUP(F628,Data!N:P,3,FALSE))),0)+IFERROR(IF(OR(F628="FS-4.1",F628="FS-4.2"),IF(VLOOKUP(H628,Data!R:S,2,FALSE)&lt;'Non-GB'!$D$5,"Lapse",0)),0)</f>
        <v>0</v>
      </c>
      <c r="L628" s="32"/>
    </row>
    <row r="629" spans="1:12" ht="20.100000000000001" customHeight="1" x14ac:dyDescent="0.25">
      <c r="A629" s="43">
        <v>621</v>
      </c>
      <c r="B629" s="49"/>
      <c r="C629" s="49"/>
      <c r="D629" s="48"/>
      <c r="E629" s="49"/>
      <c r="F629" s="70"/>
      <c r="G629" s="13"/>
      <c r="H629" s="13"/>
      <c r="I629" s="14"/>
      <c r="J629" s="44">
        <f>IFERROR(IF(G629="Annual Fee",VLOOKUP('Non-GB'!F629,Data!N:P,3,FALSE),0),0)+IFERROR(IF(G629="Late Charge",IF(OR(F629="FS-4.1",F629="FS-4.2"),VLOOKUP(F629&amp;H629,M:O,3,FALSE),VLOOKUP(H629,N:O,2,FALSE)*VLOOKUP(F629,Data!N:P,3,FALSE))),0)+IFERROR(IF(OR(F629="FS-4.1",F629="FS-4.2"),IF(VLOOKUP(H629,Data!R:S,2,FALSE)&lt;'Non-GB'!$D$5,"Lapse",0)),0)</f>
        <v>0</v>
      </c>
      <c r="L629" s="32"/>
    </row>
    <row r="630" spans="1:12" ht="20.100000000000001" customHeight="1" x14ac:dyDescent="0.25">
      <c r="A630" s="43">
        <v>622</v>
      </c>
      <c r="B630" s="49"/>
      <c r="C630" s="49"/>
      <c r="D630" s="48"/>
      <c r="E630" s="49"/>
      <c r="F630" s="70"/>
      <c r="G630" s="13"/>
      <c r="H630" s="13"/>
      <c r="I630" s="14"/>
      <c r="J630" s="44">
        <f>IFERROR(IF(G630="Annual Fee",VLOOKUP('Non-GB'!F630,Data!N:P,3,FALSE),0),0)+IFERROR(IF(G630="Late Charge",IF(OR(F630="FS-4.1",F630="FS-4.2"),VLOOKUP(F630&amp;H630,M:O,3,FALSE),VLOOKUP(H630,N:O,2,FALSE)*VLOOKUP(F630,Data!N:P,3,FALSE))),0)+IFERROR(IF(OR(F630="FS-4.1",F630="FS-4.2"),IF(VLOOKUP(H630,Data!R:S,2,FALSE)&lt;'Non-GB'!$D$5,"Lapse",0)),0)</f>
        <v>0</v>
      </c>
      <c r="L630" s="32"/>
    </row>
    <row r="631" spans="1:12" ht="20.100000000000001" customHeight="1" x14ac:dyDescent="0.25">
      <c r="A631" s="43">
        <v>623</v>
      </c>
      <c r="B631" s="49"/>
      <c r="C631" s="49"/>
      <c r="D631" s="48"/>
      <c r="E631" s="49"/>
      <c r="F631" s="70"/>
      <c r="G631" s="13"/>
      <c r="H631" s="13"/>
      <c r="I631" s="14"/>
      <c r="J631" s="44">
        <f>IFERROR(IF(G631="Annual Fee",VLOOKUP('Non-GB'!F631,Data!N:P,3,FALSE),0),0)+IFERROR(IF(G631="Late Charge",IF(OR(F631="FS-4.1",F631="FS-4.2"),VLOOKUP(F631&amp;H631,M:O,3,FALSE),VLOOKUP(H631,N:O,2,FALSE)*VLOOKUP(F631,Data!N:P,3,FALSE))),0)+IFERROR(IF(OR(F631="FS-4.1",F631="FS-4.2"),IF(VLOOKUP(H631,Data!R:S,2,FALSE)&lt;'Non-GB'!$D$5,"Lapse",0)),0)</f>
        <v>0</v>
      </c>
      <c r="L631" s="32"/>
    </row>
    <row r="632" spans="1:12" ht="20.100000000000001" customHeight="1" x14ac:dyDescent="0.25">
      <c r="A632" s="43">
        <v>624</v>
      </c>
      <c r="B632" s="49"/>
      <c r="C632" s="49"/>
      <c r="D632" s="48"/>
      <c r="E632" s="49"/>
      <c r="F632" s="70"/>
      <c r="G632" s="13"/>
      <c r="H632" s="13"/>
      <c r="I632" s="14"/>
      <c r="J632" s="44">
        <f>IFERROR(IF(G632="Annual Fee",VLOOKUP('Non-GB'!F632,Data!N:P,3,FALSE),0),0)+IFERROR(IF(G632="Late Charge",IF(OR(F632="FS-4.1",F632="FS-4.2"),VLOOKUP(F632&amp;H632,M:O,3,FALSE),VLOOKUP(H632,N:O,2,FALSE)*VLOOKUP(F632,Data!N:P,3,FALSE))),0)+IFERROR(IF(OR(F632="FS-4.1",F632="FS-4.2"),IF(VLOOKUP(H632,Data!R:S,2,FALSE)&lt;'Non-GB'!$D$5,"Lapse",0)),0)</f>
        <v>0</v>
      </c>
      <c r="L632" s="32"/>
    </row>
    <row r="633" spans="1:12" ht="20.100000000000001" customHeight="1" x14ac:dyDescent="0.25">
      <c r="A633" s="43">
        <v>625</v>
      </c>
      <c r="B633" s="49"/>
      <c r="C633" s="49"/>
      <c r="D633" s="48"/>
      <c r="E633" s="49"/>
      <c r="F633" s="70"/>
      <c r="G633" s="13"/>
      <c r="H633" s="13"/>
      <c r="I633" s="14"/>
      <c r="J633" s="44">
        <f>IFERROR(IF(G633="Annual Fee",VLOOKUP('Non-GB'!F633,Data!N:P,3,FALSE),0),0)+IFERROR(IF(G633="Late Charge",IF(OR(F633="FS-4.1",F633="FS-4.2"),VLOOKUP(F633&amp;H633,M:O,3,FALSE),VLOOKUP(H633,N:O,2,FALSE)*VLOOKUP(F633,Data!N:P,3,FALSE))),0)+IFERROR(IF(OR(F633="FS-4.1",F633="FS-4.2"),IF(VLOOKUP(H633,Data!R:S,2,FALSE)&lt;'Non-GB'!$D$5,"Lapse",0)),0)</f>
        <v>0</v>
      </c>
      <c r="L633" s="32"/>
    </row>
    <row r="634" spans="1:12" ht="20.100000000000001" customHeight="1" x14ac:dyDescent="0.25">
      <c r="A634" s="43">
        <v>626</v>
      </c>
      <c r="B634" s="49"/>
      <c r="C634" s="49"/>
      <c r="D634" s="48"/>
      <c r="E634" s="49"/>
      <c r="F634" s="70"/>
      <c r="G634" s="13"/>
      <c r="H634" s="13"/>
      <c r="I634" s="14"/>
      <c r="J634" s="44">
        <f>IFERROR(IF(G634="Annual Fee",VLOOKUP('Non-GB'!F634,Data!N:P,3,FALSE),0),0)+IFERROR(IF(G634="Late Charge",IF(OR(F634="FS-4.1",F634="FS-4.2"),VLOOKUP(F634&amp;H634,M:O,3,FALSE),VLOOKUP(H634,N:O,2,FALSE)*VLOOKUP(F634,Data!N:P,3,FALSE))),0)+IFERROR(IF(OR(F634="FS-4.1",F634="FS-4.2"),IF(VLOOKUP(H634,Data!R:S,2,FALSE)&lt;'Non-GB'!$D$5,"Lapse",0)),0)</f>
        <v>0</v>
      </c>
      <c r="L634" s="32"/>
    </row>
    <row r="635" spans="1:12" ht="20.100000000000001" customHeight="1" x14ac:dyDescent="0.25">
      <c r="A635" s="43">
        <v>627</v>
      </c>
      <c r="B635" s="49"/>
      <c r="C635" s="49"/>
      <c r="D635" s="48"/>
      <c r="E635" s="49"/>
      <c r="F635" s="70"/>
      <c r="G635" s="13"/>
      <c r="H635" s="13"/>
      <c r="I635" s="14"/>
      <c r="J635" s="44">
        <f>IFERROR(IF(G635="Annual Fee",VLOOKUP('Non-GB'!F635,Data!N:P,3,FALSE),0),0)+IFERROR(IF(G635="Late Charge",IF(OR(F635="FS-4.1",F635="FS-4.2"),VLOOKUP(F635&amp;H635,M:O,3,FALSE),VLOOKUP(H635,N:O,2,FALSE)*VLOOKUP(F635,Data!N:P,3,FALSE))),0)+IFERROR(IF(OR(F635="FS-4.1",F635="FS-4.2"),IF(VLOOKUP(H635,Data!R:S,2,FALSE)&lt;'Non-GB'!$D$5,"Lapse",0)),0)</f>
        <v>0</v>
      </c>
      <c r="L635" s="32"/>
    </row>
    <row r="636" spans="1:12" ht="20.100000000000001" customHeight="1" x14ac:dyDescent="0.25">
      <c r="A636" s="43">
        <v>628</v>
      </c>
      <c r="B636" s="49"/>
      <c r="C636" s="49"/>
      <c r="D636" s="48"/>
      <c r="E636" s="49"/>
      <c r="F636" s="70"/>
      <c r="G636" s="13"/>
      <c r="H636" s="13"/>
      <c r="I636" s="14"/>
      <c r="J636" s="44">
        <f>IFERROR(IF(G636="Annual Fee",VLOOKUP('Non-GB'!F636,Data!N:P,3,FALSE),0),0)+IFERROR(IF(G636="Late Charge",IF(OR(F636="FS-4.1",F636="FS-4.2"),VLOOKUP(F636&amp;H636,M:O,3,FALSE),VLOOKUP(H636,N:O,2,FALSE)*VLOOKUP(F636,Data!N:P,3,FALSE))),0)+IFERROR(IF(OR(F636="FS-4.1",F636="FS-4.2"),IF(VLOOKUP(H636,Data!R:S,2,FALSE)&lt;'Non-GB'!$D$5,"Lapse",0)),0)</f>
        <v>0</v>
      </c>
      <c r="L636" s="32"/>
    </row>
    <row r="637" spans="1:12" ht="20.100000000000001" customHeight="1" x14ac:dyDescent="0.25">
      <c r="A637" s="43">
        <v>629</v>
      </c>
      <c r="B637" s="49"/>
      <c r="C637" s="49"/>
      <c r="D637" s="48"/>
      <c r="E637" s="49"/>
      <c r="F637" s="70"/>
      <c r="G637" s="13"/>
      <c r="H637" s="13"/>
      <c r="I637" s="14"/>
      <c r="J637" s="44">
        <f>IFERROR(IF(G637="Annual Fee",VLOOKUP('Non-GB'!F637,Data!N:P,3,FALSE),0),0)+IFERROR(IF(G637="Late Charge",IF(OR(F637="FS-4.1",F637="FS-4.2"),VLOOKUP(F637&amp;H637,M:O,3,FALSE),VLOOKUP(H637,N:O,2,FALSE)*VLOOKUP(F637,Data!N:P,3,FALSE))),0)+IFERROR(IF(OR(F637="FS-4.1",F637="FS-4.2"),IF(VLOOKUP(H637,Data!R:S,2,FALSE)&lt;'Non-GB'!$D$5,"Lapse",0)),0)</f>
        <v>0</v>
      </c>
      <c r="L637" s="32"/>
    </row>
    <row r="638" spans="1:12" ht="20.100000000000001" customHeight="1" x14ac:dyDescent="0.25">
      <c r="A638" s="43">
        <v>630</v>
      </c>
      <c r="B638" s="49"/>
      <c r="C638" s="49"/>
      <c r="D638" s="48"/>
      <c r="E638" s="49"/>
      <c r="F638" s="70"/>
      <c r="G638" s="13"/>
      <c r="H638" s="13"/>
      <c r="I638" s="14"/>
      <c r="J638" s="44">
        <f>IFERROR(IF(G638="Annual Fee",VLOOKUP('Non-GB'!F638,Data!N:P,3,FALSE),0),0)+IFERROR(IF(G638="Late Charge",IF(OR(F638="FS-4.1",F638="FS-4.2"),VLOOKUP(F638&amp;H638,M:O,3,FALSE),VLOOKUP(H638,N:O,2,FALSE)*VLOOKUP(F638,Data!N:P,3,FALSE))),0)+IFERROR(IF(OR(F638="FS-4.1",F638="FS-4.2"),IF(VLOOKUP(H638,Data!R:S,2,FALSE)&lt;'Non-GB'!$D$5,"Lapse",0)),0)</f>
        <v>0</v>
      </c>
      <c r="L638" s="32"/>
    </row>
    <row r="639" spans="1:12" ht="20.100000000000001" customHeight="1" x14ac:dyDescent="0.25">
      <c r="A639" s="43">
        <v>631</v>
      </c>
      <c r="B639" s="49"/>
      <c r="C639" s="49"/>
      <c r="D639" s="48"/>
      <c r="E639" s="49"/>
      <c r="F639" s="70"/>
      <c r="G639" s="13"/>
      <c r="H639" s="13"/>
      <c r="I639" s="14"/>
      <c r="J639" s="44">
        <f>IFERROR(IF(G639="Annual Fee",VLOOKUP('Non-GB'!F639,Data!N:P,3,FALSE),0),0)+IFERROR(IF(G639="Late Charge",IF(OR(F639="FS-4.1",F639="FS-4.2"),VLOOKUP(F639&amp;H639,M:O,3,FALSE),VLOOKUP(H639,N:O,2,FALSE)*VLOOKUP(F639,Data!N:P,3,FALSE))),0)+IFERROR(IF(OR(F639="FS-4.1",F639="FS-4.2"),IF(VLOOKUP(H639,Data!R:S,2,FALSE)&lt;'Non-GB'!$D$5,"Lapse",0)),0)</f>
        <v>0</v>
      </c>
      <c r="L639" s="32"/>
    </row>
    <row r="640" spans="1:12" ht="20.100000000000001" customHeight="1" x14ac:dyDescent="0.25">
      <c r="A640" s="43">
        <v>632</v>
      </c>
      <c r="B640" s="49"/>
      <c r="C640" s="49"/>
      <c r="D640" s="48"/>
      <c r="E640" s="49"/>
      <c r="F640" s="70"/>
      <c r="G640" s="13"/>
      <c r="H640" s="13"/>
      <c r="I640" s="14"/>
      <c r="J640" s="44">
        <f>IFERROR(IF(G640="Annual Fee",VLOOKUP('Non-GB'!F640,Data!N:P,3,FALSE),0),0)+IFERROR(IF(G640="Late Charge",IF(OR(F640="FS-4.1",F640="FS-4.2"),VLOOKUP(F640&amp;H640,M:O,3,FALSE),VLOOKUP(H640,N:O,2,FALSE)*VLOOKUP(F640,Data!N:P,3,FALSE))),0)+IFERROR(IF(OR(F640="FS-4.1",F640="FS-4.2"),IF(VLOOKUP(H640,Data!R:S,2,FALSE)&lt;'Non-GB'!$D$5,"Lapse",0)),0)</f>
        <v>0</v>
      </c>
      <c r="L640" s="32"/>
    </row>
    <row r="641" spans="1:12" ht="20.100000000000001" customHeight="1" x14ac:dyDescent="0.25">
      <c r="A641" s="43">
        <v>633</v>
      </c>
      <c r="B641" s="49"/>
      <c r="C641" s="49"/>
      <c r="D641" s="48"/>
      <c r="E641" s="49"/>
      <c r="F641" s="70"/>
      <c r="G641" s="13"/>
      <c r="H641" s="13"/>
      <c r="I641" s="14"/>
      <c r="J641" s="44">
        <f>IFERROR(IF(G641="Annual Fee",VLOOKUP('Non-GB'!F641,Data!N:P,3,FALSE),0),0)+IFERROR(IF(G641="Late Charge",IF(OR(F641="FS-4.1",F641="FS-4.2"),VLOOKUP(F641&amp;H641,M:O,3,FALSE),VLOOKUP(H641,N:O,2,FALSE)*VLOOKUP(F641,Data!N:P,3,FALSE))),0)+IFERROR(IF(OR(F641="FS-4.1",F641="FS-4.2"),IF(VLOOKUP(H641,Data!R:S,2,FALSE)&lt;'Non-GB'!$D$5,"Lapse",0)),0)</f>
        <v>0</v>
      </c>
      <c r="L641" s="32"/>
    </row>
    <row r="642" spans="1:12" ht="20.100000000000001" customHeight="1" x14ac:dyDescent="0.25">
      <c r="A642" s="43">
        <v>634</v>
      </c>
      <c r="B642" s="49"/>
      <c r="C642" s="49"/>
      <c r="D642" s="48"/>
      <c r="E642" s="49"/>
      <c r="F642" s="70"/>
      <c r="G642" s="13"/>
      <c r="H642" s="13"/>
      <c r="I642" s="14"/>
      <c r="J642" s="44">
        <f>IFERROR(IF(G642="Annual Fee",VLOOKUP('Non-GB'!F642,Data!N:P,3,FALSE),0),0)+IFERROR(IF(G642="Late Charge",IF(OR(F642="FS-4.1",F642="FS-4.2"),VLOOKUP(F642&amp;H642,M:O,3,FALSE),VLOOKUP(H642,N:O,2,FALSE)*VLOOKUP(F642,Data!N:P,3,FALSE))),0)+IFERROR(IF(OR(F642="FS-4.1",F642="FS-4.2"),IF(VLOOKUP(H642,Data!R:S,2,FALSE)&lt;'Non-GB'!$D$5,"Lapse",0)),0)</f>
        <v>0</v>
      </c>
      <c r="L642" s="32"/>
    </row>
    <row r="643" spans="1:12" ht="20.100000000000001" customHeight="1" x14ac:dyDescent="0.25">
      <c r="A643" s="43">
        <v>635</v>
      </c>
      <c r="B643" s="49"/>
      <c r="C643" s="49"/>
      <c r="D643" s="48"/>
      <c r="E643" s="49"/>
      <c r="F643" s="70"/>
      <c r="G643" s="13"/>
      <c r="H643" s="13"/>
      <c r="I643" s="14"/>
      <c r="J643" s="44">
        <f>IFERROR(IF(G643="Annual Fee",VLOOKUP('Non-GB'!F643,Data!N:P,3,FALSE),0),0)+IFERROR(IF(G643="Late Charge",IF(OR(F643="FS-4.1",F643="FS-4.2"),VLOOKUP(F643&amp;H643,M:O,3,FALSE),VLOOKUP(H643,N:O,2,FALSE)*VLOOKUP(F643,Data!N:P,3,FALSE))),0)+IFERROR(IF(OR(F643="FS-4.1",F643="FS-4.2"),IF(VLOOKUP(H643,Data!R:S,2,FALSE)&lt;'Non-GB'!$D$5,"Lapse",0)),0)</f>
        <v>0</v>
      </c>
      <c r="L643" s="32"/>
    </row>
    <row r="644" spans="1:12" ht="20.100000000000001" customHeight="1" x14ac:dyDescent="0.25">
      <c r="A644" s="43">
        <v>636</v>
      </c>
      <c r="B644" s="49"/>
      <c r="C644" s="49"/>
      <c r="D644" s="48"/>
      <c r="E644" s="49"/>
      <c r="F644" s="70"/>
      <c r="G644" s="13"/>
      <c r="H644" s="13"/>
      <c r="I644" s="14"/>
      <c r="J644" s="44">
        <f>IFERROR(IF(G644="Annual Fee",VLOOKUP('Non-GB'!F644,Data!N:P,3,FALSE),0),0)+IFERROR(IF(G644="Late Charge",IF(OR(F644="FS-4.1",F644="FS-4.2"),VLOOKUP(F644&amp;H644,M:O,3,FALSE),VLOOKUP(H644,N:O,2,FALSE)*VLOOKUP(F644,Data!N:P,3,FALSE))),0)+IFERROR(IF(OR(F644="FS-4.1",F644="FS-4.2"),IF(VLOOKUP(H644,Data!R:S,2,FALSE)&lt;'Non-GB'!$D$5,"Lapse",0)),0)</f>
        <v>0</v>
      </c>
      <c r="L644" s="32"/>
    </row>
    <row r="645" spans="1:12" ht="20.100000000000001" customHeight="1" x14ac:dyDescent="0.25">
      <c r="A645" s="43">
        <v>637</v>
      </c>
      <c r="B645" s="49"/>
      <c r="C645" s="49"/>
      <c r="D645" s="48"/>
      <c r="E645" s="49"/>
      <c r="F645" s="70"/>
      <c r="G645" s="13"/>
      <c r="H645" s="13"/>
      <c r="I645" s="14"/>
      <c r="J645" s="44">
        <f>IFERROR(IF(G645="Annual Fee",VLOOKUP('Non-GB'!F645,Data!N:P,3,FALSE),0),0)+IFERROR(IF(G645="Late Charge",IF(OR(F645="FS-4.1",F645="FS-4.2"),VLOOKUP(F645&amp;H645,M:O,3,FALSE),VLOOKUP(H645,N:O,2,FALSE)*VLOOKUP(F645,Data!N:P,3,FALSE))),0)+IFERROR(IF(OR(F645="FS-4.1",F645="FS-4.2"),IF(VLOOKUP(H645,Data!R:S,2,FALSE)&lt;'Non-GB'!$D$5,"Lapse",0)),0)</f>
        <v>0</v>
      </c>
      <c r="L645" s="32"/>
    </row>
    <row r="646" spans="1:12" ht="20.100000000000001" customHeight="1" x14ac:dyDescent="0.25">
      <c r="A646" s="43">
        <v>638</v>
      </c>
      <c r="B646" s="49"/>
      <c r="C646" s="49"/>
      <c r="D646" s="48"/>
      <c r="E646" s="49"/>
      <c r="F646" s="70"/>
      <c r="G646" s="13"/>
      <c r="H646" s="13"/>
      <c r="I646" s="14"/>
      <c r="J646" s="44">
        <f>IFERROR(IF(G646="Annual Fee",VLOOKUP('Non-GB'!F646,Data!N:P,3,FALSE),0),0)+IFERROR(IF(G646="Late Charge",IF(OR(F646="FS-4.1",F646="FS-4.2"),VLOOKUP(F646&amp;H646,M:O,3,FALSE),VLOOKUP(H646,N:O,2,FALSE)*VLOOKUP(F646,Data!N:P,3,FALSE))),0)+IFERROR(IF(OR(F646="FS-4.1",F646="FS-4.2"),IF(VLOOKUP(H646,Data!R:S,2,FALSE)&lt;'Non-GB'!$D$5,"Lapse",0)),0)</f>
        <v>0</v>
      </c>
      <c r="L646" s="32"/>
    </row>
    <row r="647" spans="1:12" ht="20.100000000000001" customHeight="1" x14ac:dyDescent="0.25">
      <c r="A647" s="43">
        <v>639</v>
      </c>
      <c r="B647" s="49"/>
      <c r="C647" s="49"/>
      <c r="D647" s="48"/>
      <c r="E647" s="49"/>
      <c r="F647" s="70"/>
      <c r="G647" s="13"/>
      <c r="H647" s="13"/>
      <c r="I647" s="14"/>
      <c r="J647" s="44">
        <f>IFERROR(IF(G647="Annual Fee",VLOOKUP('Non-GB'!F647,Data!N:P,3,FALSE),0),0)+IFERROR(IF(G647="Late Charge",IF(OR(F647="FS-4.1",F647="FS-4.2"),VLOOKUP(F647&amp;H647,M:O,3,FALSE),VLOOKUP(H647,N:O,2,FALSE)*VLOOKUP(F647,Data!N:P,3,FALSE))),0)+IFERROR(IF(OR(F647="FS-4.1",F647="FS-4.2"),IF(VLOOKUP(H647,Data!R:S,2,FALSE)&lt;'Non-GB'!$D$5,"Lapse",0)),0)</f>
        <v>0</v>
      </c>
      <c r="L647" s="32"/>
    </row>
    <row r="648" spans="1:12" ht="20.100000000000001" customHeight="1" x14ac:dyDescent="0.25">
      <c r="A648" s="43">
        <v>640</v>
      </c>
      <c r="B648" s="49"/>
      <c r="C648" s="49"/>
      <c r="D648" s="48"/>
      <c r="E648" s="49"/>
      <c r="F648" s="70"/>
      <c r="G648" s="13"/>
      <c r="H648" s="13"/>
      <c r="I648" s="14"/>
      <c r="J648" s="44">
        <f>IFERROR(IF(G648="Annual Fee",VLOOKUP('Non-GB'!F648,Data!N:P,3,FALSE),0),0)+IFERROR(IF(G648="Late Charge",IF(OR(F648="FS-4.1",F648="FS-4.2"),VLOOKUP(F648&amp;H648,M:O,3,FALSE),VLOOKUP(H648,N:O,2,FALSE)*VLOOKUP(F648,Data!N:P,3,FALSE))),0)+IFERROR(IF(OR(F648="FS-4.1",F648="FS-4.2"),IF(VLOOKUP(H648,Data!R:S,2,FALSE)&lt;'Non-GB'!$D$5,"Lapse",0)),0)</f>
        <v>0</v>
      </c>
      <c r="L648" s="32"/>
    </row>
    <row r="649" spans="1:12" ht="20.100000000000001" customHeight="1" x14ac:dyDescent="0.25">
      <c r="A649" s="43">
        <v>641</v>
      </c>
      <c r="B649" s="49"/>
      <c r="C649" s="49"/>
      <c r="D649" s="48"/>
      <c r="E649" s="49"/>
      <c r="F649" s="70"/>
      <c r="G649" s="13"/>
      <c r="H649" s="13"/>
      <c r="I649" s="14"/>
      <c r="J649" s="44">
        <f>IFERROR(IF(G649="Annual Fee",VLOOKUP('Non-GB'!F649,Data!N:P,3,FALSE),0),0)+IFERROR(IF(G649="Late Charge",IF(OR(F649="FS-4.1",F649="FS-4.2"),VLOOKUP(F649&amp;H649,M:O,3,FALSE),VLOOKUP(H649,N:O,2,FALSE)*VLOOKUP(F649,Data!N:P,3,FALSE))),0)+IFERROR(IF(OR(F649="FS-4.1",F649="FS-4.2"),IF(VLOOKUP(H649,Data!R:S,2,FALSE)&lt;'Non-GB'!$D$5,"Lapse",0)),0)</f>
        <v>0</v>
      </c>
      <c r="L649" s="32"/>
    </row>
    <row r="650" spans="1:12" ht="20.100000000000001" customHeight="1" x14ac:dyDescent="0.25">
      <c r="A650" s="43">
        <v>642</v>
      </c>
      <c r="B650" s="49"/>
      <c r="C650" s="49"/>
      <c r="D650" s="48"/>
      <c r="E650" s="49"/>
      <c r="F650" s="70"/>
      <c r="G650" s="13"/>
      <c r="H650" s="13"/>
      <c r="I650" s="14"/>
      <c r="J650" s="44">
        <f>IFERROR(IF(G650="Annual Fee",VLOOKUP('Non-GB'!F650,Data!N:P,3,FALSE),0),0)+IFERROR(IF(G650="Late Charge",IF(OR(F650="FS-4.1",F650="FS-4.2"),VLOOKUP(F650&amp;H650,M:O,3,FALSE),VLOOKUP(H650,N:O,2,FALSE)*VLOOKUP(F650,Data!N:P,3,FALSE))),0)+IFERROR(IF(OR(F650="FS-4.1",F650="FS-4.2"),IF(VLOOKUP(H650,Data!R:S,2,FALSE)&lt;'Non-GB'!$D$5,"Lapse",0)),0)</f>
        <v>0</v>
      </c>
      <c r="L650" s="32"/>
    </row>
    <row r="651" spans="1:12" ht="20.100000000000001" customHeight="1" x14ac:dyDescent="0.25">
      <c r="A651" s="43">
        <v>643</v>
      </c>
      <c r="B651" s="49"/>
      <c r="C651" s="49"/>
      <c r="D651" s="48"/>
      <c r="E651" s="49"/>
      <c r="F651" s="70"/>
      <c r="G651" s="13"/>
      <c r="H651" s="13"/>
      <c r="I651" s="14"/>
      <c r="J651" s="44">
        <f>IFERROR(IF(G651="Annual Fee",VLOOKUP('Non-GB'!F651,Data!N:P,3,FALSE),0),0)+IFERROR(IF(G651="Late Charge",IF(OR(F651="FS-4.1",F651="FS-4.2"),VLOOKUP(F651&amp;H651,M:O,3,FALSE),VLOOKUP(H651,N:O,2,FALSE)*VLOOKUP(F651,Data!N:P,3,FALSE))),0)+IFERROR(IF(OR(F651="FS-4.1",F651="FS-4.2"),IF(VLOOKUP(H651,Data!R:S,2,FALSE)&lt;'Non-GB'!$D$5,"Lapse",0)),0)</f>
        <v>0</v>
      </c>
      <c r="L651" s="32"/>
    </row>
    <row r="652" spans="1:12" ht="20.100000000000001" customHeight="1" x14ac:dyDescent="0.25">
      <c r="A652" s="43">
        <v>644</v>
      </c>
      <c r="B652" s="49"/>
      <c r="C652" s="49"/>
      <c r="D652" s="48"/>
      <c r="E652" s="49"/>
      <c r="F652" s="70"/>
      <c r="G652" s="13"/>
      <c r="H652" s="13"/>
      <c r="I652" s="14"/>
      <c r="J652" s="44">
        <f>IFERROR(IF(G652="Annual Fee",VLOOKUP('Non-GB'!F652,Data!N:P,3,FALSE),0),0)+IFERROR(IF(G652="Late Charge",IF(OR(F652="FS-4.1",F652="FS-4.2"),VLOOKUP(F652&amp;H652,M:O,3,FALSE),VLOOKUP(H652,N:O,2,FALSE)*VLOOKUP(F652,Data!N:P,3,FALSE))),0)+IFERROR(IF(OR(F652="FS-4.1",F652="FS-4.2"),IF(VLOOKUP(H652,Data!R:S,2,FALSE)&lt;'Non-GB'!$D$5,"Lapse",0)),0)</f>
        <v>0</v>
      </c>
      <c r="L652" s="32"/>
    </row>
    <row r="653" spans="1:12" ht="20.100000000000001" customHeight="1" x14ac:dyDescent="0.25">
      <c r="A653" s="43">
        <v>645</v>
      </c>
      <c r="B653" s="49"/>
      <c r="C653" s="49"/>
      <c r="D653" s="48"/>
      <c r="E653" s="49"/>
      <c r="F653" s="70"/>
      <c r="G653" s="13"/>
      <c r="H653" s="13"/>
      <c r="I653" s="14"/>
      <c r="J653" s="44">
        <f>IFERROR(IF(G653="Annual Fee",VLOOKUP('Non-GB'!F653,Data!N:P,3,FALSE),0),0)+IFERROR(IF(G653="Late Charge",IF(OR(F653="FS-4.1",F653="FS-4.2"),VLOOKUP(F653&amp;H653,M:O,3,FALSE),VLOOKUP(H653,N:O,2,FALSE)*VLOOKUP(F653,Data!N:P,3,FALSE))),0)+IFERROR(IF(OR(F653="FS-4.1",F653="FS-4.2"),IF(VLOOKUP(H653,Data!R:S,2,FALSE)&lt;'Non-GB'!$D$5,"Lapse",0)),0)</f>
        <v>0</v>
      </c>
      <c r="L653" s="32"/>
    </row>
    <row r="654" spans="1:12" ht="20.100000000000001" customHeight="1" x14ac:dyDescent="0.25">
      <c r="A654" s="43">
        <v>646</v>
      </c>
      <c r="B654" s="49"/>
      <c r="C654" s="49"/>
      <c r="D654" s="48"/>
      <c r="E654" s="49"/>
      <c r="F654" s="70"/>
      <c r="G654" s="13"/>
      <c r="H654" s="13"/>
      <c r="I654" s="14"/>
      <c r="J654" s="44">
        <f>IFERROR(IF(G654="Annual Fee",VLOOKUP('Non-GB'!F654,Data!N:P,3,FALSE),0),0)+IFERROR(IF(G654="Late Charge",IF(OR(F654="FS-4.1",F654="FS-4.2"),VLOOKUP(F654&amp;H654,M:O,3,FALSE),VLOOKUP(H654,N:O,2,FALSE)*VLOOKUP(F654,Data!N:P,3,FALSE))),0)+IFERROR(IF(OR(F654="FS-4.1",F654="FS-4.2"),IF(VLOOKUP(H654,Data!R:S,2,FALSE)&lt;'Non-GB'!$D$5,"Lapse",0)),0)</f>
        <v>0</v>
      </c>
      <c r="L654" s="32"/>
    </row>
    <row r="655" spans="1:12" ht="20.100000000000001" customHeight="1" x14ac:dyDescent="0.25">
      <c r="A655" s="43">
        <v>647</v>
      </c>
      <c r="B655" s="49"/>
      <c r="C655" s="49"/>
      <c r="D655" s="48"/>
      <c r="E655" s="49"/>
      <c r="F655" s="70"/>
      <c r="G655" s="13"/>
      <c r="H655" s="13"/>
      <c r="I655" s="14"/>
      <c r="J655" s="44">
        <f>IFERROR(IF(G655="Annual Fee",VLOOKUP('Non-GB'!F655,Data!N:P,3,FALSE),0),0)+IFERROR(IF(G655="Late Charge",IF(OR(F655="FS-4.1",F655="FS-4.2"),VLOOKUP(F655&amp;H655,M:O,3,FALSE),VLOOKUP(H655,N:O,2,FALSE)*VLOOKUP(F655,Data!N:P,3,FALSE))),0)+IFERROR(IF(OR(F655="FS-4.1",F655="FS-4.2"),IF(VLOOKUP(H655,Data!R:S,2,FALSE)&lt;'Non-GB'!$D$5,"Lapse",0)),0)</f>
        <v>0</v>
      </c>
      <c r="L655" s="32"/>
    </row>
    <row r="656" spans="1:12" ht="20.100000000000001" customHeight="1" x14ac:dyDescent="0.25">
      <c r="A656" s="43">
        <v>648</v>
      </c>
      <c r="B656" s="49"/>
      <c r="C656" s="49"/>
      <c r="D656" s="48"/>
      <c r="E656" s="49"/>
      <c r="F656" s="70"/>
      <c r="G656" s="13"/>
      <c r="H656" s="13"/>
      <c r="I656" s="14"/>
      <c r="J656" s="44">
        <f>IFERROR(IF(G656="Annual Fee",VLOOKUP('Non-GB'!F656,Data!N:P,3,FALSE),0),0)+IFERROR(IF(G656="Late Charge",IF(OR(F656="FS-4.1",F656="FS-4.2"),VLOOKUP(F656&amp;H656,M:O,3,FALSE),VLOOKUP(H656,N:O,2,FALSE)*VLOOKUP(F656,Data!N:P,3,FALSE))),0)+IFERROR(IF(OR(F656="FS-4.1",F656="FS-4.2"),IF(VLOOKUP(H656,Data!R:S,2,FALSE)&lt;'Non-GB'!$D$5,"Lapse",0)),0)</f>
        <v>0</v>
      </c>
      <c r="L656" s="32"/>
    </row>
    <row r="657" spans="1:12" ht="20.100000000000001" customHeight="1" x14ac:dyDescent="0.25">
      <c r="A657" s="43">
        <v>649</v>
      </c>
      <c r="B657" s="49"/>
      <c r="C657" s="49"/>
      <c r="D657" s="48"/>
      <c r="E657" s="49"/>
      <c r="F657" s="70"/>
      <c r="G657" s="13"/>
      <c r="H657" s="13"/>
      <c r="I657" s="14"/>
      <c r="J657" s="44">
        <f>IFERROR(IF(G657="Annual Fee",VLOOKUP('Non-GB'!F657,Data!N:P,3,FALSE),0),0)+IFERROR(IF(G657="Late Charge",IF(OR(F657="FS-4.1",F657="FS-4.2"),VLOOKUP(F657&amp;H657,M:O,3,FALSE),VLOOKUP(H657,N:O,2,FALSE)*VLOOKUP(F657,Data!N:P,3,FALSE))),0)+IFERROR(IF(OR(F657="FS-4.1",F657="FS-4.2"),IF(VLOOKUP(H657,Data!R:S,2,FALSE)&lt;'Non-GB'!$D$5,"Lapse",0)),0)</f>
        <v>0</v>
      </c>
      <c r="L657" s="32"/>
    </row>
    <row r="658" spans="1:12" ht="20.100000000000001" customHeight="1" x14ac:dyDescent="0.25">
      <c r="A658" s="43">
        <v>650</v>
      </c>
      <c r="B658" s="49"/>
      <c r="C658" s="49"/>
      <c r="D658" s="48"/>
      <c r="E658" s="49"/>
      <c r="F658" s="70"/>
      <c r="G658" s="13"/>
      <c r="H658" s="13"/>
      <c r="I658" s="14"/>
      <c r="J658" s="44">
        <f>IFERROR(IF(G658="Annual Fee",VLOOKUP('Non-GB'!F658,Data!N:P,3,FALSE),0),0)+IFERROR(IF(G658="Late Charge",IF(OR(F658="FS-4.1",F658="FS-4.2"),VLOOKUP(F658&amp;H658,M:O,3,FALSE),VLOOKUP(H658,N:O,2,FALSE)*VLOOKUP(F658,Data!N:P,3,FALSE))),0)+IFERROR(IF(OR(F658="FS-4.1",F658="FS-4.2"),IF(VLOOKUP(H658,Data!R:S,2,FALSE)&lt;'Non-GB'!$D$5,"Lapse",0)),0)</f>
        <v>0</v>
      </c>
      <c r="L658" s="32"/>
    </row>
    <row r="659" spans="1:12" ht="20.100000000000001" customHeight="1" x14ac:dyDescent="0.25">
      <c r="A659" s="43">
        <v>651</v>
      </c>
      <c r="B659" s="49"/>
      <c r="C659" s="49"/>
      <c r="D659" s="48"/>
      <c r="E659" s="49"/>
      <c r="F659" s="70"/>
      <c r="G659" s="13"/>
      <c r="H659" s="13"/>
      <c r="I659" s="14"/>
      <c r="J659" s="44">
        <f>IFERROR(IF(G659="Annual Fee",VLOOKUP('Non-GB'!F659,Data!N:P,3,FALSE),0),0)+IFERROR(IF(G659="Late Charge",IF(OR(F659="FS-4.1",F659="FS-4.2"),VLOOKUP(F659&amp;H659,M:O,3,FALSE),VLOOKUP(H659,N:O,2,FALSE)*VLOOKUP(F659,Data!N:P,3,FALSE))),0)+IFERROR(IF(OR(F659="FS-4.1",F659="FS-4.2"),IF(VLOOKUP(H659,Data!R:S,2,FALSE)&lt;'Non-GB'!$D$5,"Lapse",0)),0)</f>
        <v>0</v>
      </c>
      <c r="L659" s="32"/>
    </row>
    <row r="660" spans="1:12" ht="20.100000000000001" customHeight="1" x14ac:dyDescent="0.25">
      <c r="A660" s="43">
        <v>652</v>
      </c>
      <c r="B660" s="49"/>
      <c r="C660" s="49"/>
      <c r="D660" s="48"/>
      <c r="E660" s="49"/>
      <c r="F660" s="70"/>
      <c r="G660" s="13"/>
      <c r="H660" s="13"/>
      <c r="I660" s="14"/>
      <c r="J660" s="44">
        <f>IFERROR(IF(G660="Annual Fee",VLOOKUP('Non-GB'!F660,Data!N:P,3,FALSE),0),0)+IFERROR(IF(G660="Late Charge",IF(OR(F660="FS-4.1",F660="FS-4.2"),VLOOKUP(F660&amp;H660,M:O,3,FALSE),VLOOKUP(H660,N:O,2,FALSE)*VLOOKUP(F660,Data!N:P,3,FALSE))),0)+IFERROR(IF(OR(F660="FS-4.1",F660="FS-4.2"),IF(VLOOKUP(H660,Data!R:S,2,FALSE)&lt;'Non-GB'!$D$5,"Lapse",0)),0)</f>
        <v>0</v>
      </c>
      <c r="L660" s="32"/>
    </row>
    <row r="661" spans="1:12" ht="20.100000000000001" customHeight="1" x14ac:dyDescent="0.25">
      <c r="A661" s="43">
        <v>653</v>
      </c>
      <c r="B661" s="49"/>
      <c r="C661" s="49"/>
      <c r="D661" s="48"/>
      <c r="E661" s="49"/>
      <c r="F661" s="70"/>
      <c r="G661" s="13"/>
      <c r="H661" s="13"/>
      <c r="I661" s="14"/>
      <c r="J661" s="44">
        <f>IFERROR(IF(G661="Annual Fee",VLOOKUP('Non-GB'!F661,Data!N:P,3,FALSE),0),0)+IFERROR(IF(G661="Late Charge",IF(OR(F661="FS-4.1",F661="FS-4.2"),VLOOKUP(F661&amp;H661,M:O,3,FALSE),VLOOKUP(H661,N:O,2,FALSE)*VLOOKUP(F661,Data!N:P,3,FALSE))),0)+IFERROR(IF(OR(F661="FS-4.1",F661="FS-4.2"),IF(VLOOKUP(H661,Data!R:S,2,FALSE)&lt;'Non-GB'!$D$5,"Lapse",0)),0)</f>
        <v>0</v>
      </c>
      <c r="L661" s="32"/>
    </row>
    <row r="662" spans="1:12" ht="20.100000000000001" customHeight="1" x14ac:dyDescent="0.25">
      <c r="A662" s="43">
        <v>654</v>
      </c>
      <c r="B662" s="49"/>
      <c r="C662" s="49"/>
      <c r="D662" s="48"/>
      <c r="E662" s="49"/>
      <c r="F662" s="70"/>
      <c r="G662" s="13"/>
      <c r="H662" s="13"/>
      <c r="I662" s="14"/>
      <c r="J662" s="44">
        <f>IFERROR(IF(G662="Annual Fee",VLOOKUP('Non-GB'!F662,Data!N:P,3,FALSE),0),0)+IFERROR(IF(G662="Late Charge",IF(OR(F662="FS-4.1",F662="FS-4.2"),VLOOKUP(F662&amp;H662,M:O,3,FALSE),VLOOKUP(H662,N:O,2,FALSE)*VLOOKUP(F662,Data!N:P,3,FALSE))),0)+IFERROR(IF(OR(F662="FS-4.1",F662="FS-4.2"),IF(VLOOKUP(H662,Data!R:S,2,FALSE)&lt;'Non-GB'!$D$5,"Lapse",0)),0)</f>
        <v>0</v>
      </c>
      <c r="L662" s="32"/>
    </row>
    <row r="663" spans="1:12" ht="20.100000000000001" customHeight="1" x14ac:dyDescent="0.25">
      <c r="A663" s="43">
        <v>655</v>
      </c>
      <c r="B663" s="49"/>
      <c r="C663" s="49"/>
      <c r="D663" s="48"/>
      <c r="E663" s="49"/>
      <c r="F663" s="70"/>
      <c r="G663" s="13"/>
      <c r="H663" s="13"/>
      <c r="I663" s="14"/>
      <c r="J663" s="44">
        <f>IFERROR(IF(G663="Annual Fee",VLOOKUP('Non-GB'!F663,Data!N:P,3,FALSE),0),0)+IFERROR(IF(G663="Late Charge",IF(OR(F663="FS-4.1",F663="FS-4.2"),VLOOKUP(F663&amp;H663,M:O,3,FALSE),VLOOKUP(H663,N:O,2,FALSE)*VLOOKUP(F663,Data!N:P,3,FALSE))),0)+IFERROR(IF(OR(F663="FS-4.1",F663="FS-4.2"),IF(VLOOKUP(H663,Data!R:S,2,FALSE)&lt;'Non-GB'!$D$5,"Lapse",0)),0)</f>
        <v>0</v>
      </c>
      <c r="L663" s="32"/>
    </row>
    <row r="664" spans="1:12" ht="20.100000000000001" customHeight="1" x14ac:dyDescent="0.25">
      <c r="A664" s="43">
        <v>656</v>
      </c>
      <c r="B664" s="49"/>
      <c r="C664" s="49"/>
      <c r="D664" s="48"/>
      <c r="E664" s="49"/>
      <c r="F664" s="70"/>
      <c r="G664" s="13"/>
      <c r="H664" s="13"/>
      <c r="I664" s="14"/>
      <c r="J664" s="44">
        <f>IFERROR(IF(G664="Annual Fee",VLOOKUP('Non-GB'!F664,Data!N:P,3,FALSE),0),0)+IFERROR(IF(G664="Late Charge",IF(OR(F664="FS-4.1",F664="FS-4.2"),VLOOKUP(F664&amp;H664,M:O,3,FALSE),VLOOKUP(H664,N:O,2,FALSE)*VLOOKUP(F664,Data!N:P,3,FALSE))),0)+IFERROR(IF(OR(F664="FS-4.1",F664="FS-4.2"),IF(VLOOKUP(H664,Data!R:S,2,FALSE)&lt;'Non-GB'!$D$5,"Lapse",0)),0)</f>
        <v>0</v>
      </c>
      <c r="L664" s="32"/>
    </row>
    <row r="665" spans="1:12" ht="20.100000000000001" customHeight="1" x14ac:dyDescent="0.25">
      <c r="A665" s="43">
        <v>657</v>
      </c>
      <c r="B665" s="49"/>
      <c r="C665" s="49"/>
      <c r="D665" s="48"/>
      <c r="E665" s="49"/>
      <c r="F665" s="70"/>
      <c r="G665" s="13"/>
      <c r="H665" s="13"/>
      <c r="I665" s="14"/>
      <c r="J665" s="44">
        <f>IFERROR(IF(G665="Annual Fee",VLOOKUP('Non-GB'!F665,Data!N:P,3,FALSE),0),0)+IFERROR(IF(G665="Late Charge",IF(OR(F665="FS-4.1",F665="FS-4.2"),VLOOKUP(F665&amp;H665,M:O,3,FALSE),VLOOKUP(H665,N:O,2,FALSE)*VLOOKUP(F665,Data!N:P,3,FALSE))),0)+IFERROR(IF(OR(F665="FS-4.1",F665="FS-4.2"),IF(VLOOKUP(H665,Data!R:S,2,FALSE)&lt;'Non-GB'!$D$5,"Lapse",0)),0)</f>
        <v>0</v>
      </c>
      <c r="L665" s="32"/>
    </row>
    <row r="666" spans="1:12" ht="20.100000000000001" customHeight="1" x14ac:dyDescent="0.25">
      <c r="A666" s="43">
        <v>658</v>
      </c>
      <c r="B666" s="49"/>
      <c r="C666" s="49"/>
      <c r="D666" s="48"/>
      <c r="E666" s="49"/>
      <c r="F666" s="70"/>
      <c r="G666" s="13"/>
      <c r="H666" s="13"/>
      <c r="I666" s="14"/>
      <c r="J666" s="44">
        <f>IFERROR(IF(G666="Annual Fee",VLOOKUP('Non-GB'!F666,Data!N:P,3,FALSE),0),0)+IFERROR(IF(G666="Late Charge",IF(OR(F666="FS-4.1",F666="FS-4.2"),VLOOKUP(F666&amp;H666,M:O,3,FALSE),VLOOKUP(H666,N:O,2,FALSE)*VLOOKUP(F666,Data!N:P,3,FALSE))),0)+IFERROR(IF(OR(F666="FS-4.1",F666="FS-4.2"),IF(VLOOKUP(H666,Data!R:S,2,FALSE)&lt;'Non-GB'!$D$5,"Lapse",0)),0)</f>
        <v>0</v>
      </c>
      <c r="L666" s="32"/>
    </row>
    <row r="667" spans="1:12" ht="20.100000000000001" customHeight="1" x14ac:dyDescent="0.25">
      <c r="A667" s="43">
        <v>659</v>
      </c>
      <c r="B667" s="49"/>
      <c r="C667" s="49"/>
      <c r="D667" s="48"/>
      <c r="E667" s="49"/>
      <c r="F667" s="70"/>
      <c r="G667" s="13"/>
      <c r="H667" s="13"/>
      <c r="I667" s="14"/>
      <c r="J667" s="44">
        <f>IFERROR(IF(G667="Annual Fee",VLOOKUP('Non-GB'!F667,Data!N:P,3,FALSE),0),0)+IFERROR(IF(G667="Late Charge",IF(OR(F667="FS-4.1",F667="FS-4.2"),VLOOKUP(F667&amp;H667,M:O,3,FALSE),VLOOKUP(H667,N:O,2,FALSE)*VLOOKUP(F667,Data!N:P,3,FALSE))),0)+IFERROR(IF(OR(F667="FS-4.1",F667="FS-4.2"),IF(VLOOKUP(H667,Data!R:S,2,FALSE)&lt;'Non-GB'!$D$5,"Lapse",0)),0)</f>
        <v>0</v>
      </c>
      <c r="L667" s="32"/>
    </row>
    <row r="668" spans="1:12" ht="20.100000000000001" customHeight="1" x14ac:dyDescent="0.25">
      <c r="A668" s="43">
        <v>660</v>
      </c>
      <c r="B668" s="49"/>
      <c r="C668" s="49"/>
      <c r="D668" s="48"/>
      <c r="E668" s="49"/>
      <c r="F668" s="70"/>
      <c r="G668" s="13"/>
      <c r="H668" s="13"/>
      <c r="I668" s="14"/>
      <c r="J668" s="44">
        <f>IFERROR(IF(G668="Annual Fee",VLOOKUP('Non-GB'!F668,Data!N:P,3,FALSE),0),0)+IFERROR(IF(G668="Late Charge",IF(OR(F668="FS-4.1",F668="FS-4.2"),VLOOKUP(F668&amp;H668,M:O,3,FALSE),VLOOKUP(H668,N:O,2,FALSE)*VLOOKUP(F668,Data!N:P,3,FALSE))),0)+IFERROR(IF(OR(F668="FS-4.1",F668="FS-4.2"),IF(VLOOKUP(H668,Data!R:S,2,FALSE)&lt;'Non-GB'!$D$5,"Lapse",0)),0)</f>
        <v>0</v>
      </c>
      <c r="L668" s="32"/>
    </row>
    <row r="669" spans="1:12" ht="20.100000000000001" customHeight="1" x14ac:dyDescent="0.25">
      <c r="A669" s="43">
        <v>661</v>
      </c>
      <c r="B669" s="49"/>
      <c r="C669" s="49"/>
      <c r="D669" s="48"/>
      <c r="E669" s="49"/>
      <c r="F669" s="70"/>
      <c r="G669" s="13"/>
      <c r="H669" s="13"/>
      <c r="I669" s="14"/>
      <c r="J669" s="44">
        <f>IFERROR(IF(G669="Annual Fee",VLOOKUP('Non-GB'!F669,Data!N:P,3,FALSE),0),0)+IFERROR(IF(G669="Late Charge",IF(OR(F669="FS-4.1",F669="FS-4.2"),VLOOKUP(F669&amp;H669,M:O,3,FALSE),VLOOKUP(H669,N:O,2,FALSE)*VLOOKUP(F669,Data!N:P,3,FALSE))),0)+IFERROR(IF(OR(F669="FS-4.1",F669="FS-4.2"),IF(VLOOKUP(H669,Data!R:S,2,FALSE)&lt;'Non-GB'!$D$5,"Lapse",0)),0)</f>
        <v>0</v>
      </c>
      <c r="L669" s="32"/>
    </row>
    <row r="670" spans="1:12" ht="20.100000000000001" customHeight="1" x14ac:dyDescent="0.25">
      <c r="A670" s="43">
        <v>662</v>
      </c>
      <c r="B670" s="49"/>
      <c r="C670" s="49"/>
      <c r="D670" s="48"/>
      <c r="E670" s="49"/>
      <c r="F670" s="70"/>
      <c r="G670" s="13"/>
      <c r="H670" s="13"/>
      <c r="I670" s="14"/>
      <c r="J670" s="44">
        <f>IFERROR(IF(G670="Annual Fee",VLOOKUP('Non-GB'!F670,Data!N:P,3,FALSE),0),0)+IFERROR(IF(G670="Late Charge",IF(OR(F670="FS-4.1",F670="FS-4.2"),VLOOKUP(F670&amp;H670,M:O,3,FALSE),VLOOKUP(H670,N:O,2,FALSE)*VLOOKUP(F670,Data!N:P,3,FALSE))),0)+IFERROR(IF(OR(F670="FS-4.1",F670="FS-4.2"),IF(VLOOKUP(H670,Data!R:S,2,FALSE)&lt;'Non-GB'!$D$5,"Lapse",0)),0)</f>
        <v>0</v>
      </c>
      <c r="L670" s="32"/>
    </row>
    <row r="671" spans="1:12" ht="20.100000000000001" customHeight="1" x14ac:dyDescent="0.25">
      <c r="A671" s="43">
        <v>663</v>
      </c>
      <c r="B671" s="49"/>
      <c r="C671" s="49"/>
      <c r="D671" s="48"/>
      <c r="E671" s="49"/>
      <c r="F671" s="70"/>
      <c r="G671" s="13"/>
      <c r="H671" s="13"/>
      <c r="I671" s="14"/>
      <c r="J671" s="44">
        <f>IFERROR(IF(G671="Annual Fee",VLOOKUP('Non-GB'!F671,Data!N:P,3,FALSE),0),0)+IFERROR(IF(G671="Late Charge",IF(OR(F671="FS-4.1",F671="FS-4.2"),VLOOKUP(F671&amp;H671,M:O,3,FALSE),VLOOKUP(H671,N:O,2,FALSE)*VLOOKUP(F671,Data!N:P,3,FALSE))),0)+IFERROR(IF(OR(F671="FS-4.1",F671="FS-4.2"),IF(VLOOKUP(H671,Data!R:S,2,FALSE)&lt;'Non-GB'!$D$5,"Lapse",0)),0)</f>
        <v>0</v>
      </c>
      <c r="L671" s="32"/>
    </row>
    <row r="672" spans="1:12" ht="20.100000000000001" customHeight="1" x14ac:dyDescent="0.25">
      <c r="A672" s="43">
        <v>664</v>
      </c>
      <c r="B672" s="49"/>
      <c r="C672" s="49"/>
      <c r="D672" s="48"/>
      <c r="E672" s="49"/>
      <c r="F672" s="70"/>
      <c r="G672" s="13"/>
      <c r="H672" s="13"/>
      <c r="I672" s="14"/>
      <c r="J672" s="44">
        <f>IFERROR(IF(G672="Annual Fee",VLOOKUP('Non-GB'!F672,Data!N:P,3,FALSE),0),0)+IFERROR(IF(G672="Late Charge",IF(OR(F672="FS-4.1",F672="FS-4.2"),VLOOKUP(F672&amp;H672,M:O,3,FALSE),VLOOKUP(H672,N:O,2,FALSE)*VLOOKUP(F672,Data!N:P,3,FALSE))),0)+IFERROR(IF(OR(F672="FS-4.1",F672="FS-4.2"),IF(VLOOKUP(H672,Data!R:S,2,FALSE)&lt;'Non-GB'!$D$5,"Lapse",0)),0)</f>
        <v>0</v>
      </c>
      <c r="L672" s="32"/>
    </row>
    <row r="673" spans="1:12" ht="20.100000000000001" customHeight="1" x14ac:dyDescent="0.25">
      <c r="A673" s="43">
        <v>665</v>
      </c>
      <c r="B673" s="49"/>
      <c r="C673" s="49"/>
      <c r="D673" s="48"/>
      <c r="E673" s="49"/>
      <c r="F673" s="70"/>
      <c r="G673" s="13"/>
      <c r="H673" s="13"/>
      <c r="I673" s="14"/>
      <c r="J673" s="44">
        <f>IFERROR(IF(G673="Annual Fee",VLOOKUP('Non-GB'!F673,Data!N:P,3,FALSE),0),0)+IFERROR(IF(G673="Late Charge",IF(OR(F673="FS-4.1",F673="FS-4.2"),VLOOKUP(F673&amp;H673,M:O,3,FALSE),VLOOKUP(H673,N:O,2,FALSE)*VLOOKUP(F673,Data!N:P,3,FALSE))),0)+IFERROR(IF(OR(F673="FS-4.1",F673="FS-4.2"),IF(VLOOKUP(H673,Data!R:S,2,FALSE)&lt;'Non-GB'!$D$5,"Lapse",0)),0)</f>
        <v>0</v>
      </c>
      <c r="L673" s="32"/>
    </row>
    <row r="674" spans="1:12" ht="20.100000000000001" customHeight="1" x14ac:dyDescent="0.25">
      <c r="A674" s="43">
        <v>666</v>
      </c>
      <c r="B674" s="49"/>
      <c r="C674" s="49"/>
      <c r="D674" s="48"/>
      <c r="E674" s="49"/>
      <c r="F674" s="70"/>
      <c r="G674" s="13"/>
      <c r="H674" s="13"/>
      <c r="I674" s="14"/>
      <c r="J674" s="44">
        <f>IFERROR(IF(G674="Annual Fee",VLOOKUP('Non-GB'!F674,Data!N:P,3,FALSE),0),0)+IFERROR(IF(G674="Late Charge",IF(OR(F674="FS-4.1",F674="FS-4.2"),VLOOKUP(F674&amp;H674,M:O,3,FALSE),VLOOKUP(H674,N:O,2,FALSE)*VLOOKUP(F674,Data!N:P,3,FALSE))),0)+IFERROR(IF(OR(F674="FS-4.1",F674="FS-4.2"),IF(VLOOKUP(H674,Data!R:S,2,FALSE)&lt;'Non-GB'!$D$5,"Lapse",0)),0)</f>
        <v>0</v>
      </c>
      <c r="L674" s="32"/>
    </row>
    <row r="675" spans="1:12" ht="20.100000000000001" customHeight="1" x14ac:dyDescent="0.25">
      <c r="A675" s="43">
        <v>667</v>
      </c>
      <c r="B675" s="49"/>
      <c r="C675" s="49"/>
      <c r="D675" s="48"/>
      <c r="E675" s="49"/>
      <c r="F675" s="70"/>
      <c r="G675" s="13"/>
      <c r="H675" s="13"/>
      <c r="I675" s="14"/>
      <c r="J675" s="44">
        <f>IFERROR(IF(G675="Annual Fee",VLOOKUP('Non-GB'!F675,Data!N:P,3,FALSE),0),0)+IFERROR(IF(G675="Late Charge",IF(OR(F675="FS-4.1",F675="FS-4.2"),VLOOKUP(F675&amp;H675,M:O,3,FALSE),VLOOKUP(H675,N:O,2,FALSE)*VLOOKUP(F675,Data!N:P,3,FALSE))),0)+IFERROR(IF(OR(F675="FS-4.1",F675="FS-4.2"),IF(VLOOKUP(H675,Data!R:S,2,FALSE)&lt;'Non-GB'!$D$5,"Lapse",0)),0)</f>
        <v>0</v>
      </c>
      <c r="L675" s="32"/>
    </row>
    <row r="676" spans="1:12" ht="20.100000000000001" customHeight="1" x14ac:dyDescent="0.25">
      <c r="A676" s="43">
        <v>668</v>
      </c>
      <c r="B676" s="49"/>
      <c r="C676" s="49"/>
      <c r="D676" s="48"/>
      <c r="E676" s="49"/>
      <c r="F676" s="70"/>
      <c r="G676" s="13"/>
      <c r="H676" s="13"/>
      <c r="I676" s="14"/>
      <c r="J676" s="44">
        <f>IFERROR(IF(G676="Annual Fee",VLOOKUP('Non-GB'!F676,Data!N:P,3,FALSE),0),0)+IFERROR(IF(G676="Late Charge",IF(OR(F676="FS-4.1",F676="FS-4.2"),VLOOKUP(F676&amp;H676,M:O,3,FALSE),VLOOKUP(H676,N:O,2,FALSE)*VLOOKUP(F676,Data!N:P,3,FALSE))),0)+IFERROR(IF(OR(F676="FS-4.1",F676="FS-4.2"),IF(VLOOKUP(H676,Data!R:S,2,FALSE)&lt;'Non-GB'!$D$5,"Lapse",0)),0)</f>
        <v>0</v>
      </c>
      <c r="L676" s="32"/>
    </row>
    <row r="677" spans="1:12" ht="20.100000000000001" customHeight="1" x14ac:dyDescent="0.25">
      <c r="A677" s="43">
        <v>669</v>
      </c>
      <c r="B677" s="49"/>
      <c r="C677" s="49"/>
      <c r="D677" s="48"/>
      <c r="E677" s="49"/>
      <c r="F677" s="70"/>
      <c r="G677" s="13"/>
      <c r="H677" s="13"/>
      <c r="I677" s="14"/>
      <c r="J677" s="44">
        <f>IFERROR(IF(G677="Annual Fee",VLOOKUP('Non-GB'!F677,Data!N:P,3,FALSE),0),0)+IFERROR(IF(G677="Late Charge",IF(OR(F677="FS-4.1",F677="FS-4.2"),VLOOKUP(F677&amp;H677,M:O,3,FALSE),VLOOKUP(H677,N:O,2,FALSE)*VLOOKUP(F677,Data!N:P,3,FALSE))),0)+IFERROR(IF(OR(F677="FS-4.1",F677="FS-4.2"),IF(VLOOKUP(H677,Data!R:S,2,FALSE)&lt;'Non-GB'!$D$5,"Lapse",0)),0)</f>
        <v>0</v>
      </c>
      <c r="L677" s="32"/>
    </row>
    <row r="678" spans="1:12" ht="20.100000000000001" customHeight="1" x14ac:dyDescent="0.25">
      <c r="A678" s="43">
        <v>670</v>
      </c>
      <c r="B678" s="49"/>
      <c r="C678" s="49"/>
      <c r="D678" s="48"/>
      <c r="E678" s="49"/>
      <c r="F678" s="70"/>
      <c r="G678" s="13"/>
      <c r="H678" s="13"/>
      <c r="I678" s="14"/>
      <c r="J678" s="44">
        <f>IFERROR(IF(G678="Annual Fee",VLOOKUP('Non-GB'!F678,Data!N:P,3,FALSE),0),0)+IFERROR(IF(G678="Late Charge",IF(OR(F678="FS-4.1",F678="FS-4.2"),VLOOKUP(F678&amp;H678,M:O,3,FALSE),VLOOKUP(H678,N:O,2,FALSE)*VLOOKUP(F678,Data!N:P,3,FALSE))),0)+IFERROR(IF(OR(F678="FS-4.1",F678="FS-4.2"),IF(VLOOKUP(H678,Data!R:S,2,FALSE)&lt;'Non-GB'!$D$5,"Lapse",0)),0)</f>
        <v>0</v>
      </c>
      <c r="L678" s="32"/>
    </row>
    <row r="679" spans="1:12" ht="20.100000000000001" customHeight="1" x14ac:dyDescent="0.25">
      <c r="A679" s="43">
        <v>671</v>
      </c>
      <c r="B679" s="49"/>
      <c r="C679" s="49"/>
      <c r="D679" s="48"/>
      <c r="E679" s="49"/>
      <c r="F679" s="70"/>
      <c r="G679" s="13"/>
      <c r="H679" s="13"/>
      <c r="I679" s="14"/>
      <c r="J679" s="44">
        <f>IFERROR(IF(G679="Annual Fee",VLOOKUP('Non-GB'!F679,Data!N:P,3,FALSE),0),0)+IFERROR(IF(G679="Late Charge",IF(OR(F679="FS-4.1",F679="FS-4.2"),VLOOKUP(F679&amp;H679,M:O,3,FALSE),VLOOKUP(H679,N:O,2,FALSE)*VLOOKUP(F679,Data!N:P,3,FALSE))),0)+IFERROR(IF(OR(F679="FS-4.1",F679="FS-4.2"),IF(VLOOKUP(H679,Data!R:S,2,FALSE)&lt;'Non-GB'!$D$5,"Lapse",0)),0)</f>
        <v>0</v>
      </c>
      <c r="L679" s="32"/>
    </row>
    <row r="680" spans="1:12" ht="20.100000000000001" customHeight="1" x14ac:dyDescent="0.25">
      <c r="A680" s="43">
        <v>672</v>
      </c>
      <c r="B680" s="49"/>
      <c r="C680" s="49"/>
      <c r="D680" s="48"/>
      <c r="E680" s="49"/>
      <c r="F680" s="70"/>
      <c r="G680" s="13"/>
      <c r="H680" s="13"/>
      <c r="I680" s="14"/>
      <c r="J680" s="44">
        <f>IFERROR(IF(G680="Annual Fee",VLOOKUP('Non-GB'!F680,Data!N:P,3,FALSE),0),0)+IFERROR(IF(G680="Late Charge",IF(OR(F680="FS-4.1",F680="FS-4.2"),VLOOKUP(F680&amp;H680,M:O,3,FALSE),VLOOKUP(H680,N:O,2,FALSE)*VLOOKUP(F680,Data!N:P,3,FALSE))),0)+IFERROR(IF(OR(F680="FS-4.1",F680="FS-4.2"),IF(VLOOKUP(H680,Data!R:S,2,FALSE)&lt;'Non-GB'!$D$5,"Lapse",0)),0)</f>
        <v>0</v>
      </c>
      <c r="L680" s="32"/>
    </row>
    <row r="681" spans="1:12" ht="20.100000000000001" customHeight="1" x14ac:dyDescent="0.25">
      <c r="A681" s="43">
        <v>673</v>
      </c>
      <c r="B681" s="49"/>
      <c r="C681" s="49"/>
      <c r="D681" s="48"/>
      <c r="E681" s="49"/>
      <c r="F681" s="70"/>
      <c r="G681" s="13"/>
      <c r="H681" s="13"/>
      <c r="I681" s="14"/>
      <c r="J681" s="44">
        <f>IFERROR(IF(G681="Annual Fee",VLOOKUP('Non-GB'!F681,Data!N:P,3,FALSE),0),0)+IFERROR(IF(G681="Late Charge",IF(OR(F681="FS-4.1",F681="FS-4.2"),VLOOKUP(F681&amp;H681,M:O,3,FALSE),VLOOKUP(H681,N:O,2,FALSE)*VLOOKUP(F681,Data!N:P,3,FALSE))),0)+IFERROR(IF(OR(F681="FS-4.1",F681="FS-4.2"),IF(VLOOKUP(H681,Data!R:S,2,FALSE)&lt;'Non-GB'!$D$5,"Lapse",0)),0)</f>
        <v>0</v>
      </c>
      <c r="L681" s="32"/>
    </row>
    <row r="682" spans="1:12" ht="20.100000000000001" customHeight="1" x14ac:dyDescent="0.25">
      <c r="A682" s="43">
        <v>674</v>
      </c>
      <c r="B682" s="49"/>
      <c r="C682" s="49"/>
      <c r="D682" s="48"/>
      <c r="E682" s="49"/>
      <c r="F682" s="70"/>
      <c r="G682" s="13"/>
      <c r="H682" s="13"/>
      <c r="I682" s="14"/>
      <c r="J682" s="44">
        <f>IFERROR(IF(G682="Annual Fee",VLOOKUP('Non-GB'!F682,Data!N:P,3,FALSE),0),0)+IFERROR(IF(G682="Late Charge",IF(OR(F682="FS-4.1",F682="FS-4.2"),VLOOKUP(F682&amp;H682,M:O,3,FALSE),VLOOKUP(H682,N:O,2,FALSE)*VLOOKUP(F682,Data!N:P,3,FALSE))),0)+IFERROR(IF(OR(F682="FS-4.1",F682="FS-4.2"),IF(VLOOKUP(H682,Data!R:S,2,FALSE)&lt;'Non-GB'!$D$5,"Lapse",0)),0)</f>
        <v>0</v>
      </c>
      <c r="L682" s="32"/>
    </row>
    <row r="683" spans="1:12" ht="20.100000000000001" customHeight="1" x14ac:dyDescent="0.25">
      <c r="A683" s="43">
        <v>675</v>
      </c>
      <c r="B683" s="49"/>
      <c r="C683" s="49"/>
      <c r="D683" s="48"/>
      <c r="E683" s="49"/>
      <c r="F683" s="70"/>
      <c r="G683" s="13"/>
      <c r="H683" s="13"/>
      <c r="I683" s="14"/>
      <c r="J683" s="44">
        <f>IFERROR(IF(G683="Annual Fee",VLOOKUP('Non-GB'!F683,Data!N:P,3,FALSE),0),0)+IFERROR(IF(G683="Late Charge",IF(OR(F683="FS-4.1",F683="FS-4.2"),VLOOKUP(F683&amp;H683,M:O,3,FALSE),VLOOKUP(H683,N:O,2,FALSE)*VLOOKUP(F683,Data!N:P,3,FALSE))),0)+IFERROR(IF(OR(F683="FS-4.1",F683="FS-4.2"),IF(VLOOKUP(H683,Data!R:S,2,FALSE)&lt;'Non-GB'!$D$5,"Lapse",0)),0)</f>
        <v>0</v>
      </c>
      <c r="L683" s="32"/>
    </row>
    <row r="684" spans="1:12" ht="20.100000000000001" customHeight="1" x14ac:dyDescent="0.25">
      <c r="A684" s="43">
        <v>676</v>
      </c>
      <c r="B684" s="49"/>
      <c r="C684" s="49"/>
      <c r="D684" s="48"/>
      <c r="E684" s="49"/>
      <c r="F684" s="70"/>
      <c r="G684" s="13"/>
      <c r="H684" s="13"/>
      <c r="I684" s="14"/>
      <c r="J684" s="44">
        <f>IFERROR(IF(G684="Annual Fee",VLOOKUP('Non-GB'!F684,Data!N:P,3,FALSE),0),0)+IFERROR(IF(G684="Late Charge",IF(OR(F684="FS-4.1",F684="FS-4.2"),VLOOKUP(F684&amp;H684,M:O,3,FALSE),VLOOKUP(H684,N:O,2,FALSE)*VLOOKUP(F684,Data!N:P,3,FALSE))),0)+IFERROR(IF(OR(F684="FS-4.1",F684="FS-4.2"),IF(VLOOKUP(H684,Data!R:S,2,FALSE)&lt;'Non-GB'!$D$5,"Lapse",0)),0)</f>
        <v>0</v>
      </c>
      <c r="L684" s="32"/>
    </row>
    <row r="685" spans="1:12" ht="20.100000000000001" customHeight="1" x14ac:dyDescent="0.25">
      <c r="A685" s="43">
        <v>677</v>
      </c>
      <c r="B685" s="49"/>
      <c r="C685" s="49"/>
      <c r="D685" s="48"/>
      <c r="E685" s="49"/>
      <c r="F685" s="70"/>
      <c r="G685" s="13"/>
      <c r="H685" s="13"/>
      <c r="I685" s="14"/>
      <c r="J685" s="44">
        <f>IFERROR(IF(G685="Annual Fee",VLOOKUP('Non-GB'!F685,Data!N:P,3,FALSE),0),0)+IFERROR(IF(G685="Late Charge",IF(OR(F685="FS-4.1",F685="FS-4.2"),VLOOKUP(F685&amp;H685,M:O,3,FALSE),VLOOKUP(H685,N:O,2,FALSE)*VLOOKUP(F685,Data!N:P,3,FALSE))),0)+IFERROR(IF(OR(F685="FS-4.1",F685="FS-4.2"),IF(VLOOKUP(H685,Data!R:S,2,FALSE)&lt;'Non-GB'!$D$5,"Lapse",0)),0)</f>
        <v>0</v>
      </c>
      <c r="L685" s="32"/>
    </row>
    <row r="686" spans="1:12" ht="20.100000000000001" customHeight="1" x14ac:dyDescent="0.25">
      <c r="A686" s="43">
        <v>678</v>
      </c>
      <c r="B686" s="49"/>
      <c r="C686" s="49"/>
      <c r="D686" s="48"/>
      <c r="E686" s="49"/>
      <c r="F686" s="70"/>
      <c r="G686" s="13"/>
      <c r="H686" s="13"/>
      <c r="I686" s="14"/>
      <c r="J686" s="44">
        <f>IFERROR(IF(G686="Annual Fee",VLOOKUP('Non-GB'!F686,Data!N:P,3,FALSE),0),0)+IFERROR(IF(G686="Late Charge",IF(OR(F686="FS-4.1",F686="FS-4.2"),VLOOKUP(F686&amp;H686,M:O,3,FALSE),VLOOKUP(H686,N:O,2,FALSE)*VLOOKUP(F686,Data!N:P,3,FALSE))),0)+IFERROR(IF(OR(F686="FS-4.1",F686="FS-4.2"),IF(VLOOKUP(H686,Data!R:S,2,FALSE)&lt;'Non-GB'!$D$5,"Lapse",0)),0)</f>
        <v>0</v>
      </c>
      <c r="L686" s="32"/>
    </row>
    <row r="687" spans="1:12" ht="20.100000000000001" customHeight="1" x14ac:dyDescent="0.25">
      <c r="A687" s="43">
        <v>679</v>
      </c>
      <c r="B687" s="49"/>
      <c r="C687" s="49"/>
      <c r="D687" s="48"/>
      <c r="E687" s="49"/>
      <c r="F687" s="70"/>
      <c r="G687" s="13"/>
      <c r="H687" s="13"/>
      <c r="I687" s="14"/>
      <c r="J687" s="44">
        <f>IFERROR(IF(G687="Annual Fee",VLOOKUP('Non-GB'!F687,Data!N:P,3,FALSE),0),0)+IFERROR(IF(G687="Late Charge",IF(OR(F687="FS-4.1",F687="FS-4.2"),VLOOKUP(F687&amp;H687,M:O,3,FALSE),VLOOKUP(H687,N:O,2,FALSE)*VLOOKUP(F687,Data!N:P,3,FALSE))),0)+IFERROR(IF(OR(F687="FS-4.1",F687="FS-4.2"),IF(VLOOKUP(H687,Data!R:S,2,FALSE)&lt;'Non-GB'!$D$5,"Lapse",0)),0)</f>
        <v>0</v>
      </c>
      <c r="L687" s="32"/>
    </row>
    <row r="688" spans="1:12" ht="20.100000000000001" customHeight="1" x14ac:dyDescent="0.25">
      <c r="A688" s="43">
        <v>680</v>
      </c>
      <c r="B688" s="49"/>
      <c r="C688" s="49"/>
      <c r="D688" s="48"/>
      <c r="E688" s="49"/>
      <c r="F688" s="70"/>
      <c r="G688" s="13"/>
      <c r="H688" s="13"/>
      <c r="I688" s="14"/>
      <c r="J688" s="44">
        <f>IFERROR(IF(G688="Annual Fee",VLOOKUP('Non-GB'!F688,Data!N:P,3,FALSE),0),0)+IFERROR(IF(G688="Late Charge",IF(OR(F688="FS-4.1",F688="FS-4.2"),VLOOKUP(F688&amp;H688,M:O,3,FALSE),VLOOKUP(H688,N:O,2,FALSE)*VLOOKUP(F688,Data!N:P,3,FALSE))),0)+IFERROR(IF(OR(F688="FS-4.1",F688="FS-4.2"),IF(VLOOKUP(H688,Data!R:S,2,FALSE)&lt;'Non-GB'!$D$5,"Lapse",0)),0)</f>
        <v>0</v>
      </c>
      <c r="L688" s="32"/>
    </row>
    <row r="689" spans="1:12" ht="20.100000000000001" customHeight="1" x14ac:dyDescent="0.25">
      <c r="A689" s="43">
        <v>681</v>
      </c>
      <c r="B689" s="49"/>
      <c r="C689" s="49"/>
      <c r="D689" s="48"/>
      <c r="E689" s="49"/>
      <c r="F689" s="70"/>
      <c r="G689" s="13"/>
      <c r="H689" s="13"/>
      <c r="I689" s="14"/>
      <c r="J689" s="44">
        <f>IFERROR(IF(G689="Annual Fee",VLOOKUP('Non-GB'!F689,Data!N:P,3,FALSE),0),0)+IFERROR(IF(G689="Late Charge",IF(OR(F689="FS-4.1",F689="FS-4.2"),VLOOKUP(F689&amp;H689,M:O,3,FALSE),VLOOKUP(H689,N:O,2,FALSE)*VLOOKUP(F689,Data!N:P,3,FALSE))),0)+IFERROR(IF(OR(F689="FS-4.1",F689="FS-4.2"),IF(VLOOKUP(H689,Data!R:S,2,FALSE)&lt;'Non-GB'!$D$5,"Lapse",0)),0)</f>
        <v>0</v>
      </c>
      <c r="L689" s="32"/>
    </row>
    <row r="690" spans="1:12" ht="20.100000000000001" customHeight="1" x14ac:dyDescent="0.25">
      <c r="A690" s="43">
        <v>682</v>
      </c>
      <c r="B690" s="49"/>
      <c r="C690" s="49"/>
      <c r="D690" s="48"/>
      <c r="E690" s="49"/>
      <c r="F690" s="70"/>
      <c r="G690" s="13"/>
      <c r="H690" s="13"/>
      <c r="I690" s="14"/>
      <c r="J690" s="44">
        <f>IFERROR(IF(G690="Annual Fee",VLOOKUP('Non-GB'!F690,Data!N:P,3,FALSE),0),0)+IFERROR(IF(G690="Late Charge",IF(OR(F690="FS-4.1",F690="FS-4.2"),VLOOKUP(F690&amp;H690,M:O,3,FALSE),VLOOKUP(H690,N:O,2,FALSE)*VLOOKUP(F690,Data!N:P,3,FALSE))),0)+IFERROR(IF(OR(F690="FS-4.1",F690="FS-4.2"),IF(VLOOKUP(H690,Data!R:S,2,FALSE)&lt;'Non-GB'!$D$5,"Lapse",0)),0)</f>
        <v>0</v>
      </c>
      <c r="L690" s="32"/>
    </row>
    <row r="691" spans="1:12" ht="20.100000000000001" customHeight="1" x14ac:dyDescent="0.25">
      <c r="A691" s="43">
        <v>683</v>
      </c>
      <c r="B691" s="49"/>
      <c r="C691" s="49"/>
      <c r="D691" s="48"/>
      <c r="E691" s="49"/>
      <c r="F691" s="70"/>
      <c r="G691" s="13"/>
      <c r="H691" s="13"/>
      <c r="I691" s="14"/>
      <c r="J691" s="44">
        <f>IFERROR(IF(G691="Annual Fee",VLOOKUP('Non-GB'!F691,Data!N:P,3,FALSE),0),0)+IFERROR(IF(G691="Late Charge",IF(OR(F691="FS-4.1",F691="FS-4.2"),VLOOKUP(F691&amp;H691,M:O,3,FALSE),VLOOKUP(H691,N:O,2,FALSE)*VLOOKUP(F691,Data!N:P,3,FALSE))),0)+IFERROR(IF(OR(F691="FS-4.1",F691="FS-4.2"),IF(VLOOKUP(H691,Data!R:S,2,FALSE)&lt;'Non-GB'!$D$5,"Lapse",0)),0)</f>
        <v>0</v>
      </c>
      <c r="L691" s="32"/>
    </row>
    <row r="692" spans="1:12" ht="20.100000000000001" customHeight="1" x14ac:dyDescent="0.25">
      <c r="A692" s="43">
        <v>684</v>
      </c>
      <c r="B692" s="49"/>
      <c r="C692" s="49"/>
      <c r="D692" s="48"/>
      <c r="E692" s="49"/>
      <c r="F692" s="70"/>
      <c r="G692" s="13"/>
      <c r="H692" s="13"/>
      <c r="I692" s="14"/>
      <c r="J692" s="44">
        <f>IFERROR(IF(G692="Annual Fee",VLOOKUP('Non-GB'!F692,Data!N:P,3,FALSE),0),0)+IFERROR(IF(G692="Late Charge",IF(OR(F692="FS-4.1",F692="FS-4.2"),VLOOKUP(F692&amp;H692,M:O,3,FALSE),VLOOKUP(H692,N:O,2,FALSE)*VLOOKUP(F692,Data!N:P,3,FALSE))),0)+IFERROR(IF(OR(F692="FS-4.1",F692="FS-4.2"),IF(VLOOKUP(H692,Data!R:S,2,FALSE)&lt;'Non-GB'!$D$5,"Lapse",0)),0)</f>
        <v>0</v>
      </c>
      <c r="L692" s="32"/>
    </row>
    <row r="693" spans="1:12" ht="20.100000000000001" customHeight="1" x14ac:dyDescent="0.25">
      <c r="A693" s="43">
        <v>685</v>
      </c>
      <c r="B693" s="49"/>
      <c r="C693" s="49"/>
      <c r="D693" s="48"/>
      <c r="E693" s="49"/>
      <c r="F693" s="70"/>
      <c r="G693" s="13"/>
      <c r="H693" s="13"/>
      <c r="I693" s="14"/>
      <c r="J693" s="44">
        <f>IFERROR(IF(G693="Annual Fee",VLOOKUP('Non-GB'!F693,Data!N:P,3,FALSE),0),0)+IFERROR(IF(G693="Late Charge",IF(OR(F693="FS-4.1",F693="FS-4.2"),VLOOKUP(F693&amp;H693,M:O,3,FALSE),VLOOKUP(H693,N:O,2,FALSE)*VLOOKUP(F693,Data!N:P,3,FALSE))),0)+IFERROR(IF(OR(F693="FS-4.1",F693="FS-4.2"),IF(VLOOKUP(H693,Data!R:S,2,FALSE)&lt;'Non-GB'!$D$5,"Lapse",0)),0)</f>
        <v>0</v>
      </c>
      <c r="L693" s="32"/>
    </row>
    <row r="694" spans="1:12" ht="20.100000000000001" customHeight="1" x14ac:dyDescent="0.25">
      <c r="A694" s="43">
        <v>686</v>
      </c>
      <c r="B694" s="49"/>
      <c r="C694" s="49"/>
      <c r="D694" s="48"/>
      <c r="E694" s="49"/>
      <c r="F694" s="70"/>
      <c r="G694" s="13"/>
      <c r="H694" s="13"/>
      <c r="I694" s="14"/>
      <c r="J694" s="44">
        <f>IFERROR(IF(G694="Annual Fee",VLOOKUP('Non-GB'!F694,Data!N:P,3,FALSE),0),0)+IFERROR(IF(G694="Late Charge",IF(OR(F694="FS-4.1",F694="FS-4.2"),VLOOKUP(F694&amp;H694,M:O,3,FALSE),VLOOKUP(H694,N:O,2,FALSE)*VLOOKUP(F694,Data!N:P,3,FALSE))),0)+IFERROR(IF(OR(F694="FS-4.1",F694="FS-4.2"),IF(VLOOKUP(H694,Data!R:S,2,FALSE)&lt;'Non-GB'!$D$5,"Lapse",0)),0)</f>
        <v>0</v>
      </c>
      <c r="L694" s="32"/>
    </row>
    <row r="695" spans="1:12" ht="20.100000000000001" customHeight="1" x14ac:dyDescent="0.25">
      <c r="A695" s="43">
        <v>687</v>
      </c>
      <c r="B695" s="49"/>
      <c r="C695" s="49"/>
      <c r="D695" s="48"/>
      <c r="E695" s="49"/>
      <c r="F695" s="70"/>
      <c r="G695" s="13"/>
      <c r="H695" s="13"/>
      <c r="I695" s="14"/>
      <c r="J695" s="44">
        <f>IFERROR(IF(G695="Annual Fee",VLOOKUP('Non-GB'!F695,Data!N:P,3,FALSE),0),0)+IFERROR(IF(G695="Late Charge",IF(OR(F695="FS-4.1",F695="FS-4.2"),VLOOKUP(F695&amp;H695,M:O,3,FALSE),VLOOKUP(H695,N:O,2,FALSE)*VLOOKUP(F695,Data!N:P,3,FALSE))),0)+IFERROR(IF(OR(F695="FS-4.1",F695="FS-4.2"),IF(VLOOKUP(H695,Data!R:S,2,FALSE)&lt;'Non-GB'!$D$5,"Lapse",0)),0)</f>
        <v>0</v>
      </c>
      <c r="L695" s="32"/>
    </row>
    <row r="696" spans="1:12" ht="20.100000000000001" customHeight="1" x14ac:dyDescent="0.25">
      <c r="A696" s="43">
        <v>688</v>
      </c>
      <c r="B696" s="49"/>
      <c r="C696" s="49"/>
      <c r="D696" s="48"/>
      <c r="E696" s="49"/>
      <c r="F696" s="70"/>
      <c r="G696" s="13"/>
      <c r="H696" s="13"/>
      <c r="I696" s="14"/>
      <c r="J696" s="44">
        <f>IFERROR(IF(G696="Annual Fee",VLOOKUP('Non-GB'!F696,Data!N:P,3,FALSE),0),0)+IFERROR(IF(G696="Late Charge",IF(OR(F696="FS-4.1",F696="FS-4.2"),VLOOKUP(F696&amp;H696,M:O,3,FALSE),VLOOKUP(H696,N:O,2,FALSE)*VLOOKUP(F696,Data!N:P,3,FALSE))),0)+IFERROR(IF(OR(F696="FS-4.1",F696="FS-4.2"),IF(VLOOKUP(H696,Data!R:S,2,FALSE)&lt;'Non-GB'!$D$5,"Lapse",0)),0)</f>
        <v>0</v>
      </c>
      <c r="L696" s="32"/>
    </row>
    <row r="697" spans="1:12" ht="20.100000000000001" customHeight="1" x14ac:dyDescent="0.25">
      <c r="A697" s="43">
        <v>689</v>
      </c>
      <c r="B697" s="49"/>
      <c r="C697" s="49"/>
      <c r="D697" s="48"/>
      <c r="E697" s="49"/>
      <c r="F697" s="70"/>
      <c r="G697" s="13"/>
      <c r="H697" s="13"/>
      <c r="I697" s="14"/>
      <c r="J697" s="44">
        <f>IFERROR(IF(G697="Annual Fee",VLOOKUP('Non-GB'!F697,Data!N:P,3,FALSE),0),0)+IFERROR(IF(G697="Late Charge",IF(OR(F697="FS-4.1",F697="FS-4.2"),VLOOKUP(F697&amp;H697,M:O,3,FALSE),VLOOKUP(H697,N:O,2,FALSE)*VLOOKUP(F697,Data!N:P,3,FALSE))),0)+IFERROR(IF(OR(F697="FS-4.1",F697="FS-4.2"),IF(VLOOKUP(H697,Data!R:S,2,FALSE)&lt;'Non-GB'!$D$5,"Lapse",0)),0)</f>
        <v>0</v>
      </c>
      <c r="L697" s="32"/>
    </row>
    <row r="698" spans="1:12" ht="20.100000000000001" customHeight="1" x14ac:dyDescent="0.25">
      <c r="A698" s="43">
        <v>690</v>
      </c>
      <c r="B698" s="49"/>
      <c r="C698" s="49"/>
      <c r="D698" s="48"/>
      <c r="E698" s="49"/>
      <c r="F698" s="70"/>
      <c r="G698" s="13"/>
      <c r="H698" s="13"/>
      <c r="I698" s="14"/>
      <c r="J698" s="44">
        <f>IFERROR(IF(G698="Annual Fee",VLOOKUP('Non-GB'!F698,Data!N:P,3,FALSE),0),0)+IFERROR(IF(G698="Late Charge",IF(OR(F698="FS-4.1",F698="FS-4.2"),VLOOKUP(F698&amp;H698,M:O,3,FALSE),VLOOKUP(H698,N:O,2,FALSE)*VLOOKUP(F698,Data!N:P,3,FALSE))),0)+IFERROR(IF(OR(F698="FS-4.1",F698="FS-4.2"),IF(VLOOKUP(H698,Data!R:S,2,FALSE)&lt;'Non-GB'!$D$5,"Lapse",0)),0)</f>
        <v>0</v>
      </c>
      <c r="L698" s="32"/>
    </row>
    <row r="699" spans="1:12" ht="20.100000000000001" customHeight="1" x14ac:dyDescent="0.25">
      <c r="A699" s="43">
        <v>691</v>
      </c>
      <c r="B699" s="49"/>
      <c r="C699" s="49"/>
      <c r="D699" s="48"/>
      <c r="E699" s="49"/>
      <c r="F699" s="70"/>
      <c r="G699" s="13"/>
      <c r="H699" s="13"/>
      <c r="I699" s="14"/>
      <c r="J699" s="44">
        <f>IFERROR(IF(G699="Annual Fee",VLOOKUP('Non-GB'!F699,Data!N:P,3,FALSE),0),0)+IFERROR(IF(G699="Late Charge",IF(OR(F699="FS-4.1",F699="FS-4.2"),VLOOKUP(F699&amp;H699,M:O,3,FALSE),VLOOKUP(H699,N:O,2,FALSE)*VLOOKUP(F699,Data!N:P,3,FALSE))),0)+IFERROR(IF(OR(F699="FS-4.1",F699="FS-4.2"),IF(VLOOKUP(H699,Data!R:S,2,FALSE)&lt;'Non-GB'!$D$5,"Lapse",0)),0)</f>
        <v>0</v>
      </c>
      <c r="L699" s="32"/>
    </row>
    <row r="700" spans="1:12" ht="20.100000000000001" customHeight="1" x14ac:dyDescent="0.25">
      <c r="A700" s="43">
        <v>692</v>
      </c>
      <c r="B700" s="49"/>
      <c r="C700" s="49"/>
      <c r="D700" s="48"/>
      <c r="E700" s="49"/>
      <c r="F700" s="70"/>
      <c r="G700" s="13"/>
      <c r="H700" s="13"/>
      <c r="I700" s="14"/>
      <c r="J700" s="44">
        <f>IFERROR(IF(G700="Annual Fee",VLOOKUP('Non-GB'!F700,Data!N:P,3,FALSE),0),0)+IFERROR(IF(G700="Late Charge",IF(OR(F700="FS-4.1",F700="FS-4.2"),VLOOKUP(F700&amp;H700,M:O,3,FALSE),VLOOKUP(H700,N:O,2,FALSE)*VLOOKUP(F700,Data!N:P,3,FALSE))),0)+IFERROR(IF(OR(F700="FS-4.1",F700="FS-4.2"),IF(VLOOKUP(H700,Data!R:S,2,FALSE)&lt;'Non-GB'!$D$5,"Lapse",0)),0)</f>
        <v>0</v>
      </c>
      <c r="L700" s="32"/>
    </row>
    <row r="701" spans="1:12" ht="20.100000000000001" customHeight="1" x14ac:dyDescent="0.25">
      <c r="A701" s="43">
        <v>693</v>
      </c>
      <c r="B701" s="49"/>
      <c r="C701" s="49"/>
      <c r="D701" s="48"/>
      <c r="E701" s="49"/>
      <c r="F701" s="70"/>
      <c r="G701" s="13"/>
      <c r="H701" s="13"/>
      <c r="I701" s="14"/>
      <c r="J701" s="44">
        <f>IFERROR(IF(G701="Annual Fee",VLOOKUP('Non-GB'!F701,Data!N:P,3,FALSE),0),0)+IFERROR(IF(G701="Late Charge",IF(OR(F701="FS-4.1",F701="FS-4.2"),VLOOKUP(F701&amp;H701,M:O,3,FALSE),VLOOKUP(H701,N:O,2,FALSE)*VLOOKUP(F701,Data!N:P,3,FALSE))),0)+IFERROR(IF(OR(F701="FS-4.1",F701="FS-4.2"),IF(VLOOKUP(H701,Data!R:S,2,FALSE)&lt;'Non-GB'!$D$5,"Lapse",0)),0)</f>
        <v>0</v>
      </c>
      <c r="L701" s="32"/>
    </row>
    <row r="702" spans="1:12" ht="20.100000000000001" customHeight="1" x14ac:dyDescent="0.25">
      <c r="A702" s="43">
        <v>694</v>
      </c>
      <c r="B702" s="49"/>
      <c r="C702" s="49"/>
      <c r="D702" s="48"/>
      <c r="E702" s="49"/>
      <c r="F702" s="70"/>
      <c r="G702" s="13"/>
      <c r="H702" s="13"/>
      <c r="I702" s="14"/>
      <c r="J702" s="44">
        <f>IFERROR(IF(G702="Annual Fee",VLOOKUP('Non-GB'!F702,Data!N:P,3,FALSE),0),0)+IFERROR(IF(G702="Late Charge",IF(OR(F702="FS-4.1",F702="FS-4.2"),VLOOKUP(F702&amp;H702,M:O,3,FALSE),VLOOKUP(H702,N:O,2,FALSE)*VLOOKUP(F702,Data!N:P,3,FALSE))),0)+IFERROR(IF(OR(F702="FS-4.1",F702="FS-4.2"),IF(VLOOKUP(H702,Data!R:S,2,FALSE)&lt;'Non-GB'!$D$5,"Lapse",0)),0)</f>
        <v>0</v>
      </c>
      <c r="L702" s="32"/>
    </row>
    <row r="703" spans="1:12" ht="20.100000000000001" customHeight="1" x14ac:dyDescent="0.25">
      <c r="A703" s="43">
        <v>695</v>
      </c>
      <c r="B703" s="49"/>
      <c r="C703" s="49"/>
      <c r="D703" s="48"/>
      <c r="E703" s="49"/>
      <c r="F703" s="70"/>
      <c r="G703" s="13"/>
      <c r="H703" s="13"/>
      <c r="I703" s="14"/>
      <c r="J703" s="44">
        <f>IFERROR(IF(G703="Annual Fee",VLOOKUP('Non-GB'!F703,Data!N:P,3,FALSE),0),0)+IFERROR(IF(G703="Late Charge",IF(OR(F703="FS-4.1",F703="FS-4.2"),VLOOKUP(F703&amp;H703,M:O,3,FALSE),VLOOKUP(H703,N:O,2,FALSE)*VLOOKUP(F703,Data!N:P,3,FALSE))),0)+IFERROR(IF(OR(F703="FS-4.1",F703="FS-4.2"),IF(VLOOKUP(H703,Data!R:S,2,FALSE)&lt;'Non-GB'!$D$5,"Lapse",0)),0)</f>
        <v>0</v>
      </c>
      <c r="L703" s="32"/>
    </row>
    <row r="704" spans="1:12" ht="20.100000000000001" customHeight="1" x14ac:dyDescent="0.25">
      <c r="A704" s="43">
        <v>696</v>
      </c>
      <c r="B704" s="49"/>
      <c r="C704" s="49"/>
      <c r="D704" s="48"/>
      <c r="E704" s="49"/>
      <c r="F704" s="70"/>
      <c r="G704" s="13"/>
      <c r="H704" s="13"/>
      <c r="I704" s="14"/>
      <c r="J704" s="44">
        <f>IFERROR(IF(G704="Annual Fee",VLOOKUP('Non-GB'!F704,Data!N:P,3,FALSE),0),0)+IFERROR(IF(G704="Late Charge",IF(OR(F704="FS-4.1",F704="FS-4.2"),VLOOKUP(F704&amp;H704,M:O,3,FALSE),VLOOKUP(H704,N:O,2,FALSE)*VLOOKUP(F704,Data!N:P,3,FALSE))),0)+IFERROR(IF(OR(F704="FS-4.1",F704="FS-4.2"),IF(VLOOKUP(H704,Data!R:S,2,FALSE)&lt;'Non-GB'!$D$5,"Lapse",0)),0)</f>
        <v>0</v>
      </c>
      <c r="L704" s="32"/>
    </row>
    <row r="705" spans="1:12" ht="20.100000000000001" customHeight="1" x14ac:dyDescent="0.25">
      <c r="A705" s="43">
        <v>697</v>
      </c>
      <c r="B705" s="49"/>
      <c r="C705" s="49"/>
      <c r="D705" s="48"/>
      <c r="E705" s="49"/>
      <c r="F705" s="70"/>
      <c r="G705" s="13"/>
      <c r="H705" s="13"/>
      <c r="I705" s="14"/>
      <c r="J705" s="44">
        <f>IFERROR(IF(G705="Annual Fee",VLOOKUP('Non-GB'!F705,Data!N:P,3,FALSE),0),0)+IFERROR(IF(G705="Late Charge",IF(OR(F705="FS-4.1",F705="FS-4.2"),VLOOKUP(F705&amp;H705,M:O,3,FALSE),VLOOKUP(H705,N:O,2,FALSE)*VLOOKUP(F705,Data!N:P,3,FALSE))),0)+IFERROR(IF(OR(F705="FS-4.1",F705="FS-4.2"),IF(VLOOKUP(H705,Data!R:S,2,FALSE)&lt;'Non-GB'!$D$5,"Lapse",0)),0)</f>
        <v>0</v>
      </c>
      <c r="L705" s="32"/>
    </row>
    <row r="706" spans="1:12" ht="20.100000000000001" customHeight="1" x14ac:dyDescent="0.25">
      <c r="A706" s="43">
        <v>698</v>
      </c>
      <c r="B706" s="49"/>
      <c r="C706" s="49"/>
      <c r="D706" s="48"/>
      <c r="E706" s="49"/>
      <c r="F706" s="70"/>
      <c r="G706" s="13"/>
      <c r="H706" s="13"/>
      <c r="I706" s="14"/>
      <c r="J706" s="44">
        <f>IFERROR(IF(G706="Annual Fee",VLOOKUP('Non-GB'!F706,Data!N:P,3,FALSE),0),0)+IFERROR(IF(G706="Late Charge",IF(OR(F706="FS-4.1",F706="FS-4.2"),VLOOKUP(F706&amp;H706,M:O,3,FALSE),VLOOKUP(H706,N:O,2,FALSE)*VLOOKUP(F706,Data!N:P,3,FALSE))),0)+IFERROR(IF(OR(F706="FS-4.1",F706="FS-4.2"),IF(VLOOKUP(H706,Data!R:S,2,FALSE)&lt;'Non-GB'!$D$5,"Lapse",0)),0)</f>
        <v>0</v>
      </c>
      <c r="L706" s="32"/>
    </row>
    <row r="707" spans="1:12" ht="20.100000000000001" customHeight="1" x14ac:dyDescent="0.25">
      <c r="A707" s="43">
        <v>699</v>
      </c>
      <c r="B707" s="49"/>
      <c r="C707" s="49"/>
      <c r="D707" s="48"/>
      <c r="E707" s="49"/>
      <c r="F707" s="70"/>
      <c r="G707" s="13"/>
      <c r="H707" s="13"/>
      <c r="I707" s="14"/>
      <c r="J707" s="44">
        <f>IFERROR(IF(G707="Annual Fee",VLOOKUP('Non-GB'!F707,Data!N:P,3,FALSE),0),0)+IFERROR(IF(G707="Late Charge",IF(OR(F707="FS-4.1",F707="FS-4.2"),VLOOKUP(F707&amp;H707,M:O,3,FALSE),VLOOKUP(H707,N:O,2,FALSE)*VLOOKUP(F707,Data!N:P,3,FALSE))),0)+IFERROR(IF(OR(F707="FS-4.1",F707="FS-4.2"),IF(VLOOKUP(H707,Data!R:S,2,FALSE)&lt;'Non-GB'!$D$5,"Lapse",0)),0)</f>
        <v>0</v>
      </c>
      <c r="L707" s="32"/>
    </row>
    <row r="708" spans="1:12" ht="20.100000000000001" customHeight="1" x14ac:dyDescent="0.25">
      <c r="A708" s="43">
        <v>700</v>
      </c>
      <c r="B708" s="49"/>
      <c r="C708" s="49"/>
      <c r="D708" s="48"/>
      <c r="E708" s="49"/>
      <c r="F708" s="70"/>
      <c r="G708" s="13"/>
      <c r="H708" s="13"/>
      <c r="I708" s="14"/>
      <c r="J708" s="44">
        <f>IFERROR(IF(G708="Annual Fee",VLOOKUP('Non-GB'!F708,Data!N:P,3,FALSE),0),0)+IFERROR(IF(G708="Late Charge",IF(OR(F708="FS-4.1",F708="FS-4.2"),VLOOKUP(F708&amp;H708,M:O,3,FALSE),VLOOKUP(H708,N:O,2,FALSE)*VLOOKUP(F708,Data!N:P,3,FALSE))),0)+IFERROR(IF(OR(F708="FS-4.1",F708="FS-4.2"),IF(VLOOKUP(H708,Data!R:S,2,FALSE)&lt;'Non-GB'!$D$5,"Lapse",0)),0)</f>
        <v>0</v>
      </c>
      <c r="L708" s="32"/>
    </row>
    <row r="709" spans="1:12" ht="20.100000000000001" customHeight="1" x14ac:dyDescent="0.25">
      <c r="A709" s="43">
        <v>701</v>
      </c>
      <c r="B709" s="49"/>
      <c r="C709" s="49"/>
      <c r="D709" s="48"/>
      <c r="E709" s="49"/>
      <c r="F709" s="70"/>
      <c r="G709" s="13"/>
      <c r="H709" s="13"/>
      <c r="I709" s="14"/>
      <c r="J709" s="44">
        <f>IFERROR(IF(G709="Annual Fee",VLOOKUP('Non-GB'!F709,Data!N:P,3,FALSE),0),0)+IFERROR(IF(G709="Late Charge",IF(OR(F709="FS-4.1",F709="FS-4.2"),VLOOKUP(F709&amp;H709,M:O,3,FALSE),VLOOKUP(H709,N:O,2,FALSE)*VLOOKUP(F709,Data!N:P,3,FALSE))),0)+IFERROR(IF(OR(F709="FS-4.1",F709="FS-4.2"),IF(VLOOKUP(H709,Data!R:S,2,FALSE)&lt;'Non-GB'!$D$5,"Lapse",0)),0)</f>
        <v>0</v>
      </c>
      <c r="L709" s="32"/>
    </row>
    <row r="710" spans="1:12" ht="20.100000000000001" customHeight="1" x14ac:dyDescent="0.25">
      <c r="A710" s="43">
        <v>702</v>
      </c>
      <c r="B710" s="49"/>
      <c r="C710" s="49"/>
      <c r="D710" s="48"/>
      <c r="E710" s="49"/>
      <c r="F710" s="70"/>
      <c r="G710" s="13"/>
      <c r="H710" s="13"/>
      <c r="I710" s="14"/>
      <c r="J710" s="44">
        <f>IFERROR(IF(G710="Annual Fee",VLOOKUP('Non-GB'!F710,Data!N:P,3,FALSE),0),0)+IFERROR(IF(G710="Late Charge",IF(OR(F710="FS-4.1",F710="FS-4.2"),VLOOKUP(F710&amp;H710,M:O,3,FALSE),VLOOKUP(H710,N:O,2,FALSE)*VLOOKUP(F710,Data!N:P,3,FALSE))),0)+IFERROR(IF(OR(F710="FS-4.1",F710="FS-4.2"),IF(VLOOKUP(H710,Data!R:S,2,FALSE)&lt;'Non-GB'!$D$5,"Lapse",0)),0)</f>
        <v>0</v>
      </c>
      <c r="L710" s="32"/>
    </row>
    <row r="711" spans="1:12" ht="20.100000000000001" customHeight="1" x14ac:dyDescent="0.25">
      <c r="A711" s="43">
        <v>703</v>
      </c>
      <c r="B711" s="49"/>
      <c r="C711" s="49"/>
      <c r="D711" s="48"/>
      <c r="E711" s="49"/>
      <c r="F711" s="70"/>
      <c r="G711" s="13"/>
      <c r="H711" s="13"/>
      <c r="I711" s="14"/>
      <c r="J711" s="44">
        <f>IFERROR(IF(G711="Annual Fee",VLOOKUP('Non-GB'!F711,Data!N:P,3,FALSE),0),0)+IFERROR(IF(G711="Late Charge",IF(OR(F711="FS-4.1",F711="FS-4.2"),VLOOKUP(F711&amp;H711,M:O,3,FALSE),VLOOKUP(H711,N:O,2,FALSE)*VLOOKUP(F711,Data!N:P,3,FALSE))),0)+IFERROR(IF(OR(F711="FS-4.1",F711="FS-4.2"),IF(VLOOKUP(H711,Data!R:S,2,FALSE)&lt;'Non-GB'!$D$5,"Lapse",0)),0)</f>
        <v>0</v>
      </c>
      <c r="L711" s="32"/>
    </row>
    <row r="712" spans="1:12" ht="20.100000000000001" customHeight="1" x14ac:dyDescent="0.25">
      <c r="A712" s="43">
        <v>704</v>
      </c>
      <c r="B712" s="49"/>
      <c r="C712" s="49"/>
      <c r="D712" s="48"/>
      <c r="E712" s="49"/>
      <c r="F712" s="70"/>
      <c r="G712" s="13"/>
      <c r="H712" s="13"/>
      <c r="I712" s="14"/>
      <c r="J712" s="44">
        <f>IFERROR(IF(G712="Annual Fee",VLOOKUP('Non-GB'!F712,Data!N:P,3,FALSE),0),0)+IFERROR(IF(G712="Late Charge",IF(OR(F712="FS-4.1",F712="FS-4.2"),VLOOKUP(F712&amp;H712,M:O,3,FALSE),VLOOKUP(H712,N:O,2,FALSE)*VLOOKUP(F712,Data!N:P,3,FALSE))),0)+IFERROR(IF(OR(F712="FS-4.1",F712="FS-4.2"),IF(VLOOKUP(H712,Data!R:S,2,FALSE)&lt;'Non-GB'!$D$5,"Lapse",0)),0)</f>
        <v>0</v>
      </c>
      <c r="L712" s="32"/>
    </row>
    <row r="713" spans="1:12" ht="20.100000000000001" customHeight="1" x14ac:dyDescent="0.25">
      <c r="A713" s="43">
        <v>705</v>
      </c>
      <c r="B713" s="49"/>
      <c r="C713" s="49"/>
      <c r="D713" s="48"/>
      <c r="E713" s="49"/>
      <c r="F713" s="70"/>
      <c r="G713" s="13"/>
      <c r="H713" s="13"/>
      <c r="I713" s="14"/>
      <c r="J713" s="44">
        <f>IFERROR(IF(G713="Annual Fee",VLOOKUP('Non-GB'!F713,Data!N:P,3,FALSE),0),0)+IFERROR(IF(G713="Late Charge",IF(OR(F713="FS-4.1",F713="FS-4.2"),VLOOKUP(F713&amp;H713,M:O,3,FALSE),VLOOKUP(H713,N:O,2,FALSE)*VLOOKUP(F713,Data!N:P,3,FALSE))),0)+IFERROR(IF(OR(F713="FS-4.1",F713="FS-4.2"),IF(VLOOKUP(H713,Data!R:S,2,FALSE)&lt;'Non-GB'!$D$5,"Lapse",0)),0)</f>
        <v>0</v>
      </c>
      <c r="L713" s="32"/>
    </row>
    <row r="714" spans="1:12" ht="20.100000000000001" customHeight="1" x14ac:dyDescent="0.25">
      <c r="A714" s="43">
        <v>706</v>
      </c>
      <c r="B714" s="49"/>
      <c r="C714" s="49"/>
      <c r="D714" s="48"/>
      <c r="E714" s="49"/>
      <c r="F714" s="70"/>
      <c r="G714" s="13"/>
      <c r="H714" s="13"/>
      <c r="I714" s="14"/>
      <c r="J714" s="44">
        <f>IFERROR(IF(G714="Annual Fee",VLOOKUP('Non-GB'!F714,Data!N:P,3,FALSE),0),0)+IFERROR(IF(G714="Late Charge",IF(OR(F714="FS-4.1",F714="FS-4.2"),VLOOKUP(F714&amp;H714,M:O,3,FALSE),VLOOKUP(H714,N:O,2,FALSE)*VLOOKUP(F714,Data!N:P,3,FALSE))),0)+IFERROR(IF(OR(F714="FS-4.1",F714="FS-4.2"),IF(VLOOKUP(H714,Data!R:S,2,FALSE)&lt;'Non-GB'!$D$5,"Lapse",0)),0)</f>
        <v>0</v>
      </c>
      <c r="L714" s="32"/>
    </row>
    <row r="715" spans="1:12" ht="20.100000000000001" customHeight="1" x14ac:dyDescent="0.25">
      <c r="A715" s="43">
        <v>707</v>
      </c>
      <c r="B715" s="49"/>
      <c r="C715" s="49"/>
      <c r="D715" s="48"/>
      <c r="E715" s="49"/>
      <c r="F715" s="70"/>
      <c r="G715" s="13"/>
      <c r="H715" s="13"/>
      <c r="I715" s="14"/>
      <c r="J715" s="44">
        <f>IFERROR(IF(G715="Annual Fee",VLOOKUP('Non-GB'!F715,Data!N:P,3,FALSE),0),0)+IFERROR(IF(G715="Late Charge",IF(OR(F715="FS-4.1",F715="FS-4.2"),VLOOKUP(F715&amp;H715,M:O,3,FALSE),VLOOKUP(H715,N:O,2,FALSE)*VLOOKUP(F715,Data!N:P,3,FALSE))),0)+IFERROR(IF(OR(F715="FS-4.1",F715="FS-4.2"),IF(VLOOKUP(H715,Data!R:S,2,FALSE)&lt;'Non-GB'!$D$5,"Lapse",0)),0)</f>
        <v>0</v>
      </c>
      <c r="L715" s="32"/>
    </row>
    <row r="716" spans="1:12" ht="20.100000000000001" customHeight="1" x14ac:dyDescent="0.25">
      <c r="A716" s="43">
        <v>708</v>
      </c>
      <c r="B716" s="49"/>
      <c r="C716" s="49"/>
      <c r="D716" s="48"/>
      <c r="E716" s="49"/>
      <c r="F716" s="70"/>
      <c r="G716" s="13"/>
      <c r="H716" s="13"/>
      <c r="I716" s="14"/>
      <c r="J716" s="44">
        <f>IFERROR(IF(G716="Annual Fee",VLOOKUP('Non-GB'!F716,Data!N:P,3,FALSE),0),0)+IFERROR(IF(G716="Late Charge",IF(OR(F716="FS-4.1",F716="FS-4.2"),VLOOKUP(F716&amp;H716,M:O,3,FALSE),VLOOKUP(H716,N:O,2,FALSE)*VLOOKUP(F716,Data!N:P,3,FALSE))),0)+IFERROR(IF(OR(F716="FS-4.1",F716="FS-4.2"),IF(VLOOKUP(H716,Data!R:S,2,FALSE)&lt;'Non-GB'!$D$5,"Lapse",0)),0)</f>
        <v>0</v>
      </c>
      <c r="L716" s="32"/>
    </row>
    <row r="717" spans="1:12" ht="20.100000000000001" customHeight="1" x14ac:dyDescent="0.25">
      <c r="A717" s="43">
        <v>709</v>
      </c>
      <c r="B717" s="49"/>
      <c r="C717" s="49"/>
      <c r="D717" s="48"/>
      <c r="E717" s="49"/>
      <c r="F717" s="70"/>
      <c r="G717" s="13"/>
      <c r="H717" s="13"/>
      <c r="I717" s="14"/>
      <c r="J717" s="44">
        <f>IFERROR(IF(G717="Annual Fee",VLOOKUP('Non-GB'!F717,Data!N:P,3,FALSE),0),0)+IFERROR(IF(G717="Late Charge",IF(OR(F717="FS-4.1",F717="FS-4.2"),VLOOKUP(F717&amp;H717,M:O,3,FALSE),VLOOKUP(H717,N:O,2,FALSE)*VLOOKUP(F717,Data!N:P,3,FALSE))),0)+IFERROR(IF(OR(F717="FS-4.1",F717="FS-4.2"),IF(VLOOKUP(H717,Data!R:S,2,FALSE)&lt;'Non-GB'!$D$5,"Lapse",0)),0)</f>
        <v>0</v>
      </c>
      <c r="L717" s="32"/>
    </row>
    <row r="718" spans="1:12" ht="20.100000000000001" customHeight="1" x14ac:dyDescent="0.25">
      <c r="A718" s="43">
        <v>710</v>
      </c>
      <c r="B718" s="49"/>
      <c r="C718" s="49"/>
      <c r="D718" s="48"/>
      <c r="E718" s="49"/>
      <c r="F718" s="70"/>
      <c r="G718" s="13"/>
      <c r="H718" s="13"/>
      <c r="I718" s="14"/>
      <c r="J718" s="44">
        <f>IFERROR(IF(G718="Annual Fee",VLOOKUP('Non-GB'!F718,Data!N:P,3,FALSE),0),0)+IFERROR(IF(G718="Late Charge",IF(OR(F718="FS-4.1",F718="FS-4.2"),VLOOKUP(F718&amp;H718,M:O,3,FALSE),VLOOKUP(H718,N:O,2,FALSE)*VLOOKUP(F718,Data!N:P,3,FALSE))),0)+IFERROR(IF(OR(F718="FS-4.1",F718="FS-4.2"),IF(VLOOKUP(H718,Data!R:S,2,FALSE)&lt;'Non-GB'!$D$5,"Lapse",0)),0)</f>
        <v>0</v>
      </c>
      <c r="L718" s="32"/>
    </row>
    <row r="719" spans="1:12" ht="20.100000000000001" customHeight="1" x14ac:dyDescent="0.25">
      <c r="A719" s="43">
        <v>711</v>
      </c>
      <c r="B719" s="49"/>
      <c r="C719" s="49"/>
      <c r="D719" s="48"/>
      <c r="E719" s="49"/>
      <c r="F719" s="70"/>
      <c r="G719" s="13"/>
      <c r="H719" s="13"/>
      <c r="I719" s="14"/>
      <c r="J719" s="44">
        <f>IFERROR(IF(G719="Annual Fee",VLOOKUP('Non-GB'!F719,Data!N:P,3,FALSE),0),0)+IFERROR(IF(G719="Late Charge",IF(OR(F719="FS-4.1",F719="FS-4.2"),VLOOKUP(F719&amp;H719,M:O,3,FALSE),VLOOKUP(H719,N:O,2,FALSE)*VLOOKUP(F719,Data!N:P,3,FALSE))),0)+IFERROR(IF(OR(F719="FS-4.1",F719="FS-4.2"),IF(VLOOKUP(H719,Data!R:S,2,FALSE)&lt;'Non-GB'!$D$5,"Lapse",0)),0)</f>
        <v>0</v>
      </c>
      <c r="L719" s="32"/>
    </row>
    <row r="720" spans="1:12" ht="20.100000000000001" customHeight="1" x14ac:dyDescent="0.25">
      <c r="A720" s="43">
        <v>712</v>
      </c>
      <c r="B720" s="49"/>
      <c r="C720" s="49"/>
      <c r="D720" s="48"/>
      <c r="E720" s="49"/>
      <c r="F720" s="70"/>
      <c r="G720" s="13"/>
      <c r="H720" s="13"/>
      <c r="I720" s="14"/>
      <c r="J720" s="44">
        <f>IFERROR(IF(G720="Annual Fee",VLOOKUP('Non-GB'!F720,Data!N:P,3,FALSE),0),0)+IFERROR(IF(G720="Late Charge",IF(OR(F720="FS-4.1",F720="FS-4.2"),VLOOKUP(F720&amp;H720,M:O,3,FALSE),VLOOKUP(H720,N:O,2,FALSE)*VLOOKUP(F720,Data!N:P,3,FALSE))),0)+IFERROR(IF(OR(F720="FS-4.1",F720="FS-4.2"),IF(VLOOKUP(H720,Data!R:S,2,FALSE)&lt;'Non-GB'!$D$5,"Lapse",0)),0)</f>
        <v>0</v>
      </c>
      <c r="L720" s="32"/>
    </row>
    <row r="721" spans="1:12" ht="20.100000000000001" customHeight="1" x14ac:dyDescent="0.25">
      <c r="A721" s="43">
        <v>713</v>
      </c>
      <c r="B721" s="49"/>
      <c r="C721" s="49"/>
      <c r="D721" s="48"/>
      <c r="E721" s="49"/>
      <c r="F721" s="70"/>
      <c r="G721" s="13"/>
      <c r="H721" s="13"/>
      <c r="I721" s="14"/>
      <c r="J721" s="44">
        <f>IFERROR(IF(G721="Annual Fee",VLOOKUP('Non-GB'!F721,Data!N:P,3,FALSE),0),0)+IFERROR(IF(G721="Late Charge",IF(OR(F721="FS-4.1",F721="FS-4.2"),VLOOKUP(F721&amp;H721,M:O,3,FALSE),VLOOKUP(H721,N:O,2,FALSE)*VLOOKUP(F721,Data!N:P,3,FALSE))),0)+IFERROR(IF(OR(F721="FS-4.1",F721="FS-4.2"),IF(VLOOKUP(H721,Data!R:S,2,FALSE)&lt;'Non-GB'!$D$5,"Lapse",0)),0)</f>
        <v>0</v>
      </c>
      <c r="L721" s="32"/>
    </row>
    <row r="722" spans="1:12" ht="20.100000000000001" customHeight="1" x14ac:dyDescent="0.25">
      <c r="A722" s="43">
        <v>714</v>
      </c>
      <c r="B722" s="49"/>
      <c r="C722" s="49"/>
      <c r="D722" s="48"/>
      <c r="E722" s="49"/>
      <c r="F722" s="70"/>
      <c r="G722" s="13"/>
      <c r="H722" s="13"/>
      <c r="I722" s="14"/>
      <c r="J722" s="44">
        <f>IFERROR(IF(G722="Annual Fee",VLOOKUP('Non-GB'!F722,Data!N:P,3,FALSE),0),0)+IFERROR(IF(G722="Late Charge",IF(OR(F722="FS-4.1",F722="FS-4.2"),VLOOKUP(F722&amp;H722,M:O,3,FALSE),VLOOKUP(H722,N:O,2,FALSE)*VLOOKUP(F722,Data!N:P,3,FALSE))),0)+IFERROR(IF(OR(F722="FS-4.1",F722="FS-4.2"),IF(VLOOKUP(H722,Data!R:S,2,FALSE)&lt;'Non-GB'!$D$5,"Lapse",0)),0)</f>
        <v>0</v>
      </c>
      <c r="L722" s="32"/>
    </row>
    <row r="723" spans="1:12" ht="20.100000000000001" customHeight="1" x14ac:dyDescent="0.25">
      <c r="A723" s="43">
        <v>715</v>
      </c>
      <c r="B723" s="49"/>
      <c r="C723" s="49"/>
      <c r="D723" s="48"/>
      <c r="E723" s="49"/>
      <c r="F723" s="70"/>
      <c r="G723" s="13"/>
      <c r="H723" s="13"/>
      <c r="I723" s="14"/>
      <c r="J723" s="44">
        <f>IFERROR(IF(G723="Annual Fee",VLOOKUP('Non-GB'!F723,Data!N:P,3,FALSE),0),0)+IFERROR(IF(G723="Late Charge",IF(OR(F723="FS-4.1",F723="FS-4.2"),VLOOKUP(F723&amp;H723,M:O,3,FALSE),VLOOKUP(H723,N:O,2,FALSE)*VLOOKUP(F723,Data!N:P,3,FALSE))),0)+IFERROR(IF(OR(F723="FS-4.1",F723="FS-4.2"),IF(VLOOKUP(H723,Data!R:S,2,FALSE)&lt;'Non-GB'!$D$5,"Lapse",0)),0)</f>
        <v>0</v>
      </c>
      <c r="L723" s="32"/>
    </row>
    <row r="724" spans="1:12" ht="20.100000000000001" customHeight="1" x14ac:dyDescent="0.25">
      <c r="A724" s="43">
        <v>716</v>
      </c>
      <c r="B724" s="49"/>
      <c r="C724" s="49"/>
      <c r="D724" s="48"/>
      <c r="E724" s="49"/>
      <c r="F724" s="70"/>
      <c r="G724" s="13"/>
      <c r="H724" s="13"/>
      <c r="I724" s="14"/>
      <c r="J724" s="44">
        <f>IFERROR(IF(G724="Annual Fee",VLOOKUP('Non-GB'!F724,Data!N:P,3,FALSE),0),0)+IFERROR(IF(G724="Late Charge",IF(OR(F724="FS-4.1",F724="FS-4.2"),VLOOKUP(F724&amp;H724,M:O,3,FALSE),VLOOKUP(H724,N:O,2,FALSE)*VLOOKUP(F724,Data!N:P,3,FALSE))),0)+IFERROR(IF(OR(F724="FS-4.1",F724="FS-4.2"),IF(VLOOKUP(H724,Data!R:S,2,FALSE)&lt;'Non-GB'!$D$5,"Lapse",0)),0)</f>
        <v>0</v>
      </c>
      <c r="L724" s="32"/>
    </row>
    <row r="725" spans="1:12" ht="20.100000000000001" customHeight="1" x14ac:dyDescent="0.25">
      <c r="A725" s="43">
        <v>717</v>
      </c>
      <c r="B725" s="49"/>
      <c r="C725" s="49"/>
      <c r="D725" s="48"/>
      <c r="E725" s="49"/>
      <c r="F725" s="70"/>
      <c r="G725" s="13"/>
      <c r="H725" s="13"/>
      <c r="I725" s="14"/>
      <c r="J725" s="44">
        <f>IFERROR(IF(G725="Annual Fee",VLOOKUP('Non-GB'!F725,Data!N:P,3,FALSE),0),0)+IFERROR(IF(G725="Late Charge",IF(OR(F725="FS-4.1",F725="FS-4.2"),VLOOKUP(F725&amp;H725,M:O,3,FALSE),VLOOKUP(H725,N:O,2,FALSE)*VLOOKUP(F725,Data!N:P,3,FALSE))),0)+IFERROR(IF(OR(F725="FS-4.1",F725="FS-4.2"),IF(VLOOKUP(H725,Data!R:S,2,FALSE)&lt;'Non-GB'!$D$5,"Lapse",0)),0)</f>
        <v>0</v>
      </c>
      <c r="L725" s="32"/>
    </row>
    <row r="726" spans="1:12" ht="20.100000000000001" customHeight="1" x14ac:dyDescent="0.25">
      <c r="A726" s="43">
        <v>718</v>
      </c>
      <c r="B726" s="49"/>
      <c r="C726" s="49"/>
      <c r="D726" s="48"/>
      <c r="E726" s="49"/>
      <c r="F726" s="70"/>
      <c r="G726" s="13"/>
      <c r="H726" s="13"/>
      <c r="I726" s="14"/>
      <c r="J726" s="44">
        <f>IFERROR(IF(G726="Annual Fee",VLOOKUP('Non-GB'!F726,Data!N:P,3,FALSE),0),0)+IFERROR(IF(G726="Late Charge",IF(OR(F726="FS-4.1",F726="FS-4.2"),VLOOKUP(F726&amp;H726,M:O,3,FALSE),VLOOKUP(H726,N:O,2,FALSE)*VLOOKUP(F726,Data!N:P,3,FALSE))),0)+IFERROR(IF(OR(F726="FS-4.1",F726="FS-4.2"),IF(VLOOKUP(H726,Data!R:S,2,FALSE)&lt;'Non-GB'!$D$5,"Lapse",0)),0)</f>
        <v>0</v>
      </c>
      <c r="L726" s="32"/>
    </row>
    <row r="727" spans="1:12" ht="20.100000000000001" customHeight="1" x14ac:dyDescent="0.25">
      <c r="A727" s="43">
        <v>719</v>
      </c>
      <c r="B727" s="49"/>
      <c r="C727" s="49"/>
      <c r="D727" s="48"/>
      <c r="E727" s="49"/>
      <c r="F727" s="70"/>
      <c r="G727" s="13"/>
      <c r="H727" s="13"/>
      <c r="I727" s="14"/>
      <c r="J727" s="44">
        <f>IFERROR(IF(G727="Annual Fee",VLOOKUP('Non-GB'!F727,Data!N:P,3,FALSE),0),0)+IFERROR(IF(G727="Late Charge",IF(OR(F727="FS-4.1",F727="FS-4.2"),VLOOKUP(F727&amp;H727,M:O,3,FALSE),VLOOKUP(H727,N:O,2,FALSE)*VLOOKUP(F727,Data!N:P,3,FALSE))),0)+IFERROR(IF(OR(F727="FS-4.1",F727="FS-4.2"),IF(VLOOKUP(H727,Data!R:S,2,FALSE)&lt;'Non-GB'!$D$5,"Lapse",0)),0)</f>
        <v>0</v>
      </c>
      <c r="L727" s="32"/>
    </row>
    <row r="728" spans="1:12" ht="20.100000000000001" customHeight="1" x14ac:dyDescent="0.25">
      <c r="A728" s="43">
        <v>720</v>
      </c>
      <c r="B728" s="49"/>
      <c r="C728" s="49"/>
      <c r="D728" s="48"/>
      <c r="E728" s="49"/>
      <c r="F728" s="70"/>
      <c r="G728" s="13"/>
      <c r="H728" s="13"/>
      <c r="I728" s="14"/>
      <c r="J728" s="44">
        <f>IFERROR(IF(G728="Annual Fee",VLOOKUP('Non-GB'!F728,Data!N:P,3,FALSE),0),0)+IFERROR(IF(G728="Late Charge",IF(OR(F728="FS-4.1",F728="FS-4.2"),VLOOKUP(F728&amp;H728,M:O,3,FALSE),VLOOKUP(H728,N:O,2,FALSE)*VLOOKUP(F728,Data!N:P,3,FALSE))),0)+IFERROR(IF(OR(F728="FS-4.1",F728="FS-4.2"),IF(VLOOKUP(H728,Data!R:S,2,FALSE)&lt;'Non-GB'!$D$5,"Lapse",0)),0)</f>
        <v>0</v>
      </c>
      <c r="L728" s="32"/>
    </row>
    <row r="729" spans="1:12" ht="20.100000000000001" customHeight="1" x14ac:dyDescent="0.25">
      <c r="A729" s="43">
        <v>721</v>
      </c>
      <c r="B729" s="49"/>
      <c r="C729" s="49"/>
      <c r="D729" s="48"/>
      <c r="E729" s="49"/>
      <c r="F729" s="70"/>
      <c r="G729" s="13"/>
      <c r="H729" s="13"/>
      <c r="I729" s="14"/>
      <c r="J729" s="44">
        <f>IFERROR(IF(G729="Annual Fee",VLOOKUP('Non-GB'!F729,Data!N:P,3,FALSE),0),0)+IFERROR(IF(G729="Late Charge",IF(OR(F729="FS-4.1",F729="FS-4.2"),VLOOKUP(F729&amp;H729,M:O,3,FALSE),VLOOKUP(H729,N:O,2,FALSE)*VLOOKUP(F729,Data!N:P,3,FALSE))),0)+IFERROR(IF(OR(F729="FS-4.1",F729="FS-4.2"),IF(VLOOKUP(H729,Data!R:S,2,FALSE)&lt;'Non-GB'!$D$5,"Lapse",0)),0)</f>
        <v>0</v>
      </c>
      <c r="L729" s="32"/>
    </row>
    <row r="730" spans="1:12" ht="20.100000000000001" customHeight="1" x14ac:dyDescent="0.25">
      <c r="A730" s="43">
        <v>722</v>
      </c>
      <c r="B730" s="49"/>
      <c r="C730" s="49"/>
      <c r="D730" s="48"/>
      <c r="E730" s="49"/>
      <c r="F730" s="70"/>
      <c r="G730" s="13"/>
      <c r="H730" s="13"/>
      <c r="I730" s="14"/>
      <c r="J730" s="44">
        <f>IFERROR(IF(G730="Annual Fee",VLOOKUP('Non-GB'!F730,Data!N:P,3,FALSE),0),0)+IFERROR(IF(G730="Late Charge",IF(OR(F730="FS-4.1",F730="FS-4.2"),VLOOKUP(F730&amp;H730,M:O,3,FALSE),VLOOKUP(H730,N:O,2,FALSE)*VLOOKUP(F730,Data!N:P,3,FALSE))),0)+IFERROR(IF(OR(F730="FS-4.1",F730="FS-4.2"),IF(VLOOKUP(H730,Data!R:S,2,FALSE)&lt;'Non-GB'!$D$5,"Lapse",0)),0)</f>
        <v>0</v>
      </c>
      <c r="L730" s="32"/>
    </row>
    <row r="731" spans="1:12" ht="20.100000000000001" customHeight="1" x14ac:dyDescent="0.25">
      <c r="A731" s="43">
        <v>723</v>
      </c>
      <c r="B731" s="49"/>
      <c r="C731" s="49"/>
      <c r="D731" s="48"/>
      <c r="E731" s="49"/>
      <c r="F731" s="70"/>
      <c r="G731" s="13"/>
      <c r="H731" s="13"/>
      <c r="I731" s="14"/>
      <c r="J731" s="44">
        <f>IFERROR(IF(G731="Annual Fee",VLOOKUP('Non-GB'!F731,Data!N:P,3,FALSE),0),0)+IFERROR(IF(G731="Late Charge",IF(OR(F731="FS-4.1",F731="FS-4.2"),VLOOKUP(F731&amp;H731,M:O,3,FALSE),VLOOKUP(H731,N:O,2,FALSE)*VLOOKUP(F731,Data!N:P,3,FALSE))),0)+IFERROR(IF(OR(F731="FS-4.1",F731="FS-4.2"),IF(VLOOKUP(H731,Data!R:S,2,FALSE)&lt;'Non-GB'!$D$5,"Lapse",0)),0)</f>
        <v>0</v>
      </c>
      <c r="L731" s="32"/>
    </row>
    <row r="732" spans="1:12" ht="20.100000000000001" customHeight="1" x14ac:dyDescent="0.25">
      <c r="A732" s="43">
        <v>724</v>
      </c>
      <c r="B732" s="49"/>
      <c r="C732" s="49"/>
      <c r="D732" s="48"/>
      <c r="E732" s="49"/>
      <c r="F732" s="70"/>
      <c r="G732" s="13"/>
      <c r="H732" s="13"/>
      <c r="I732" s="14"/>
      <c r="J732" s="44">
        <f>IFERROR(IF(G732="Annual Fee",VLOOKUP('Non-GB'!F732,Data!N:P,3,FALSE),0),0)+IFERROR(IF(G732="Late Charge",IF(OR(F732="FS-4.1",F732="FS-4.2"),VLOOKUP(F732&amp;H732,M:O,3,FALSE),VLOOKUP(H732,N:O,2,FALSE)*VLOOKUP(F732,Data!N:P,3,FALSE))),0)+IFERROR(IF(OR(F732="FS-4.1",F732="FS-4.2"),IF(VLOOKUP(H732,Data!R:S,2,FALSE)&lt;'Non-GB'!$D$5,"Lapse",0)),0)</f>
        <v>0</v>
      </c>
      <c r="L732" s="32"/>
    </row>
    <row r="733" spans="1:12" ht="20.100000000000001" customHeight="1" x14ac:dyDescent="0.25">
      <c r="A733" s="43">
        <v>725</v>
      </c>
      <c r="B733" s="49"/>
      <c r="C733" s="49"/>
      <c r="D733" s="48"/>
      <c r="E733" s="49"/>
      <c r="F733" s="70"/>
      <c r="G733" s="13"/>
      <c r="H733" s="13"/>
      <c r="I733" s="14"/>
      <c r="J733" s="44">
        <f>IFERROR(IF(G733="Annual Fee",VLOOKUP('Non-GB'!F733,Data!N:P,3,FALSE),0),0)+IFERROR(IF(G733="Late Charge",IF(OR(F733="FS-4.1",F733="FS-4.2"),VLOOKUP(F733&amp;H733,M:O,3,FALSE),VLOOKUP(H733,N:O,2,FALSE)*VLOOKUP(F733,Data!N:P,3,FALSE))),0)+IFERROR(IF(OR(F733="FS-4.1",F733="FS-4.2"),IF(VLOOKUP(H733,Data!R:S,2,FALSE)&lt;'Non-GB'!$D$5,"Lapse",0)),0)</f>
        <v>0</v>
      </c>
      <c r="L733" s="32"/>
    </row>
    <row r="734" spans="1:12" ht="20.100000000000001" customHeight="1" x14ac:dyDescent="0.25">
      <c r="A734" s="43">
        <v>726</v>
      </c>
      <c r="B734" s="49"/>
      <c r="C734" s="49"/>
      <c r="D734" s="48"/>
      <c r="E734" s="49"/>
      <c r="F734" s="70"/>
      <c r="G734" s="13"/>
      <c r="H734" s="13"/>
      <c r="I734" s="14"/>
      <c r="J734" s="44">
        <f>IFERROR(IF(G734="Annual Fee",VLOOKUP('Non-GB'!F734,Data!N:P,3,FALSE),0),0)+IFERROR(IF(G734="Late Charge",IF(OR(F734="FS-4.1",F734="FS-4.2"),VLOOKUP(F734&amp;H734,M:O,3,FALSE),VLOOKUP(H734,N:O,2,FALSE)*VLOOKUP(F734,Data!N:P,3,FALSE))),0)+IFERROR(IF(OR(F734="FS-4.1",F734="FS-4.2"),IF(VLOOKUP(H734,Data!R:S,2,FALSE)&lt;'Non-GB'!$D$5,"Lapse",0)),0)</f>
        <v>0</v>
      </c>
      <c r="L734" s="32"/>
    </row>
    <row r="735" spans="1:12" ht="20.100000000000001" customHeight="1" x14ac:dyDescent="0.25">
      <c r="A735" s="43">
        <v>727</v>
      </c>
      <c r="B735" s="49"/>
      <c r="C735" s="49"/>
      <c r="D735" s="48"/>
      <c r="E735" s="49"/>
      <c r="F735" s="70"/>
      <c r="G735" s="13"/>
      <c r="H735" s="13"/>
      <c r="I735" s="14"/>
      <c r="J735" s="44">
        <f>IFERROR(IF(G735="Annual Fee",VLOOKUP('Non-GB'!F735,Data!N:P,3,FALSE),0),0)+IFERROR(IF(G735="Late Charge",IF(OR(F735="FS-4.1",F735="FS-4.2"),VLOOKUP(F735&amp;H735,M:O,3,FALSE),VLOOKUP(H735,N:O,2,FALSE)*VLOOKUP(F735,Data!N:P,3,FALSE))),0)+IFERROR(IF(OR(F735="FS-4.1",F735="FS-4.2"),IF(VLOOKUP(H735,Data!R:S,2,FALSE)&lt;'Non-GB'!$D$5,"Lapse",0)),0)</f>
        <v>0</v>
      </c>
      <c r="L735" s="32"/>
    </row>
    <row r="736" spans="1:12" ht="20.100000000000001" customHeight="1" x14ac:dyDescent="0.25">
      <c r="A736" s="43">
        <v>728</v>
      </c>
      <c r="B736" s="49"/>
      <c r="C736" s="49"/>
      <c r="D736" s="48"/>
      <c r="E736" s="49"/>
      <c r="F736" s="70"/>
      <c r="G736" s="13"/>
      <c r="H736" s="13"/>
      <c r="I736" s="14"/>
      <c r="J736" s="44">
        <f>IFERROR(IF(G736="Annual Fee",VLOOKUP('Non-GB'!F736,Data!N:P,3,FALSE),0),0)+IFERROR(IF(G736="Late Charge",IF(OR(F736="FS-4.1",F736="FS-4.2"),VLOOKUP(F736&amp;H736,M:O,3,FALSE),VLOOKUP(H736,N:O,2,FALSE)*VLOOKUP(F736,Data!N:P,3,FALSE))),0)+IFERROR(IF(OR(F736="FS-4.1",F736="FS-4.2"),IF(VLOOKUP(H736,Data!R:S,2,FALSE)&lt;'Non-GB'!$D$5,"Lapse",0)),0)</f>
        <v>0</v>
      </c>
      <c r="L736" s="32"/>
    </row>
    <row r="737" spans="1:12" ht="20.100000000000001" customHeight="1" x14ac:dyDescent="0.25">
      <c r="A737" s="43">
        <v>729</v>
      </c>
      <c r="B737" s="49"/>
      <c r="C737" s="49"/>
      <c r="D737" s="48"/>
      <c r="E737" s="49"/>
      <c r="F737" s="70"/>
      <c r="G737" s="13"/>
      <c r="H737" s="13"/>
      <c r="I737" s="14"/>
      <c r="J737" s="44">
        <f>IFERROR(IF(G737="Annual Fee",VLOOKUP('Non-GB'!F737,Data!N:P,3,FALSE),0),0)+IFERROR(IF(G737="Late Charge",IF(OR(F737="FS-4.1",F737="FS-4.2"),VLOOKUP(F737&amp;H737,M:O,3,FALSE),VLOOKUP(H737,N:O,2,FALSE)*VLOOKUP(F737,Data!N:P,3,FALSE))),0)+IFERROR(IF(OR(F737="FS-4.1",F737="FS-4.2"),IF(VLOOKUP(H737,Data!R:S,2,FALSE)&lt;'Non-GB'!$D$5,"Lapse",0)),0)</f>
        <v>0</v>
      </c>
      <c r="L737" s="32"/>
    </row>
    <row r="738" spans="1:12" ht="20.100000000000001" customHeight="1" x14ac:dyDescent="0.25">
      <c r="A738" s="43">
        <v>730</v>
      </c>
      <c r="B738" s="49"/>
      <c r="C738" s="49"/>
      <c r="D738" s="48"/>
      <c r="E738" s="49"/>
      <c r="F738" s="70"/>
      <c r="G738" s="13"/>
      <c r="H738" s="13"/>
      <c r="I738" s="14"/>
      <c r="J738" s="44">
        <f>IFERROR(IF(G738="Annual Fee",VLOOKUP('Non-GB'!F738,Data!N:P,3,FALSE),0),0)+IFERROR(IF(G738="Late Charge",IF(OR(F738="FS-4.1",F738="FS-4.2"),VLOOKUP(F738&amp;H738,M:O,3,FALSE),VLOOKUP(H738,N:O,2,FALSE)*VLOOKUP(F738,Data!N:P,3,FALSE))),0)+IFERROR(IF(OR(F738="FS-4.1",F738="FS-4.2"),IF(VLOOKUP(H738,Data!R:S,2,FALSE)&lt;'Non-GB'!$D$5,"Lapse",0)),0)</f>
        <v>0</v>
      </c>
      <c r="L738" s="32"/>
    </row>
    <row r="739" spans="1:12" ht="20.100000000000001" customHeight="1" x14ac:dyDescent="0.25">
      <c r="A739" s="43">
        <v>731</v>
      </c>
      <c r="B739" s="49"/>
      <c r="C739" s="49"/>
      <c r="D739" s="48"/>
      <c r="E739" s="49"/>
      <c r="F739" s="70"/>
      <c r="G739" s="13"/>
      <c r="H739" s="13"/>
      <c r="I739" s="14"/>
      <c r="J739" s="44">
        <f>IFERROR(IF(G739="Annual Fee",VLOOKUP('Non-GB'!F739,Data!N:P,3,FALSE),0),0)+IFERROR(IF(G739="Late Charge",IF(OR(F739="FS-4.1",F739="FS-4.2"),VLOOKUP(F739&amp;H739,M:O,3,FALSE),VLOOKUP(H739,N:O,2,FALSE)*VLOOKUP(F739,Data!N:P,3,FALSE))),0)+IFERROR(IF(OR(F739="FS-4.1",F739="FS-4.2"),IF(VLOOKUP(H739,Data!R:S,2,FALSE)&lt;'Non-GB'!$D$5,"Lapse",0)),0)</f>
        <v>0</v>
      </c>
      <c r="L739" s="32"/>
    </row>
    <row r="740" spans="1:12" ht="20.100000000000001" customHeight="1" x14ac:dyDescent="0.25">
      <c r="A740" s="43">
        <v>732</v>
      </c>
      <c r="B740" s="49"/>
      <c r="C740" s="49"/>
      <c r="D740" s="48"/>
      <c r="E740" s="49"/>
      <c r="F740" s="70"/>
      <c r="G740" s="13"/>
      <c r="H740" s="13"/>
      <c r="I740" s="14"/>
      <c r="J740" s="44">
        <f>IFERROR(IF(G740="Annual Fee",VLOOKUP('Non-GB'!F740,Data!N:P,3,FALSE),0),0)+IFERROR(IF(G740="Late Charge",IF(OR(F740="FS-4.1",F740="FS-4.2"),VLOOKUP(F740&amp;H740,M:O,3,FALSE),VLOOKUP(H740,N:O,2,FALSE)*VLOOKUP(F740,Data!N:P,3,FALSE))),0)+IFERROR(IF(OR(F740="FS-4.1",F740="FS-4.2"),IF(VLOOKUP(H740,Data!R:S,2,FALSE)&lt;'Non-GB'!$D$5,"Lapse",0)),0)</f>
        <v>0</v>
      </c>
      <c r="L740" s="32"/>
    </row>
    <row r="741" spans="1:12" ht="20.100000000000001" customHeight="1" x14ac:dyDescent="0.25">
      <c r="A741" s="43">
        <v>733</v>
      </c>
      <c r="B741" s="49"/>
      <c r="C741" s="49"/>
      <c r="D741" s="48"/>
      <c r="E741" s="49"/>
      <c r="F741" s="70"/>
      <c r="G741" s="13"/>
      <c r="H741" s="13"/>
      <c r="I741" s="14"/>
      <c r="J741" s="44">
        <f>IFERROR(IF(G741="Annual Fee",VLOOKUP('Non-GB'!F741,Data!N:P,3,FALSE),0),0)+IFERROR(IF(G741="Late Charge",IF(OR(F741="FS-4.1",F741="FS-4.2"),VLOOKUP(F741&amp;H741,M:O,3,FALSE),VLOOKUP(H741,N:O,2,FALSE)*VLOOKUP(F741,Data!N:P,3,FALSE))),0)+IFERROR(IF(OR(F741="FS-4.1",F741="FS-4.2"),IF(VLOOKUP(H741,Data!R:S,2,FALSE)&lt;'Non-GB'!$D$5,"Lapse",0)),0)</f>
        <v>0</v>
      </c>
      <c r="L741" s="32"/>
    </row>
    <row r="742" spans="1:12" ht="20.100000000000001" customHeight="1" x14ac:dyDescent="0.25">
      <c r="A742" s="43">
        <v>734</v>
      </c>
      <c r="B742" s="49"/>
      <c r="C742" s="49"/>
      <c r="D742" s="48"/>
      <c r="E742" s="49"/>
      <c r="F742" s="70"/>
      <c r="G742" s="13"/>
      <c r="H742" s="13"/>
      <c r="I742" s="14"/>
      <c r="J742" s="44">
        <f>IFERROR(IF(G742="Annual Fee",VLOOKUP('Non-GB'!F742,Data!N:P,3,FALSE),0),0)+IFERROR(IF(G742="Late Charge",IF(OR(F742="FS-4.1",F742="FS-4.2"),VLOOKUP(F742&amp;H742,M:O,3,FALSE),VLOOKUP(H742,N:O,2,FALSE)*VLOOKUP(F742,Data!N:P,3,FALSE))),0)+IFERROR(IF(OR(F742="FS-4.1",F742="FS-4.2"),IF(VLOOKUP(H742,Data!R:S,2,FALSE)&lt;'Non-GB'!$D$5,"Lapse",0)),0)</f>
        <v>0</v>
      </c>
      <c r="L742" s="32"/>
    </row>
    <row r="743" spans="1:12" ht="20.100000000000001" customHeight="1" x14ac:dyDescent="0.25">
      <c r="A743" s="43">
        <v>735</v>
      </c>
      <c r="B743" s="49"/>
      <c r="C743" s="49"/>
      <c r="D743" s="48"/>
      <c r="E743" s="49"/>
      <c r="F743" s="70"/>
      <c r="G743" s="13"/>
      <c r="H743" s="13"/>
      <c r="I743" s="14"/>
      <c r="J743" s="44">
        <f>IFERROR(IF(G743="Annual Fee",VLOOKUP('Non-GB'!F743,Data!N:P,3,FALSE),0),0)+IFERROR(IF(G743="Late Charge",IF(OR(F743="FS-4.1",F743="FS-4.2"),VLOOKUP(F743&amp;H743,M:O,3,FALSE),VLOOKUP(H743,N:O,2,FALSE)*VLOOKUP(F743,Data!N:P,3,FALSE))),0)+IFERROR(IF(OR(F743="FS-4.1",F743="FS-4.2"),IF(VLOOKUP(H743,Data!R:S,2,FALSE)&lt;'Non-GB'!$D$5,"Lapse",0)),0)</f>
        <v>0</v>
      </c>
      <c r="L743" s="32"/>
    </row>
    <row r="744" spans="1:12" ht="20.100000000000001" customHeight="1" x14ac:dyDescent="0.25">
      <c r="A744" s="43">
        <v>736</v>
      </c>
      <c r="B744" s="49"/>
      <c r="C744" s="49"/>
      <c r="D744" s="48"/>
      <c r="E744" s="49"/>
      <c r="F744" s="70"/>
      <c r="G744" s="13"/>
      <c r="H744" s="13"/>
      <c r="I744" s="14"/>
      <c r="J744" s="44">
        <f>IFERROR(IF(G744="Annual Fee",VLOOKUP('Non-GB'!F744,Data!N:P,3,FALSE),0),0)+IFERROR(IF(G744="Late Charge",IF(OR(F744="FS-4.1",F744="FS-4.2"),VLOOKUP(F744&amp;H744,M:O,3,FALSE),VLOOKUP(H744,N:O,2,FALSE)*VLOOKUP(F744,Data!N:P,3,FALSE))),0)+IFERROR(IF(OR(F744="FS-4.1",F744="FS-4.2"),IF(VLOOKUP(H744,Data!R:S,2,FALSE)&lt;'Non-GB'!$D$5,"Lapse",0)),0)</f>
        <v>0</v>
      </c>
      <c r="L744" s="32"/>
    </row>
    <row r="745" spans="1:12" ht="20.100000000000001" customHeight="1" x14ac:dyDescent="0.25">
      <c r="A745" s="43">
        <v>737</v>
      </c>
      <c r="B745" s="49"/>
      <c r="C745" s="49"/>
      <c r="D745" s="48"/>
      <c r="E745" s="49"/>
      <c r="F745" s="70"/>
      <c r="G745" s="13"/>
      <c r="H745" s="13"/>
      <c r="I745" s="14"/>
      <c r="J745" s="44">
        <f>IFERROR(IF(G745="Annual Fee",VLOOKUP('Non-GB'!F745,Data!N:P,3,FALSE),0),0)+IFERROR(IF(G745="Late Charge",IF(OR(F745="FS-4.1",F745="FS-4.2"),VLOOKUP(F745&amp;H745,M:O,3,FALSE),VLOOKUP(H745,N:O,2,FALSE)*VLOOKUP(F745,Data!N:P,3,FALSE))),0)+IFERROR(IF(OR(F745="FS-4.1",F745="FS-4.2"),IF(VLOOKUP(H745,Data!R:S,2,FALSE)&lt;'Non-GB'!$D$5,"Lapse",0)),0)</f>
        <v>0</v>
      </c>
      <c r="L745" s="32"/>
    </row>
    <row r="746" spans="1:12" ht="20.100000000000001" customHeight="1" x14ac:dyDescent="0.25">
      <c r="A746" s="43">
        <v>738</v>
      </c>
      <c r="B746" s="49"/>
      <c r="C746" s="49"/>
      <c r="D746" s="48"/>
      <c r="E746" s="49"/>
      <c r="F746" s="70"/>
      <c r="G746" s="13"/>
      <c r="H746" s="13"/>
      <c r="I746" s="14"/>
      <c r="J746" s="44">
        <f>IFERROR(IF(G746="Annual Fee",VLOOKUP('Non-GB'!F746,Data!N:P,3,FALSE),0),0)+IFERROR(IF(G746="Late Charge",IF(OR(F746="FS-4.1",F746="FS-4.2"),VLOOKUP(F746&amp;H746,M:O,3,FALSE),VLOOKUP(H746,N:O,2,FALSE)*VLOOKUP(F746,Data!N:P,3,FALSE))),0)+IFERROR(IF(OR(F746="FS-4.1",F746="FS-4.2"),IF(VLOOKUP(H746,Data!R:S,2,FALSE)&lt;'Non-GB'!$D$5,"Lapse",0)),0)</f>
        <v>0</v>
      </c>
      <c r="L746" s="32"/>
    </row>
    <row r="747" spans="1:12" ht="20.100000000000001" customHeight="1" x14ac:dyDescent="0.25">
      <c r="A747" s="43">
        <v>739</v>
      </c>
      <c r="B747" s="49"/>
      <c r="C747" s="49"/>
      <c r="D747" s="48"/>
      <c r="E747" s="49"/>
      <c r="F747" s="70"/>
      <c r="G747" s="13"/>
      <c r="H747" s="13"/>
      <c r="I747" s="14"/>
      <c r="J747" s="44">
        <f>IFERROR(IF(G747="Annual Fee",VLOOKUP('Non-GB'!F747,Data!N:P,3,FALSE),0),0)+IFERROR(IF(G747="Late Charge",IF(OR(F747="FS-4.1",F747="FS-4.2"),VLOOKUP(F747&amp;H747,M:O,3,FALSE),VLOOKUP(H747,N:O,2,FALSE)*VLOOKUP(F747,Data!N:P,3,FALSE))),0)+IFERROR(IF(OR(F747="FS-4.1",F747="FS-4.2"),IF(VLOOKUP(H747,Data!R:S,2,FALSE)&lt;'Non-GB'!$D$5,"Lapse",0)),0)</f>
        <v>0</v>
      </c>
      <c r="L747" s="32"/>
    </row>
    <row r="748" spans="1:12" ht="20.100000000000001" customHeight="1" x14ac:dyDescent="0.25">
      <c r="A748" s="43">
        <v>740</v>
      </c>
      <c r="B748" s="49"/>
      <c r="C748" s="49"/>
      <c r="D748" s="48"/>
      <c r="E748" s="49"/>
      <c r="F748" s="70"/>
      <c r="G748" s="13"/>
      <c r="H748" s="13"/>
      <c r="I748" s="14"/>
      <c r="J748" s="44">
        <f>IFERROR(IF(G748="Annual Fee",VLOOKUP('Non-GB'!F748,Data!N:P,3,FALSE),0),0)+IFERROR(IF(G748="Late Charge",IF(OR(F748="FS-4.1",F748="FS-4.2"),VLOOKUP(F748&amp;H748,M:O,3,FALSE),VLOOKUP(H748,N:O,2,FALSE)*VLOOKUP(F748,Data!N:P,3,FALSE))),0)+IFERROR(IF(OR(F748="FS-4.1",F748="FS-4.2"),IF(VLOOKUP(H748,Data!R:S,2,FALSE)&lt;'Non-GB'!$D$5,"Lapse",0)),0)</f>
        <v>0</v>
      </c>
      <c r="L748" s="32"/>
    </row>
    <row r="749" spans="1:12" ht="20.100000000000001" customHeight="1" x14ac:dyDescent="0.25">
      <c r="A749" s="43">
        <v>741</v>
      </c>
      <c r="B749" s="49"/>
      <c r="C749" s="49"/>
      <c r="D749" s="48"/>
      <c r="E749" s="49"/>
      <c r="F749" s="70"/>
      <c r="G749" s="13"/>
      <c r="H749" s="13"/>
      <c r="I749" s="14"/>
      <c r="J749" s="44">
        <f>IFERROR(IF(G749="Annual Fee",VLOOKUP('Non-GB'!F749,Data!N:P,3,FALSE),0),0)+IFERROR(IF(G749="Late Charge",IF(OR(F749="FS-4.1",F749="FS-4.2"),VLOOKUP(F749&amp;H749,M:O,3,FALSE),VLOOKUP(H749,N:O,2,FALSE)*VLOOKUP(F749,Data!N:P,3,FALSE))),0)+IFERROR(IF(OR(F749="FS-4.1",F749="FS-4.2"),IF(VLOOKUP(H749,Data!R:S,2,FALSE)&lt;'Non-GB'!$D$5,"Lapse",0)),0)</f>
        <v>0</v>
      </c>
      <c r="L749" s="32"/>
    </row>
    <row r="750" spans="1:12" ht="20.100000000000001" customHeight="1" x14ac:dyDescent="0.25">
      <c r="A750" s="43">
        <v>742</v>
      </c>
      <c r="B750" s="49"/>
      <c r="C750" s="49"/>
      <c r="D750" s="48"/>
      <c r="E750" s="49"/>
      <c r="F750" s="70"/>
      <c r="G750" s="13"/>
      <c r="H750" s="13"/>
      <c r="I750" s="14"/>
      <c r="J750" s="44">
        <f>IFERROR(IF(G750="Annual Fee",VLOOKUP('Non-GB'!F750,Data!N:P,3,FALSE),0),0)+IFERROR(IF(G750="Late Charge",IF(OR(F750="FS-4.1",F750="FS-4.2"),VLOOKUP(F750&amp;H750,M:O,3,FALSE),VLOOKUP(H750,N:O,2,FALSE)*VLOOKUP(F750,Data!N:P,3,FALSE))),0)+IFERROR(IF(OR(F750="FS-4.1",F750="FS-4.2"),IF(VLOOKUP(H750,Data!R:S,2,FALSE)&lt;'Non-GB'!$D$5,"Lapse",0)),0)</f>
        <v>0</v>
      </c>
      <c r="L750" s="32"/>
    </row>
    <row r="751" spans="1:12" ht="20.100000000000001" customHeight="1" x14ac:dyDescent="0.25">
      <c r="A751" s="43">
        <v>743</v>
      </c>
      <c r="B751" s="49"/>
      <c r="C751" s="49"/>
      <c r="D751" s="48"/>
      <c r="E751" s="49"/>
      <c r="F751" s="70"/>
      <c r="G751" s="13"/>
      <c r="H751" s="13"/>
      <c r="I751" s="14"/>
      <c r="J751" s="44">
        <f>IFERROR(IF(G751="Annual Fee",VLOOKUP('Non-GB'!F751,Data!N:P,3,FALSE),0),0)+IFERROR(IF(G751="Late Charge",IF(OR(F751="FS-4.1",F751="FS-4.2"),VLOOKUP(F751&amp;H751,M:O,3,FALSE),VLOOKUP(H751,N:O,2,FALSE)*VLOOKUP(F751,Data!N:P,3,FALSE))),0)+IFERROR(IF(OR(F751="FS-4.1",F751="FS-4.2"),IF(VLOOKUP(H751,Data!R:S,2,FALSE)&lt;'Non-GB'!$D$5,"Lapse",0)),0)</f>
        <v>0</v>
      </c>
      <c r="L751" s="32"/>
    </row>
    <row r="752" spans="1:12" ht="20.100000000000001" customHeight="1" x14ac:dyDescent="0.25">
      <c r="A752" s="43">
        <v>744</v>
      </c>
      <c r="B752" s="49"/>
      <c r="C752" s="49"/>
      <c r="D752" s="48"/>
      <c r="E752" s="49"/>
      <c r="F752" s="70"/>
      <c r="G752" s="13"/>
      <c r="H752" s="13"/>
      <c r="I752" s="14"/>
      <c r="J752" s="44">
        <f>IFERROR(IF(G752="Annual Fee",VLOOKUP('Non-GB'!F752,Data!N:P,3,FALSE),0),0)+IFERROR(IF(G752="Late Charge",IF(OR(F752="FS-4.1",F752="FS-4.2"),VLOOKUP(F752&amp;H752,M:O,3,FALSE),VLOOKUP(H752,N:O,2,FALSE)*VLOOKUP(F752,Data!N:P,3,FALSE))),0)+IFERROR(IF(OR(F752="FS-4.1",F752="FS-4.2"),IF(VLOOKUP(H752,Data!R:S,2,FALSE)&lt;'Non-GB'!$D$5,"Lapse",0)),0)</f>
        <v>0</v>
      </c>
      <c r="L752" s="32"/>
    </row>
    <row r="753" spans="1:12" ht="20.100000000000001" customHeight="1" x14ac:dyDescent="0.25">
      <c r="A753" s="43">
        <v>745</v>
      </c>
      <c r="B753" s="49"/>
      <c r="C753" s="49"/>
      <c r="D753" s="48"/>
      <c r="E753" s="49"/>
      <c r="F753" s="70"/>
      <c r="G753" s="13"/>
      <c r="H753" s="13"/>
      <c r="I753" s="14"/>
      <c r="J753" s="44">
        <f>IFERROR(IF(G753="Annual Fee",VLOOKUP('Non-GB'!F753,Data!N:P,3,FALSE),0),0)+IFERROR(IF(G753="Late Charge",IF(OR(F753="FS-4.1",F753="FS-4.2"),VLOOKUP(F753&amp;H753,M:O,3,FALSE),VLOOKUP(H753,N:O,2,FALSE)*VLOOKUP(F753,Data!N:P,3,FALSE))),0)+IFERROR(IF(OR(F753="FS-4.1",F753="FS-4.2"),IF(VLOOKUP(H753,Data!R:S,2,FALSE)&lt;'Non-GB'!$D$5,"Lapse",0)),0)</f>
        <v>0</v>
      </c>
      <c r="L753" s="32"/>
    </row>
    <row r="754" spans="1:12" ht="20.100000000000001" customHeight="1" x14ac:dyDescent="0.25">
      <c r="A754" s="43">
        <v>746</v>
      </c>
      <c r="B754" s="49"/>
      <c r="C754" s="49"/>
      <c r="D754" s="48"/>
      <c r="E754" s="49"/>
      <c r="F754" s="70"/>
      <c r="G754" s="13"/>
      <c r="H754" s="13"/>
      <c r="I754" s="14"/>
      <c r="J754" s="44">
        <f>IFERROR(IF(G754="Annual Fee",VLOOKUP('Non-GB'!F754,Data!N:P,3,FALSE),0),0)+IFERROR(IF(G754="Late Charge",IF(OR(F754="FS-4.1",F754="FS-4.2"),VLOOKUP(F754&amp;H754,M:O,3,FALSE),VLOOKUP(H754,N:O,2,FALSE)*VLOOKUP(F754,Data!N:P,3,FALSE))),0)+IFERROR(IF(OR(F754="FS-4.1",F754="FS-4.2"),IF(VLOOKUP(H754,Data!R:S,2,FALSE)&lt;'Non-GB'!$D$5,"Lapse",0)),0)</f>
        <v>0</v>
      </c>
      <c r="L754" s="32"/>
    </row>
    <row r="755" spans="1:12" ht="20.100000000000001" customHeight="1" x14ac:dyDescent="0.25">
      <c r="A755" s="43">
        <v>747</v>
      </c>
      <c r="B755" s="49"/>
      <c r="C755" s="49"/>
      <c r="D755" s="48"/>
      <c r="E755" s="49"/>
      <c r="F755" s="70"/>
      <c r="G755" s="13"/>
      <c r="H755" s="13"/>
      <c r="I755" s="14"/>
      <c r="J755" s="44">
        <f>IFERROR(IF(G755="Annual Fee",VLOOKUP('Non-GB'!F755,Data!N:P,3,FALSE),0),0)+IFERROR(IF(G755="Late Charge",IF(OR(F755="FS-4.1",F755="FS-4.2"),VLOOKUP(F755&amp;H755,M:O,3,FALSE),VLOOKUP(H755,N:O,2,FALSE)*VLOOKUP(F755,Data!N:P,3,FALSE))),0)+IFERROR(IF(OR(F755="FS-4.1",F755="FS-4.2"),IF(VLOOKUP(H755,Data!R:S,2,FALSE)&lt;'Non-GB'!$D$5,"Lapse",0)),0)</f>
        <v>0</v>
      </c>
      <c r="L755" s="32"/>
    </row>
    <row r="756" spans="1:12" ht="20.100000000000001" customHeight="1" x14ac:dyDescent="0.25">
      <c r="A756" s="43">
        <v>748</v>
      </c>
      <c r="B756" s="49"/>
      <c r="C756" s="49"/>
      <c r="D756" s="48"/>
      <c r="E756" s="49"/>
      <c r="F756" s="70"/>
      <c r="G756" s="13"/>
      <c r="H756" s="13"/>
      <c r="I756" s="14"/>
      <c r="J756" s="44">
        <f>IFERROR(IF(G756="Annual Fee",VLOOKUP('Non-GB'!F756,Data!N:P,3,FALSE),0),0)+IFERROR(IF(G756="Late Charge",IF(OR(F756="FS-4.1",F756="FS-4.2"),VLOOKUP(F756&amp;H756,M:O,3,FALSE),VLOOKUP(H756,N:O,2,FALSE)*VLOOKUP(F756,Data!N:P,3,FALSE))),0)+IFERROR(IF(OR(F756="FS-4.1",F756="FS-4.2"),IF(VLOOKUP(H756,Data!R:S,2,FALSE)&lt;'Non-GB'!$D$5,"Lapse",0)),0)</f>
        <v>0</v>
      </c>
      <c r="L756" s="32"/>
    </row>
    <row r="757" spans="1:12" ht="20.100000000000001" customHeight="1" x14ac:dyDescent="0.25">
      <c r="A757" s="43">
        <v>749</v>
      </c>
      <c r="B757" s="49"/>
      <c r="C757" s="49"/>
      <c r="D757" s="48"/>
      <c r="E757" s="49"/>
      <c r="F757" s="70"/>
      <c r="G757" s="13"/>
      <c r="H757" s="13"/>
      <c r="I757" s="14"/>
      <c r="J757" s="44">
        <f>IFERROR(IF(G757="Annual Fee",VLOOKUP('Non-GB'!F757,Data!N:P,3,FALSE),0),0)+IFERROR(IF(G757="Late Charge",IF(OR(F757="FS-4.1",F757="FS-4.2"),VLOOKUP(F757&amp;H757,M:O,3,FALSE),VLOOKUP(H757,N:O,2,FALSE)*VLOOKUP(F757,Data!N:P,3,FALSE))),0)+IFERROR(IF(OR(F757="FS-4.1",F757="FS-4.2"),IF(VLOOKUP(H757,Data!R:S,2,FALSE)&lt;'Non-GB'!$D$5,"Lapse",0)),0)</f>
        <v>0</v>
      </c>
      <c r="L757" s="32"/>
    </row>
    <row r="758" spans="1:12" ht="20.100000000000001" customHeight="1" x14ac:dyDescent="0.25">
      <c r="A758" s="43">
        <v>750</v>
      </c>
      <c r="B758" s="49"/>
      <c r="C758" s="49"/>
      <c r="D758" s="48"/>
      <c r="E758" s="49"/>
      <c r="F758" s="70"/>
      <c r="G758" s="13"/>
      <c r="H758" s="13"/>
      <c r="I758" s="14"/>
      <c r="J758" s="44">
        <f>IFERROR(IF(G758="Annual Fee",VLOOKUP('Non-GB'!F758,Data!N:P,3,FALSE),0),0)+IFERROR(IF(G758="Late Charge",IF(OR(F758="FS-4.1",F758="FS-4.2"),VLOOKUP(F758&amp;H758,M:O,3,FALSE),VLOOKUP(H758,N:O,2,FALSE)*VLOOKUP(F758,Data!N:P,3,FALSE))),0)+IFERROR(IF(OR(F758="FS-4.1",F758="FS-4.2"),IF(VLOOKUP(H758,Data!R:S,2,FALSE)&lt;'Non-GB'!$D$5,"Lapse",0)),0)</f>
        <v>0</v>
      </c>
      <c r="L758" s="32"/>
    </row>
    <row r="759" spans="1:12" ht="20.100000000000001" customHeight="1" x14ac:dyDescent="0.25">
      <c r="A759" s="43">
        <v>751</v>
      </c>
      <c r="B759" s="49"/>
      <c r="C759" s="49"/>
      <c r="D759" s="48"/>
      <c r="E759" s="49"/>
      <c r="F759" s="70"/>
      <c r="G759" s="13"/>
      <c r="H759" s="13"/>
      <c r="I759" s="14"/>
      <c r="J759" s="44">
        <f>IFERROR(IF(G759="Annual Fee",VLOOKUP('Non-GB'!F759,Data!N:P,3,FALSE),0),0)+IFERROR(IF(G759="Late Charge",IF(OR(F759="FS-4.1",F759="FS-4.2"),VLOOKUP(F759&amp;H759,M:O,3,FALSE),VLOOKUP(H759,N:O,2,FALSE)*VLOOKUP(F759,Data!N:P,3,FALSE))),0)+IFERROR(IF(OR(F759="FS-4.1",F759="FS-4.2"),IF(VLOOKUP(H759,Data!R:S,2,FALSE)&lt;'Non-GB'!$D$5,"Lapse",0)),0)</f>
        <v>0</v>
      </c>
      <c r="L759" s="32"/>
    </row>
    <row r="760" spans="1:12" ht="20.100000000000001" customHeight="1" x14ac:dyDescent="0.25">
      <c r="A760" s="43">
        <v>752</v>
      </c>
      <c r="B760" s="49"/>
      <c r="C760" s="49"/>
      <c r="D760" s="48"/>
      <c r="E760" s="49"/>
      <c r="F760" s="70"/>
      <c r="G760" s="13"/>
      <c r="H760" s="13"/>
      <c r="I760" s="14"/>
      <c r="J760" s="44">
        <f>IFERROR(IF(G760="Annual Fee",VLOOKUP('Non-GB'!F760,Data!N:P,3,FALSE),0),0)+IFERROR(IF(G760="Late Charge",IF(OR(F760="FS-4.1",F760="FS-4.2"),VLOOKUP(F760&amp;H760,M:O,3,FALSE),VLOOKUP(H760,N:O,2,FALSE)*VLOOKUP(F760,Data!N:P,3,FALSE))),0)+IFERROR(IF(OR(F760="FS-4.1",F760="FS-4.2"),IF(VLOOKUP(H760,Data!R:S,2,FALSE)&lt;'Non-GB'!$D$5,"Lapse",0)),0)</f>
        <v>0</v>
      </c>
      <c r="L760" s="32"/>
    </row>
    <row r="761" spans="1:12" ht="20.100000000000001" customHeight="1" x14ac:dyDescent="0.25">
      <c r="A761" s="43">
        <v>753</v>
      </c>
      <c r="B761" s="49"/>
      <c r="C761" s="49"/>
      <c r="D761" s="48"/>
      <c r="E761" s="49"/>
      <c r="F761" s="70"/>
      <c r="G761" s="13"/>
      <c r="H761" s="13"/>
      <c r="I761" s="14"/>
      <c r="J761" s="44">
        <f>IFERROR(IF(G761="Annual Fee",VLOOKUP('Non-GB'!F761,Data!N:P,3,FALSE),0),0)+IFERROR(IF(G761="Late Charge",IF(OR(F761="FS-4.1",F761="FS-4.2"),VLOOKUP(F761&amp;H761,M:O,3,FALSE),VLOOKUP(H761,N:O,2,FALSE)*VLOOKUP(F761,Data!N:P,3,FALSE))),0)+IFERROR(IF(OR(F761="FS-4.1",F761="FS-4.2"),IF(VLOOKUP(H761,Data!R:S,2,FALSE)&lt;'Non-GB'!$D$5,"Lapse",0)),0)</f>
        <v>0</v>
      </c>
      <c r="L761" s="32"/>
    </row>
    <row r="762" spans="1:12" ht="20.100000000000001" customHeight="1" x14ac:dyDescent="0.25">
      <c r="A762" s="43">
        <v>754</v>
      </c>
      <c r="B762" s="49"/>
      <c r="C762" s="49"/>
      <c r="D762" s="48"/>
      <c r="E762" s="49"/>
      <c r="F762" s="70"/>
      <c r="G762" s="13"/>
      <c r="H762" s="13"/>
      <c r="I762" s="14"/>
      <c r="J762" s="44">
        <f>IFERROR(IF(G762="Annual Fee",VLOOKUP('Non-GB'!F762,Data!N:P,3,FALSE),0),0)+IFERROR(IF(G762="Late Charge",IF(OR(F762="FS-4.1",F762="FS-4.2"),VLOOKUP(F762&amp;H762,M:O,3,FALSE),VLOOKUP(H762,N:O,2,FALSE)*VLOOKUP(F762,Data!N:P,3,FALSE))),0)+IFERROR(IF(OR(F762="FS-4.1",F762="FS-4.2"),IF(VLOOKUP(H762,Data!R:S,2,FALSE)&lt;'Non-GB'!$D$5,"Lapse",0)),0)</f>
        <v>0</v>
      </c>
      <c r="L762" s="32"/>
    </row>
    <row r="763" spans="1:12" ht="20.100000000000001" customHeight="1" x14ac:dyDescent="0.25">
      <c r="A763" s="43">
        <v>755</v>
      </c>
      <c r="B763" s="49"/>
      <c r="C763" s="49"/>
      <c r="D763" s="48"/>
      <c r="E763" s="49"/>
      <c r="F763" s="70"/>
      <c r="G763" s="13"/>
      <c r="H763" s="13"/>
      <c r="I763" s="14"/>
      <c r="J763" s="44">
        <f>IFERROR(IF(G763="Annual Fee",VLOOKUP('Non-GB'!F763,Data!N:P,3,FALSE),0),0)+IFERROR(IF(G763="Late Charge",IF(OR(F763="FS-4.1",F763="FS-4.2"),VLOOKUP(F763&amp;H763,M:O,3,FALSE),VLOOKUP(H763,N:O,2,FALSE)*VLOOKUP(F763,Data!N:P,3,FALSE))),0)+IFERROR(IF(OR(F763="FS-4.1",F763="FS-4.2"),IF(VLOOKUP(H763,Data!R:S,2,FALSE)&lt;'Non-GB'!$D$5,"Lapse",0)),0)</f>
        <v>0</v>
      </c>
      <c r="L763" s="32"/>
    </row>
    <row r="764" spans="1:12" ht="20.100000000000001" customHeight="1" x14ac:dyDescent="0.25">
      <c r="A764" s="43">
        <v>756</v>
      </c>
      <c r="B764" s="49"/>
      <c r="C764" s="49"/>
      <c r="D764" s="48"/>
      <c r="E764" s="49"/>
      <c r="F764" s="70"/>
      <c r="G764" s="13"/>
      <c r="H764" s="13"/>
      <c r="I764" s="14"/>
      <c r="J764" s="44">
        <f>IFERROR(IF(G764="Annual Fee",VLOOKUP('Non-GB'!F764,Data!N:P,3,FALSE),0),0)+IFERROR(IF(G764="Late Charge",IF(OR(F764="FS-4.1",F764="FS-4.2"),VLOOKUP(F764&amp;H764,M:O,3,FALSE),VLOOKUP(H764,N:O,2,FALSE)*VLOOKUP(F764,Data!N:P,3,FALSE))),0)+IFERROR(IF(OR(F764="FS-4.1",F764="FS-4.2"),IF(VLOOKUP(H764,Data!R:S,2,FALSE)&lt;'Non-GB'!$D$5,"Lapse",0)),0)</f>
        <v>0</v>
      </c>
      <c r="L764" s="32"/>
    </row>
    <row r="765" spans="1:12" ht="20.100000000000001" customHeight="1" x14ac:dyDescent="0.25">
      <c r="A765" s="43">
        <v>757</v>
      </c>
      <c r="B765" s="49"/>
      <c r="C765" s="49"/>
      <c r="D765" s="48"/>
      <c r="E765" s="49"/>
      <c r="F765" s="70"/>
      <c r="G765" s="13"/>
      <c r="H765" s="13"/>
      <c r="I765" s="14"/>
      <c r="J765" s="44">
        <f>IFERROR(IF(G765="Annual Fee",VLOOKUP('Non-GB'!F765,Data!N:P,3,FALSE),0),0)+IFERROR(IF(G765="Late Charge",IF(OR(F765="FS-4.1",F765="FS-4.2"),VLOOKUP(F765&amp;H765,M:O,3,FALSE),VLOOKUP(H765,N:O,2,FALSE)*VLOOKUP(F765,Data!N:P,3,FALSE))),0)+IFERROR(IF(OR(F765="FS-4.1",F765="FS-4.2"),IF(VLOOKUP(H765,Data!R:S,2,FALSE)&lt;'Non-GB'!$D$5,"Lapse",0)),0)</f>
        <v>0</v>
      </c>
      <c r="L765" s="32"/>
    </row>
    <row r="766" spans="1:12" ht="20.100000000000001" customHeight="1" x14ac:dyDescent="0.25">
      <c r="A766" s="43">
        <v>758</v>
      </c>
      <c r="B766" s="49"/>
      <c r="C766" s="49"/>
      <c r="D766" s="48"/>
      <c r="E766" s="49"/>
      <c r="F766" s="70"/>
      <c r="G766" s="13"/>
      <c r="H766" s="13"/>
      <c r="I766" s="14"/>
      <c r="J766" s="44">
        <f>IFERROR(IF(G766="Annual Fee",VLOOKUP('Non-GB'!F766,Data!N:P,3,FALSE),0),0)+IFERROR(IF(G766="Late Charge",IF(OR(F766="FS-4.1",F766="FS-4.2"),VLOOKUP(F766&amp;H766,M:O,3,FALSE),VLOOKUP(H766,N:O,2,FALSE)*VLOOKUP(F766,Data!N:P,3,FALSE))),0)+IFERROR(IF(OR(F766="FS-4.1",F766="FS-4.2"),IF(VLOOKUP(H766,Data!R:S,2,FALSE)&lt;'Non-GB'!$D$5,"Lapse",0)),0)</f>
        <v>0</v>
      </c>
      <c r="L766" s="32"/>
    </row>
    <row r="767" spans="1:12" ht="20.100000000000001" customHeight="1" x14ac:dyDescent="0.25">
      <c r="A767" s="43">
        <v>759</v>
      </c>
      <c r="B767" s="49"/>
      <c r="C767" s="49"/>
      <c r="D767" s="48"/>
      <c r="E767" s="49"/>
      <c r="F767" s="70"/>
      <c r="G767" s="13"/>
      <c r="H767" s="13"/>
      <c r="I767" s="14"/>
      <c r="J767" s="44">
        <f>IFERROR(IF(G767="Annual Fee",VLOOKUP('Non-GB'!F767,Data!N:P,3,FALSE),0),0)+IFERROR(IF(G767="Late Charge",IF(OR(F767="FS-4.1",F767="FS-4.2"),VLOOKUP(F767&amp;H767,M:O,3,FALSE),VLOOKUP(H767,N:O,2,FALSE)*VLOOKUP(F767,Data!N:P,3,FALSE))),0)+IFERROR(IF(OR(F767="FS-4.1",F767="FS-4.2"),IF(VLOOKUP(H767,Data!R:S,2,FALSE)&lt;'Non-GB'!$D$5,"Lapse",0)),0)</f>
        <v>0</v>
      </c>
      <c r="L767" s="32"/>
    </row>
    <row r="768" spans="1:12" ht="20.100000000000001" customHeight="1" x14ac:dyDescent="0.25">
      <c r="A768" s="43">
        <v>760</v>
      </c>
      <c r="B768" s="49"/>
      <c r="C768" s="49"/>
      <c r="D768" s="48"/>
      <c r="E768" s="49"/>
      <c r="F768" s="70"/>
      <c r="G768" s="13"/>
      <c r="H768" s="13"/>
      <c r="I768" s="14"/>
      <c r="J768" s="44">
        <f>IFERROR(IF(G768="Annual Fee",VLOOKUP('Non-GB'!F768,Data!N:P,3,FALSE),0),0)+IFERROR(IF(G768="Late Charge",IF(OR(F768="FS-4.1",F768="FS-4.2"),VLOOKUP(F768&amp;H768,M:O,3,FALSE),VLOOKUP(H768,N:O,2,FALSE)*VLOOKUP(F768,Data!N:P,3,FALSE))),0)+IFERROR(IF(OR(F768="FS-4.1",F768="FS-4.2"),IF(VLOOKUP(H768,Data!R:S,2,FALSE)&lt;'Non-GB'!$D$5,"Lapse",0)),0)</f>
        <v>0</v>
      </c>
      <c r="L768" s="32"/>
    </row>
    <row r="769" spans="1:12" ht="20.100000000000001" customHeight="1" x14ac:dyDescent="0.25">
      <c r="A769" s="43">
        <v>761</v>
      </c>
      <c r="B769" s="49"/>
      <c r="C769" s="49"/>
      <c r="D769" s="48"/>
      <c r="E769" s="49"/>
      <c r="F769" s="70"/>
      <c r="G769" s="13"/>
      <c r="H769" s="13"/>
      <c r="I769" s="14"/>
      <c r="J769" s="44">
        <f>IFERROR(IF(G769="Annual Fee",VLOOKUP('Non-GB'!F769,Data!N:P,3,FALSE),0),0)+IFERROR(IF(G769="Late Charge",IF(OR(F769="FS-4.1",F769="FS-4.2"),VLOOKUP(F769&amp;H769,M:O,3,FALSE),VLOOKUP(H769,N:O,2,FALSE)*VLOOKUP(F769,Data!N:P,3,FALSE))),0)+IFERROR(IF(OR(F769="FS-4.1",F769="FS-4.2"),IF(VLOOKUP(H769,Data!R:S,2,FALSE)&lt;'Non-GB'!$D$5,"Lapse",0)),0)</f>
        <v>0</v>
      </c>
      <c r="L769" s="32"/>
    </row>
    <row r="770" spans="1:12" ht="20.100000000000001" customHeight="1" x14ac:dyDescent="0.25">
      <c r="A770" s="43">
        <v>762</v>
      </c>
      <c r="B770" s="49"/>
      <c r="C770" s="49"/>
      <c r="D770" s="48"/>
      <c r="E770" s="49"/>
      <c r="F770" s="70"/>
      <c r="G770" s="13"/>
      <c r="H770" s="13"/>
      <c r="I770" s="14"/>
      <c r="J770" s="44">
        <f>IFERROR(IF(G770="Annual Fee",VLOOKUP('Non-GB'!F770,Data!N:P,3,FALSE),0),0)+IFERROR(IF(G770="Late Charge",IF(OR(F770="FS-4.1",F770="FS-4.2"),VLOOKUP(F770&amp;H770,M:O,3,FALSE),VLOOKUP(H770,N:O,2,FALSE)*VLOOKUP(F770,Data!N:P,3,FALSE))),0)+IFERROR(IF(OR(F770="FS-4.1",F770="FS-4.2"),IF(VLOOKUP(H770,Data!R:S,2,FALSE)&lt;'Non-GB'!$D$5,"Lapse",0)),0)</f>
        <v>0</v>
      </c>
      <c r="L770" s="32"/>
    </row>
    <row r="771" spans="1:12" ht="20.100000000000001" customHeight="1" x14ac:dyDescent="0.25">
      <c r="A771" s="43">
        <v>763</v>
      </c>
      <c r="B771" s="49"/>
      <c r="C771" s="49"/>
      <c r="D771" s="48"/>
      <c r="E771" s="49"/>
      <c r="F771" s="70"/>
      <c r="G771" s="13"/>
      <c r="H771" s="13"/>
      <c r="I771" s="14"/>
      <c r="J771" s="44">
        <f>IFERROR(IF(G771="Annual Fee",VLOOKUP('Non-GB'!F771,Data!N:P,3,FALSE),0),0)+IFERROR(IF(G771="Late Charge",IF(OR(F771="FS-4.1",F771="FS-4.2"),VLOOKUP(F771&amp;H771,M:O,3,FALSE),VLOOKUP(H771,N:O,2,FALSE)*VLOOKUP(F771,Data!N:P,3,FALSE))),0)+IFERROR(IF(OR(F771="FS-4.1",F771="FS-4.2"),IF(VLOOKUP(H771,Data!R:S,2,FALSE)&lt;'Non-GB'!$D$5,"Lapse",0)),0)</f>
        <v>0</v>
      </c>
      <c r="L771" s="32"/>
    </row>
    <row r="772" spans="1:12" ht="20.100000000000001" customHeight="1" x14ac:dyDescent="0.25">
      <c r="A772" s="43">
        <v>764</v>
      </c>
      <c r="B772" s="49"/>
      <c r="C772" s="49"/>
      <c r="D772" s="48"/>
      <c r="E772" s="49"/>
      <c r="F772" s="70"/>
      <c r="G772" s="13"/>
      <c r="H772" s="13"/>
      <c r="I772" s="14"/>
      <c r="J772" s="44">
        <f>IFERROR(IF(G772="Annual Fee",VLOOKUP('Non-GB'!F772,Data!N:P,3,FALSE),0),0)+IFERROR(IF(G772="Late Charge",IF(OR(F772="FS-4.1",F772="FS-4.2"),VLOOKUP(F772&amp;H772,M:O,3,FALSE),VLOOKUP(H772,N:O,2,FALSE)*VLOOKUP(F772,Data!N:P,3,FALSE))),0)+IFERROR(IF(OR(F772="FS-4.1",F772="FS-4.2"),IF(VLOOKUP(H772,Data!R:S,2,FALSE)&lt;'Non-GB'!$D$5,"Lapse",0)),0)</f>
        <v>0</v>
      </c>
      <c r="L772" s="32"/>
    </row>
    <row r="773" spans="1:12" ht="20.100000000000001" customHeight="1" x14ac:dyDescent="0.25">
      <c r="A773" s="43">
        <v>765</v>
      </c>
      <c r="B773" s="49"/>
      <c r="C773" s="49"/>
      <c r="D773" s="48"/>
      <c r="E773" s="49"/>
      <c r="F773" s="70"/>
      <c r="G773" s="13"/>
      <c r="H773" s="13"/>
      <c r="I773" s="14"/>
      <c r="J773" s="44">
        <f>IFERROR(IF(G773="Annual Fee",VLOOKUP('Non-GB'!F773,Data!N:P,3,FALSE),0),0)+IFERROR(IF(G773="Late Charge",IF(OR(F773="FS-4.1",F773="FS-4.2"),VLOOKUP(F773&amp;H773,M:O,3,FALSE),VLOOKUP(H773,N:O,2,FALSE)*VLOOKUP(F773,Data!N:P,3,FALSE))),0)+IFERROR(IF(OR(F773="FS-4.1",F773="FS-4.2"),IF(VLOOKUP(H773,Data!R:S,2,FALSE)&lt;'Non-GB'!$D$5,"Lapse",0)),0)</f>
        <v>0</v>
      </c>
      <c r="L773" s="32"/>
    </row>
    <row r="774" spans="1:12" ht="20.100000000000001" customHeight="1" x14ac:dyDescent="0.25">
      <c r="A774" s="43">
        <v>766</v>
      </c>
      <c r="B774" s="49"/>
      <c r="C774" s="49"/>
      <c r="D774" s="48"/>
      <c r="E774" s="49"/>
      <c r="F774" s="70"/>
      <c r="G774" s="13"/>
      <c r="H774" s="13"/>
      <c r="I774" s="14"/>
      <c r="J774" s="44">
        <f>IFERROR(IF(G774="Annual Fee",VLOOKUP('Non-GB'!F774,Data!N:P,3,FALSE),0),0)+IFERROR(IF(G774="Late Charge",IF(OR(F774="FS-4.1",F774="FS-4.2"),VLOOKUP(F774&amp;H774,M:O,3,FALSE),VLOOKUP(H774,N:O,2,FALSE)*VLOOKUP(F774,Data!N:P,3,FALSE))),0)+IFERROR(IF(OR(F774="FS-4.1",F774="FS-4.2"),IF(VLOOKUP(H774,Data!R:S,2,FALSE)&lt;'Non-GB'!$D$5,"Lapse",0)),0)</f>
        <v>0</v>
      </c>
      <c r="L774" s="32"/>
    </row>
    <row r="775" spans="1:12" ht="20.100000000000001" customHeight="1" x14ac:dyDescent="0.25">
      <c r="A775" s="43">
        <v>767</v>
      </c>
      <c r="B775" s="49"/>
      <c r="C775" s="49"/>
      <c r="D775" s="48"/>
      <c r="E775" s="49"/>
      <c r="F775" s="70"/>
      <c r="G775" s="13"/>
      <c r="H775" s="13"/>
      <c r="I775" s="14"/>
      <c r="J775" s="44">
        <f>IFERROR(IF(G775="Annual Fee",VLOOKUP('Non-GB'!F775,Data!N:P,3,FALSE),0),0)+IFERROR(IF(G775="Late Charge",IF(OR(F775="FS-4.1",F775="FS-4.2"),VLOOKUP(F775&amp;H775,M:O,3,FALSE),VLOOKUP(H775,N:O,2,FALSE)*VLOOKUP(F775,Data!N:P,3,FALSE))),0)+IFERROR(IF(OR(F775="FS-4.1",F775="FS-4.2"),IF(VLOOKUP(H775,Data!R:S,2,FALSE)&lt;'Non-GB'!$D$5,"Lapse",0)),0)</f>
        <v>0</v>
      </c>
      <c r="L775" s="32"/>
    </row>
    <row r="776" spans="1:12" ht="20.100000000000001" customHeight="1" x14ac:dyDescent="0.25">
      <c r="A776" s="43">
        <v>768</v>
      </c>
      <c r="B776" s="49"/>
      <c r="C776" s="49"/>
      <c r="D776" s="48"/>
      <c r="E776" s="49"/>
      <c r="F776" s="70"/>
      <c r="G776" s="13"/>
      <c r="H776" s="13"/>
      <c r="I776" s="14"/>
      <c r="J776" s="44">
        <f>IFERROR(IF(G776="Annual Fee",VLOOKUP('Non-GB'!F776,Data!N:P,3,FALSE),0),0)+IFERROR(IF(G776="Late Charge",IF(OR(F776="FS-4.1",F776="FS-4.2"),VLOOKUP(F776&amp;H776,M:O,3,FALSE),VLOOKUP(H776,N:O,2,FALSE)*VLOOKUP(F776,Data!N:P,3,FALSE))),0)+IFERROR(IF(OR(F776="FS-4.1",F776="FS-4.2"),IF(VLOOKUP(H776,Data!R:S,2,FALSE)&lt;'Non-GB'!$D$5,"Lapse",0)),0)</f>
        <v>0</v>
      </c>
      <c r="L776" s="32"/>
    </row>
    <row r="777" spans="1:12" ht="20.100000000000001" customHeight="1" x14ac:dyDescent="0.25">
      <c r="A777" s="43">
        <v>769</v>
      </c>
      <c r="B777" s="49"/>
      <c r="C777" s="49"/>
      <c r="D777" s="48"/>
      <c r="E777" s="49"/>
      <c r="F777" s="70"/>
      <c r="G777" s="13"/>
      <c r="H777" s="13"/>
      <c r="I777" s="14"/>
      <c r="J777" s="44">
        <f>IFERROR(IF(G777="Annual Fee",VLOOKUP('Non-GB'!F777,Data!N:P,3,FALSE),0),0)+IFERROR(IF(G777="Late Charge",IF(OR(F777="FS-4.1",F777="FS-4.2"),VLOOKUP(F777&amp;H777,M:O,3,FALSE),VLOOKUP(H777,N:O,2,FALSE)*VLOOKUP(F777,Data!N:P,3,FALSE))),0)+IFERROR(IF(OR(F777="FS-4.1",F777="FS-4.2"),IF(VLOOKUP(H777,Data!R:S,2,FALSE)&lt;'Non-GB'!$D$5,"Lapse",0)),0)</f>
        <v>0</v>
      </c>
      <c r="L777" s="32"/>
    </row>
    <row r="778" spans="1:12" ht="20.100000000000001" customHeight="1" x14ac:dyDescent="0.25">
      <c r="A778" s="43">
        <v>770</v>
      </c>
      <c r="B778" s="49"/>
      <c r="C778" s="49"/>
      <c r="D778" s="48"/>
      <c r="E778" s="49"/>
      <c r="F778" s="70"/>
      <c r="G778" s="13"/>
      <c r="H778" s="13"/>
      <c r="I778" s="14"/>
      <c r="J778" s="44">
        <f>IFERROR(IF(G778="Annual Fee",VLOOKUP('Non-GB'!F778,Data!N:P,3,FALSE),0),0)+IFERROR(IF(G778="Late Charge",IF(OR(F778="FS-4.1",F778="FS-4.2"),VLOOKUP(F778&amp;H778,M:O,3,FALSE),VLOOKUP(H778,N:O,2,FALSE)*VLOOKUP(F778,Data!N:P,3,FALSE))),0)+IFERROR(IF(OR(F778="FS-4.1",F778="FS-4.2"),IF(VLOOKUP(H778,Data!R:S,2,FALSE)&lt;'Non-GB'!$D$5,"Lapse",0)),0)</f>
        <v>0</v>
      </c>
      <c r="L778" s="32"/>
    </row>
    <row r="779" spans="1:12" ht="20.100000000000001" customHeight="1" x14ac:dyDescent="0.25">
      <c r="A779" s="43">
        <v>771</v>
      </c>
      <c r="B779" s="49"/>
      <c r="C779" s="49"/>
      <c r="D779" s="48"/>
      <c r="E779" s="49"/>
      <c r="F779" s="70"/>
      <c r="G779" s="13"/>
      <c r="H779" s="13"/>
      <c r="I779" s="14"/>
      <c r="J779" s="44">
        <f>IFERROR(IF(G779="Annual Fee",VLOOKUP('Non-GB'!F779,Data!N:P,3,FALSE),0),0)+IFERROR(IF(G779="Late Charge",IF(OR(F779="FS-4.1",F779="FS-4.2"),VLOOKUP(F779&amp;H779,M:O,3,FALSE),VLOOKUP(H779,N:O,2,FALSE)*VLOOKUP(F779,Data!N:P,3,FALSE))),0)+IFERROR(IF(OR(F779="FS-4.1",F779="FS-4.2"),IF(VLOOKUP(H779,Data!R:S,2,FALSE)&lt;'Non-GB'!$D$5,"Lapse",0)),0)</f>
        <v>0</v>
      </c>
      <c r="L779" s="32"/>
    </row>
    <row r="780" spans="1:12" ht="20.100000000000001" customHeight="1" x14ac:dyDescent="0.25">
      <c r="A780" s="43">
        <v>772</v>
      </c>
      <c r="B780" s="49"/>
      <c r="C780" s="49"/>
      <c r="D780" s="48"/>
      <c r="E780" s="49"/>
      <c r="F780" s="70"/>
      <c r="G780" s="13"/>
      <c r="H780" s="13"/>
      <c r="I780" s="14"/>
      <c r="J780" s="44">
        <f>IFERROR(IF(G780="Annual Fee",VLOOKUP('Non-GB'!F780,Data!N:P,3,FALSE),0),0)+IFERROR(IF(G780="Late Charge",IF(OR(F780="FS-4.1",F780="FS-4.2"),VLOOKUP(F780&amp;H780,M:O,3,FALSE),VLOOKUP(H780,N:O,2,FALSE)*VLOOKUP(F780,Data!N:P,3,FALSE))),0)+IFERROR(IF(OR(F780="FS-4.1",F780="FS-4.2"),IF(VLOOKUP(H780,Data!R:S,2,FALSE)&lt;'Non-GB'!$D$5,"Lapse",0)),0)</f>
        <v>0</v>
      </c>
      <c r="L780" s="32"/>
    </row>
    <row r="781" spans="1:12" ht="20.100000000000001" customHeight="1" x14ac:dyDescent="0.25">
      <c r="A781" s="43">
        <v>773</v>
      </c>
      <c r="B781" s="49"/>
      <c r="C781" s="49"/>
      <c r="D781" s="48"/>
      <c r="E781" s="49"/>
      <c r="F781" s="70"/>
      <c r="G781" s="13"/>
      <c r="H781" s="13"/>
      <c r="I781" s="14"/>
      <c r="J781" s="44">
        <f>IFERROR(IF(G781="Annual Fee",VLOOKUP('Non-GB'!F781,Data!N:P,3,FALSE),0),0)+IFERROR(IF(G781="Late Charge",IF(OR(F781="FS-4.1",F781="FS-4.2"),VLOOKUP(F781&amp;H781,M:O,3,FALSE),VLOOKUP(H781,N:O,2,FALSE)*VLOOKUP(F781,Data!N:P,3,FALSE))),0)+IFERROR(IF(OR(F781="FS-4.1",F781="FS-4.2"),IF(VLOOKUP(H781,Data!R:S,2,FALSE)&lt;'Non-GB'!$D$5,"Lapse",0)),0)</f>
        <v>0</v>
      </c>
      <c r="L781" s="32"/>
    </row>
    <row r="782" spans="1:12" ht="20.100000000000001" customHeight="1" x14ac:dyDescent="0.25">
      <c r="A782" s="43">
        <v>774</v>
      </c>
      <c r="B782" s="49"/>
      <c r="C782" s="49"/>
      <c r="D782" s="48"/>
      <c r="E782" s="49"/>
      <c r="F782" s="70"/>
      <c r="G782" s="13"/>
      <c r="H782" s="13"/>
      <c r="I782" s="14"/>
      <c r="J782" s="44">
        <f>IFERROR(IF(G782="Annual Fee",VLOOKUP('Non-GB'!F782,Data!N:P,3,FALSE),0),0)+IFERROR(IF(G782="Late Charge",IF(OR(F782="FS-4.1",F782="FS-4.2"),VLOOKUP(F782&amp;H782,M:O,3,FALSE),VLOOKUP(H782,N:O,2,FALSE)*VLOOKUP(F782,Data!N:P,3,FALSE))),0)+IFERROR(IF(OR(F782="FS-4.1",F782="FS-4.2"),IF(VLOOKUP(H782,Data!R:S,2,FALSE)&lt;'Non-GB'!$D$5,"Lapse",0)),0)</f>
        <v>0</v>
      </c>
      <c r="L782" s="32"/>
    </row>
    <row r="783" spans="1:12" ht="20.100000000000001" customHeight="1" x14ac:dyDescent="0.25">
      <c r="A783" s="43">
        <v>775</v>
      </c>
      <c r="B783" s="49"/>
      <c r="C783" s="49"/>
      <c r="D783" s="48"/>
      <c r="E783" s="49"/>
      <c r="F783" s="70"/>
      <c r="G783" s="13"/>
      <c r="H783" s="13"/>
      <c r="I783" s="14"/>
      <c r="J783" s="44">
        <f>IFERROR(IF(G783="Annual Fee",VLOOKUP('Non-GB'!F783,Data!N:P,3,FALSE),0),0)+IFERROR(IF(G783="Late Charge",IF(OR(F783="FS-4.1",F783="FS-4.2"),VLOOKUP(F783&amp;H783,M:O,3,FALSE),VLOOKUP(H783,N:O,2,FALSE)*VLOOKUP(F783,Data!N:P,3,FALSE))),0)+IFERROR(IF(OR(F783="FS-4.1",F783="FS-4.2"),IF(VLOOKUP(H783,Data!R:S,2,FALSE)&lt;'Non-GB'!$D$5,"Lapse",0)),0)</f>
        <v>0</v>
      </c>
      <c r="L783" s="32"/>
    </row>
    <row r="784" spans="1:12" ht="20.100000000000001" customHeight="1" x14ac:dyDescent="0.25">
      <c r="A784" s="43">
        <v>776</v>
      </c>
      <c r="B784" s="49"/>
      <c r="C784" s="49"/>
      <c r="D784" s="48"/>
      <c r="E784" s="49"/>
      <c r="F784" s="70"/>
      <c r="G784" s="13"/>
      <c r="H784" s="13"/>
      <c r="I784" s="14"/>
      <c r="J784" s="44">
        <f>IFERROR(IF(G784="Annual Fee",VLOOKUP('Non-GB'!F784,Data!N:P,3,FALSE),0),0)+IFERROR(IF(G784="Late Charge",IF(OR(F784="FS-4.1",F784="FS-4.2"),VLOOKUP(F784&amp;H784,M:O,3,FALSE),VLOOKUP(H784,N:O,2,FALSE)*VLOOKUP(F784,Data!N:P,3,FALSE))),0)+IFERROR(IF(OR(F784="FS-4.1",F784="FS-4.2"),IF(VLOOKUP(H784,Data!R:S,2,FALSE)&lt;'Non-GB'!$D$5,"Lapse",0)),0)</f>
        <v>0</v>
      </c>
      <c r="L784" s="32"/>
    </row>
    <row r="785" spans="1:12" ht="20.100000000000001" customHeight="1" x14ac:dyDescent="0.25">
      <c r="A785" s="43">
        <v>777</v>
      </c>
      <c r="B785" s="49"/>
      <c r="C785" s="49"/>
      <c r="D785" s="48"/>
      <c r="E785" s="49"/>
      <c r="F785" s="70"/>
      <c r="G785" s="13"/>
      <c r="H785" s="13"/>
      <c r="I785" s="14"/>
      <c r="J785" s="44">
        <f>IFERROR(IF(G785="Annual Fee",VLOOKUP('Non-GB'!F785,Data!N:P,3,FALSE),0),0)+IFERROR(IF(G785="Late Charge",IF(OR(F785="FS-4.1",F785="FS-4.2"),VLOOKUP(F785&amp;H785,M:O,3,FALSE),VLOOKUP(H785,N:O,2,FALSE)*VLOOKUP(F785,Data!N:P,3,FALSE))),0)+IFERROR(IF(OR(F785="FS-4.1",F785="FS-4.2"),IF(VLOOKUP(H785,Data!R:S,2,FALSE)&lt;'Non-GB'!$D$5,"Lapse",0)),0)</f>
        <v>0</v>
      </c>
      <c r="L785" s="32"/>
    </row>
    <row r="786" spans="1:12" ht="20.100000000000001" customHeight="1" x14ac:dyDescent="0.25">
      <c r="A786" s="43">
        <v>778</v>
      </c>
      <c r="B786" s="49"/>
      <c r="C786" s="49"/>
      <c r="D786" s="48"/>
      <c r="E786" s="49"/>
      <c r="F786" s="70"/>
      <c r="G786" s="13"/>
      <c r="H786" s="13"/>
      <c r="I786" s="14"/>
      <c r="J786" s="44">
        <f>IFERROR(IF(G786="Annual Fee",VLOOKUP('Non-GB'!F786,Data!N:P,3,FALSE),0),0)+IFERROR(IF(G786="Late Charge",IF(OR(F786="FS-4.1",F786="FS-4.2"),VLOOKUP(F786&amp;H786,M:O,3,FALSE),VLOOKUP(H786,N:O,2,FALSE)*VLOOKUP(F786,Data!N:P,3,FALSE))),0)+IFERROR(IF(OR(F786="FS-4.1",F786="FS-4.2"),IF(VLOOKUP(H786,Data!R:S,2,FALSE)&lt;'Non-GB'!$D$5,"Lapse",0)),0)</f>
        <v>0</v>
      </c>
      <c r="L786" s="32"/>
    </row>
    <row r="787" spans="1:12" ht="20.100000000000001" customHeight="1" x14ac:dyDescent="0.25">
      <c r="A787" s="43">
        <v>779</v>
      </c>
      <c r="B787" s="49"/>
      <c r="C787" s="49"/>
      <c r="D787" s="48"/>
      <c r="E787" s="49"/>
      <c r="F787" s="70"/>
      <c r="G787" s="13"/>
      <c r="H787" s="13"/>
      <c r="I787" s="14"/>
      <c r="J787" s="44">
        <f>IFERROR(IF(G787="Annual Fee",VLOOKUP('Non-GB'!F787,Data!N:P,3,FALSE),0),0)+IFERROR(IF(G787="Late Charge",IF(OR(F787="FS-4.1",F787="FS-4.2"),VLOOKUP(F787&amp;H787,M:O,3,FALSE),VLOOKUP(H787,N:O,2,FALSE)*VLOOKUP(F787,Data!N:P,3,FALSE))),0)+IFERROR(IF(OR(F787="FS-4.1",F787="FS-4.2"),IF(VLOOKUP(H787,Data!R:S,2,FALSE)&lt;'Non-GB'!$D$5,"Lapse",0)),0)</f>
        <v>0</v>
      </c>
      <c r="L787" s="32"/>
    </row>
    <row r="788" spans="1:12" ht="20.100000000000001" customHeight="1" x14ac:dyDescent="0.25">
      <c r="A788" s="43">
        <v>780</v>
      </c>
      <c r="B788" s="49"/>
      <c r="C788" s="49"/>
      <c r="D788" s="48"/>
      <c r="E788" s="49"/>
      <c r="F788" s="70"/>
      <c r="G788" s="13"/>
      <c r="H788" s="13"/>
      <c r="I788" s="14"/>
      <c r="J788" s="44">
        <f>IFERROR(IF(G788="Annual Fee",VLOOKUP('Non-GB'!F788,Data!N:P,3,FALSE),0),0)+IFERROR(IF(G788="Late Charge",IF(OR(F788="FS-4.1",F788="FS-4.2"),VLOOKUP(F788&amp;H788,M:O,3,FALSE),VLOOKUP(H788,N:O,2,FALSE)*VLOOKUP(F788,Data!N:P,3,FALSE))),0)+IFERROR(IF(OR(F788="FS-4.1",F788="FS-4.2"),IF(VLOOKUP(H788,Data!R:S,2,FALSE)&lt;'Non-GB'!$D$5,"Lapse",0)),0)</f>
        <v>0</v>
      </c>
      <c r="L788" s="32"/>
    </row>
    <row r="789" spans="1:12" ht="20.100000000000001" customHeight="1" x14ac:dyDescent="0.25">
      <c r="A789" s="43">
        <v>781</v>
      </c>
      <c r="B789" s="49"/>
      <c r="C789" s="49"/>
      <c r="D789" s="48"/>
      <c r="E789" s="49"/>
      <c r="F789" s="70"/>
      <c r="G789" s="13"/>
      <c r="H789" s="13"/>
      <c r="I789" s="14"/>
      <c r="J789" s="44">
        <f>IFERROR(IF(G789="Annual Fee",VLOOKUP('Non-GB'!F789,Data!N:P,3,FALSE),0),0)+IFERROR(IF(G789="Late Charge",IF(OR(F789="FS-4.1",F789="FS-4.2"),VLOOKUP(F789&amp;H789,M:O,3,FALSE),VLOOKUP(H789,N:O,2,FALSE)*VLOOKUP(F789,Data!N:P,3,FALSE))),0)+IFERROR(IF(OR(F789="FS-4.1",F789="FS-4.2"),IF(VLOOKUP(H789,Data!R:S,2,FALSE)&lt;'Non-GB'!$D$5,"Lapse",0)),0)</f>
        <v>0</v>
      </c>
      <c r="L789" s="32"/>
    </row>
    <row r="790" spans="1:12" ht="20.100000000000001" customHeight="1" x14ac:dyDescent="0.25">
      <c r="A790" s="43">
        <v>782</v>
      </c>
      <c r="B790" s="49"/>
      <c r="C790" s="49"/>
      <c r="D790" s="48"/>
      <c r="E790" s="49"/>
      <c r="F790" s="70"/>
      <c r="G790" s="13"/>
      <c r="H790" s="13"/>
      <c r="I790" s="14"/>
      <c r="J790" s="44">
        <f>IFERROR(IF(G790="Annual Fee",VLOOKUP('Non-GB'!F790,Data!N:P,3,FALSE),0),0)+IFERROR(IF(G790="Late Charge",IF(OR(F790="FS-4.1",F790="FS-4.2"),VLOOKUP(F790&amp;H790,M:O,3,FALSE),VLOOKUP(H790,N:O,2,FALSE)*VLOOKUP(F790,Data!N:P,3,FALSE))),0)+IFERROR(IF(OR(F790="FS-4.1",F790="FS-4.2"),IF(VLOOKUP(H790,Data!R:S,2,FALSE)&lt;'Non-GB'!$D$5,"Lapse",0)),0)</f>
        <v>0</v>
      </c>
      <c r="L790" s="32"/>
    </row>
    <row r="791" spans="1:12" ht="20.100000000000001" customHeight="1" x14ac:dyDescent="0.25">
      <c r="A791" s="43">
        <v>783</v>
      </c>
      <c r="B791" s="49"/>
      <c r="C791" s="49"/>
      <c r="D791" s="48"/>
      <c r="E791" s="49"/>
      <c r="F791" s="70"/>
      <c r="G791" s="13"/>
      <c r="H791" s="13"/>
      <c r="I791" s="14"/>
      <c r="J791" s="44">
        <f>IFERROR(IF(G791="Annual Fee",VLOOKUP('Non-GB'!F791,Data!N:P,3,FALSE),0),0)+IFERROR(IF(G791="Late Charge",IF(OR(F791="FS-4.1",F791="FS-4.2"),VLOOKUP(F791&amp;H791,M:O,3,FALSE),VLOOKUP(H791,N:O,2,FALSE)*VLOOKUP(F791,Data!N:P,3,FALSE))),0)+IFERROR(IF(OR(F791="FS-4.1",F791="FS-4.2"),IF(VLOOKUP(H791,Data!R:S,2,FALSE)&lt;'Non-GB'!$D$5,"Lapse",0)),0)</f>
        <v>0</v>
      </c>
      <c r="L791" s="32"/>
    </row>
    <row r="792" spans="1:12" ht="20.100000000000001" customHeight="1" x14ac:dyDescent="0.25">
      <c r="A792" s="43">
        <v>784</v>
      </c>
      <c r="B792" s="49"/>
      <c r="C792" s="49"/>
      <c r="D792" s="48"/>
      <c r="E792" s="49"/>
      <c r="F792" s="70"/>
      <c r="G792" s="13"/>
      <c r="H792" s="13"/>
      <c r="I792" s="14"/>
      <c r="J792" s="44">
        <f>IFERROR(IF(G792="Annual Fee",VLOOKUP('Non-GB'!F792,Data!N:P,3,FALSE),0),0)+IFERROR(IF(G792="Late Charge",IF(OR(F792="FS-4.1",F792="FS-4.2"),VLOOKUP(F792&amp;H792,M:O,3,FALSE),VLOOKUP(H792,N:O,2,FALSE)*VLOOKUP(F792,Data!N:P,3,FALSE))),0)+IFERROR(IF(OR(F792="FS-4.1",F792="FS-4.2"),IF(VLOOKUP(H792,Data!R:S,2,FALSE)&lt;'Non-GB'!$D$5,"Lapse",0)),0)</f>
        <v>0</v>
      </c>
      <c r="L792" s="32"/>
    </row>
    <row r="793" spans="1:12" ht="20.100000000000001" customHeight="1" x14ac:dyDescent="0.25">
      <c r="A793" s="43">
        <v>785</v>
      </c>
      <c r="B793" s="49"/>
      <c r="C793" s="49"/>
      <c r="D793" s="48"/>
      <c r="E793" s="49"/>
      <c r="F793" s="70"/>
      <c r="G793" s="13"/>
      <c r="H793" s="13"/>
      <c r="I793" s="14"/>
      <c r="J793" s="44">
        <f>IFERROR(IF(G793="Annual Fee",VLOOKUP('Non-GB'!F793,Data!N:P,3,FALSE),0),0)+IFERROR(IF(G793="Late Charge",IF(OR(F793="FS-4.1",F793="FS-4.2"),VLOOKUP(F793&amp;H793,M:O,3,FALSE),VLOOKUP(H793,N:O,2,FALSE)*VLOOKUP(F793,Data!N:P,3,FALSE))),0)+IFERROR(IF(OR(F793="FS-4.1",F793="FS-4.2"),IF(VLOOKUP(H793,Data!R:S,2,FALSE)&lt;'Non-GB'!$D$5,"Lapse",0)),0)</f>
        <v>0</v>
      </c>
      <c r="L793" s="32"/>
    </row>
    <row r="794" spans="1:12" ht="20.100000000000001" customHeight="1" x14ac:dyDescent="0.25">
      <c r="A794" s="43">
        <v>786</v>
      </c>
      <c r="B794" s="49"/>
      <c r="C794" s="49"/>
      <c r="D794" s="48"/>
      <c r="E794" s="49"/>
      <c r="F794" s="70"/>
      <c r="G794" s="13"/>
      <c r="H794" s="13"/>
      <c r="I794" s="14"/>
      <c r="J794" s="44">
        <f>IFERROR(IF(G794="Annual Fee",VLOOKUP('Non-GB'!F794,Data!N:P,3,FALSE),0),0)+IFERROR(IF(G794="Late Charge",IF(OR(F794="FS-4.1",F794="FS-4.2"),VLOOKUP(F794&amp;H794,M:O,3,FALSE),VLOOKUP(H794,N:O,2,FALSE)*VLOOKUP(F794,Data!N:P,3,FALSE))),0)+IFERROR(IF(OR(F794="FS-4.1",F794="FS-4.2"),IF(VLOOKUP(H794,Data!R:S,2,FALSE)&lt;'Non-GB'!$D$5,"Lapse",0)),0)</f>
        <v>0</v>
      </c>
      <c r="L794" s="32"/>
    </row>
    <row r="795" spans="1:12" ht="20.100000000000001" customHeight="1" x14ac:dyDescent="0.25">
      <c r="A795" s="43">
        <v>787</v>
      </c>
      <c r="B795" s="49"/>
      <c r="C795" s="49"/>
      <c r="D795" s="48"/>
      <c r="E795" s="49"/>
      <c r="F795" s="70"/>
      <c r="G795" s="13"/>
      <c r="H795" s="13"/>
      <c r="I795" s="14"/>
      <c r="J795" s="44">
        <f>IFERROR(IF(G795="Annual Fee",VLOOKUP('Non-GB'!F795,Data!N:P,3,FALSE),0),0)+IFERROR(IF(G795="Late Charge",IF(OR(F795="FS-4.1",F795="FS-4.2"),VLOOKUP(F795&amp;H795,M:O,3,FALSE),VLOOKUP(H795,N:O,2,FALSE)*VLOOKUP(F795,Data!N:P,3,FALSE))),0)+IFERROR(IF(OR(F795="FS-4.1",F795="FS-4.2"),IF(VLOOKUP(H795,Data!R:S,2,FALSE)&lt;'Non-GB'!$D$5,"Lapse",0)),0)</f>
        <v>0</v>
      </c>
      <c r="L795" s="32"/>
    </row>
    <row r="796" spans="1:12" ht="20.100000000000001" customHeight="1" x14ac:dyDescent="0.25">
      <c r="A796" s="43">
        <v>788</v>
      </c>
      <c r="B796" s="49"/>
      <c r="C796" s="49"/>
      <c r="D796" s="48"/>
      <c r="E796" s="49"/>
      <c r="F796" s="70"/>
      <c r="G796" s="13"/>
      <c r="H796" s="13"/>
      <c r="I796" s="14"/>
      <c r="J796" s="44">
        <f>IFERROR(IF(G796="Annual Fee",VLOOKUP('Non-GB'!F796,Data!N:P,3,FALSE),0),0)+IFERROR(IF(G796="Late Charge",IF(OR(F796="FS-4.1",F796="FS-4.2"),VLOOKUP(F796&amp;H796,M:O,3,FALSE),VLOOKUP(H796,N:O,2,FALSE)*VLOOKUP(F796,Data!N:P,3,FALSE))),0)+IFERROR(IF(OR(F796="FS-4.1",F796="FS-4.2"),IF(VLOOKUP(H796,Data!R:S,2,FALSE)&lt;'Non-GB'!$D$5,"Lapse",0)),0)</f>
        <v>0</v>
      </c>
      <c r="L796" s="32"/>
    </row>
    <row r="797" spans="1:12" ht="20.100000000000001" customHeight="1" x14ac:dyDescent="0.25">
      <c r="A797" s="43">
        <v>789</v>
      </c>
      <c r="B797" s="49"/>
      <c r="C797" s="49"/>
      <c r="D797" s="48"/>
      <c r="E797" s="49"/>
      <c r="F797" s="70"/>
      <c r="G797" s="13"/>
      <c r="H797" s="13"/>
      <c r="I797" s="14"/>
      <c r="J797" s="44">
        <f>IFERROR(IF(G797="Annual Fee",VLOOKUP('Non-GB'!F797,Data!N:P,3,FALSE),0),0)+IFERROR(IF(G797="Late Charge",IF(OR(F797="FS-4.1",F797="FS-4.2"),VLOOKUP(F797&amp;H797,M:O,3,FALSE),VLOOKUP(H797,N:O,2,FALSE)*VLOOKUP(F797,Data!N:P,3,FALSE))),0)+IFERROR(IF(OR(F797="FS-4.1",F797="FS-4.2"),IF(VLOOKUP(H797,Data!R:S,2,FALSE)&lt;'Non-GB'!$D$5,"Lapse",0)),0)</f>
        <v>0</v>
      </c>
      <c r="L797" s="32"/>
    </row>
    <row r="798" spans="1:12" ht="20.100000000000001" customHeight="1" x14ac:dyDescent="0.25">
      <c r="A798" s="43">
        <v>790</v>
      </c>
      <c r="B798" s="49"/>
      <c r="C798" s="49"/>
      <c r="D798" s="48"/>
      <c r="E798" s="49"/>
      <c r="F798" s="70"/>
      <c r="G798" s="13"/>
      <c r="H798" s="13"/>
      <c r="I798" s="14"/>
      <c r="J798" s="44">
        <f>IFERROR(IF(G798="Annual Fee",VLOOKUP('Non-GB'!F798,Data!N:P,3,FALSE),0),0)+IFERROR(IF(G798="Late Charge",IF(OR(F798="FS-4.1",F798="FS-4.2"),VLOOKUP(F798&amp;H798,M:O,3,FALSE),VLOOKUP(H798,N:O,2,FALSE)*VLOOKUP(F798,Data!N:P,3,FALSE))),0)+IFERROR(IF(OR(F798="FS-4.1",F798="FS-4.2"),IF(VLOOKUP(H798,Data!R:S,2,FALSE)&lt;'Non-GB'!$D$5,"Lapse",0)),0)</f>
        <v>0</v>
      </c>
      <c r="L798" s="32"/>
    </row>
    <row r="799" spans="1:12" ht="20.100000000000001" customHeight="1" x14ac:dyDescent="0.25">
      <c r="A799" s="43">
        <v>791</v>
      </c>
      <c r="B799" s="49"/>
      <c r="C799" s="49"/>
      <c r="D799" s="48"/>
      <c r="E799" s="49"/>
      <c r="F799" s="70"/>
      <c r="G799" s="13"/>
      <c r="H799" s="13"/>
      <c r="I799" s="14"/>
      <c r="J799" s="44">
        <f>IFERROR(IF(G799="Annual Fee",VLOOKUP('Non-GB'!F799,Data!N:P,3,FALSE),0),0)+IFERROR(IF(G799="Late Charge",IF(OR(F799="FS-4.1",F799="FS-4.2"),VLOOKUP(F799&amp;H799,M:O,3,FALSE),VLOOKUP(H799,N:O,2,FALSE)*VLOOKUP(F799,Data!N:P,3,FALSE))),0)+IFERROR(IF(OR(F799="FS-4.1",F799="FS-4.2"),IF(VLOOKUP(H799,Data!R:S,2,FALSE)&lt;'Non-GB'!$D$5,"Lapse",0)),0)</f>
        <v>0</v>
      </c>
      <c r="L799" s="32"/>
    </row>
    <row r="800" spans="1:12" ht="20.100000000000001" customHeight="1" x14ac:dyDescent="0.25">
      <c r="A800" s="43">
        <v>792</v>
      </c>
      <c r="B800" s="49"/>
      <c r="C800" s="49"/>
      <c r="D800" s="48"/>
      <c r="E800" s="49"/>
      <c r="F800" s="70"/>
      <c r="G800" s="13"/>
      <c r="H800" s="13"/>
      <c r="I800" s="14"/>
      <c r="J800" s="44">
        <f>IFERROR(IF(G800="Annual Fee",VLOOKUP('Non-GB'!F800,Data!N:P,3,FALSE),0),0)+IFERROR(IF(G800="Late Charge",IF(OR(F800="FS-4.1",F800="FS-4.2"),VLOOKUP(F800&amp;H800,M:O,3,FALSE),VLOOKUP(H800,N:O,2,FALSE)*VLOOKUP(F800,Data!N:P,3,FALSE))),0)+IFERROR(IF(OR(F800="FS-4.1",F800="FS-4.2"),IF(VLOOKUP(H800,Data!R:S,2,FALSE)&lt;'Non-GB'!$D$5,"Lapse",0)),0)</f>
        <v>0</v>
      </c>
      <c r="L800" s="32"/>
    </row>
    <row r="801" spans="1:12" ht="20.100000000000001" customHeight="1" x14ac:dyDescent="0.25">
      <c r="A801" s="43">
        <v>793</v>
      </c>
      <c r="B801" s="49"/>
      <c r="C801" s="49"/>
      <c r="D801" s="48"/>
      <c r="E801" s="49"/>
      <c r="F801" s="70"/>
      <c r="G801" s="13"/>
      <c r="H801" s="13"/>
      <c r="I801" s="14"/>
      <c r="J801" s="44">
        <f>IFERROR(IF(G801="Annual Fee",VLOOKUP('Non-GB'!F801,Data!N:P,3,FALSE),0),0)+IFERROR(IF(G801="Late Charge",IF(OR(F801="FS-4.1",F801="FS-4.2"),VLOOKUP(F801&amp;H801,M:O,3,FALSE),VLOOKUP(H801,N:O,2,FALSE)*VLOOKUP(F801,Data!N:P,3,FALSE))),0)+IFERROR(IF(OR(F801="FS-4.1",F801="FS-4.2"),IF(VLOOKUP(H801,Data!R:S,2,FALSE)&lt;'Non-GB'!$D$5,"Lapse",0)),0)</f>
        <v>0</v>
      </c>
      <c r="L801" s="32"/>
    </row>
    <row r="802" spans="1:12" ht="20.100000000000001" customHeight="1" x14ac:dyDescent="0.25">
      <c r="A802" s="43">
        <v>794</v>
      </c>
      <c r="B802" s="49"/>
      <c r="C802" s="49"/>
      <c r="D802" s="48"/>
      <c r="E802" s="49"/>
      <c r="F802" s="70"/>
      <c r="G802" s="13"/>
      <c r="H802" s="13"/>
      <c r="I802" s="14"/>
      <c r="J802" s="44">
        <f>IFERROR(IF(G802="Annual Fee",VLOOKUP('Non-GB'!F802,Data!N:P,3,FALSE),0),0)+IFERROR(IF(G802="Late Charge",IF(OR(F802="FS-4.1",F802="FS-4.2"),VLOOKUP(F802&amp;H802,M:O,3,FALSE),VLOOKUP(H802,N:O,2,FALSE)*VLOOKUP(F802,Data!N:P,3,FALSE))),0)+IFERROR(IF(OR(F802="FS-4.1",F802="FS-4.2"),IF(VLOOKUP(H802,Data!R:S,2,FALSE)&lt;'Non-GB'!$D$5,"Lapse",0)),0)</f>
        <v>0</v>
      </c>
      <c r="L802" s="32"/>
    </row>
    <row r="803" spans="1:12" ht="20.100000000000001" customHeight="1" x14ac:dyDescent="0.25">
      <c r="A803" s="43">
        <v>795</v>
      </c>
      <c r="B803" s="49"/>
      <c r="C803" s="49"/>
      <c r="D803" s="48"/>
      <c r="E803" s="49"/>
      <c r="F803" s="70"/>
      <c r="G803" s="13"/>
      <c r="H803" s="13"/>
      <c r="I803" s="14"/>
      <c r="J803" s="44">
        <f>IFERROR(IF(G803="Annual Fee",VLOOKUP('Non-GB'!F803,Data!N:P,3,FALSE),0),0)+IFERROR(IF(G803="Late Charge",IF(OR(F803="FS-4.1",F803="FS-4.2"),VLOOKUP(F803&amp;H803,M:O,3,FALSE),VLOOKUP(H803,N:O,2,FALSE)*VLOOKUP(F803,Data!N:P,3,FALSE))),0)+IFERROR(IF(OR(F803="FS-4.1",F803="FS-4.2"),IF(VLOOKUP(H803,Data!R:S,2,FALSE)&lt;'Non-GB'!$D$5,"Lapse",0)),0)</f>
        <v>0</v>
      </c>
      <c r="L803" s="32"/>
    </row>
    <row r="804" spans="1:12" ht="20.100000000000001" customHeight="1" x14ac:dyDescent="0.25">
      <c r="A804" s="43">
        <v>796</v>
      </c>
      <c r="B804" s="49"/>
      <c r="C804" s="49"/>
      <c r="D804" s="48"/>
      <c r="E804" s="49"/>
      <c r="F804" s="70"/>
      <c r="G804" s="13"/>
      <c r="H804" s="13"/>
      <c r="I804" s="14"/>
      <c r="J804" s="44">
        <f>IFERROR(IF(G804="Annual Fee",VLOOKUP('Non-GB'!F804,Data!N:P,3,FALSE),0),0)+IFERROR(IF(G804="Late Charge",IF(OR(F804="FS-4.1",F804="FS-4.2"),VLOOKUP(F804&amp;H804,M:O,3,FALSE),VLOOKUP(H804,N:O,2,FALSE)*VLOOKUP(F804,Data!N:P,3,FALSE))),0)+IFERROR(IF(OR(F804="FS-4.1",F804="FS-4.2"),IF(VLOOKUP(H804,Data!R:S,2,FALSE)&lt;'Non-GB'!$D$5,"Lapse",0)),0)</f>
        <v>0</v>
      </c>
      <c r="L804" s="32"/>
    </row>
    <row r="805" spans="1:12" ht="20.100000000000001" customHeight="1" x14ac:dyDescent="0.25">
      <c r="A805" s="43">
        <v>797</v>
      </c>
      <c r="B805" s="49"/>
      <c r="C805" s="49"/>
      <c r="D805" s="48"/>
      <c r="E805" s="49"/>
      <c r="F805" s="70"/>
      <c r="G805" s="13"/>
      <c r="H805" s="13"/>
      <c r="I805" s="14"/>
      <c r="J805" s="44">
        <f>IFERROR(IF(G805="Annual Fee",VLOOKUP('Non-GB'!F805,Data!N:P,3,FALSE),0),0)+IFERROR(IF(G805="Late Charge",IF(OR(F805="FS-4.1",F805="FS-4.2"),VLOOKUP(F805&amp;H805,M:O,3,FALSE),VLOOKUP(H805,N:O,2,FALSE)*VLOOKUP(F805,Data!N:P,3,FALSE))),0)+IFERROR(IF(OR(F805="FS-4.1",F805="FS-4.2"),IF(VLOOKUP(H805,Data!R:S,2,FALSE)&lt;'Non-GB'!$D$5,"Lapse",0)),0)</f>
        <v>0</v>
      </c>
      <c r="L805" s="32"/>
    </row>
    <row r="806" spans="1:12" ht="20.100000000000001" customHeight="1" x14ac:dyDescent="0.25">
      <c r="A806" s="43">
        <v>798</v>
      </c>
      <c r="B806" s="49"/>
      <c r="C806" s="49"/>
      <c r="D806" s="48"/>
      <c r="E806" s="49"/>
      <c r="F806" s="70"/>
      <c r="G806" s="13"/>
      <c r="H806" s="13"/>
      <c r="I806" s="14"/>
      <c r="J806" s="44">
        <f>IFERROR(IF(G806="Annual Fee",VLOOKUP('Non-GB'!F806,Data!N:P,3,FALSE),0),0)+IFERROR(IF(G806="Late Charge",IF(OR(F806="FS-4.1",F806="FS-4.2"),VLOOKUP(F806&amp;H806,M:O,3,FALSE),VLOOKUP(H806,N:O,2,FALSE)*VLOOKUP(F806,Data!N:P,3,FALSE))),0)+IFERROR(IF(OR(F806="FS-4.1",F806="FS-4.2"),IF(VLOOKUP(H806,Data!R:S,2,FALSE)&lt;'Non-GB'!$D$5,"Lapse",0)),0)</f>
        <v>0</v>
      </c>
      <c r="L806" s="32"/>
    </row>
    <row r="807" spans="1:12" ht="20.100000000000001" customHeight="1" x14ac:dyDescent="0.25">
      <c r="A807" s="43">
        <v>799</v>
      </c>
      <c r="B807" s="49"/>
      <c r="C807" s="49"/>
      <c r="D807" s="48"/>
      <c r="E807" s="49"/>
      <c r="F807" s="70"/>
      <c r="G807" s="13"/>
      <c r="H807" s="13"/>
      <c r="I807" s="14"/>
      <c r="J807" s="44">
        <f>IFERROR(IF(G807="Annual Fee",VLOOKUP('Non-GB'!F807,Data!N:P,3,FALSE),0),0)+IFERROR(IF(G807="Late Charge",IF(OR(F807="FS-4.1",F807="FS-4.2"),VLOOKUP(F807&amp;H807,M:O,3,FALSE),VLOOKUP(H807,N:O,2,FALSE)*VLOOKUP(F807,Data!N:P,3,FALSE))),0)+IFERROR(IF(OR(F807="FS-4.1",F807="FS-4.2"),IF(VLOOKUP(H807,Data!R:S,2,FALSE)&lt;'Non-GB'!$D$5,"Lapse",0)),0)</f>
        <v>0</v>
      </c>
      <c r="L807" s="32"/>
    </row>
    <row r="808" spans="1:12" ht="20.100000000000001" customHeight="1" x14ac:dyDescent="0.25">
      <c r="A808" s="43">
        <v>800</v>
      </c>
      <c r="B808" s="49"/>
      <c r="C808" s="49"/>
      <c r="D808" s="48"/>
      <c r="E808" s="49"/>
      <c r="F808" s="70"/>
      <c r="G808" s="13"/>
      <c r="H808" s="13"/>
      <c r="I808" s="14"/>
      <c r="J808" s="44">
        <f>IFERROR(IF(G808="Annual Fee",VLOOKUP('Non-GB'!F808,Data!N:P,3,FALSE),0),0)+IFERROR(IF(G808="Late Charge",IF(OR(F808="FS-4.1",F808="FS-4.2"),VLOOKUP(F808&amp;H808,M:O,3,FALSE),VLOOKUP(H808,N:O,2,FALSE)*VLOOKUP(F808,Data!N:P,3,FALSE))),0)+IFERROR(IF(OR(F808="FS-4.1",F808="FS-4.2"),IF(VLOOKUP(H808,Data!R:S,2,FALSE)&lt;'Non-GB'!$D$5,"Lapse",0)),0)</f>
        <v>0</v>
      </c>
      <c r="L808" s="32"/>
    </row>
    <row r="809" spans="1:12" ht="20.100000000000001" customHeight="1" x14ac:dyDescent="0.25">
      <c r="A809" s="43">
        <v>801</v>
      </c>
      <c r="B809" s="49"/>
      <c r="C809" s="49"/>
      <c r="D809" s="48"/>
      <c r="E809" s="49"/>
      <c r="F809" s="70"/>
      <c r="G809" s="13"/>
      <c r="H809" s="13"/>
      <c r="I809" s="14"/>
      <c r="J809" s="44">
        <f>IFERROR(IF(G809="Annual Fee",VLOOKUP('Non-GB'!F809,Data!N:P,3,FALSE),0),0)+IFERROR(IF(G809="Late Charge",IF(OR(F809="FS-4.1",F809="FS-4.2"),VLOOKUP(F809&amp;H809,M:O,3,FALSE),VLOOKUP(H809,N:O,2,FALSE)*VLOOKUP(F809,Data!N:P,3,FALSE))),0)+IFERROR(IF(OR(F809="FS-4.1",F809="FS-4.2"),IF(VLOOKUP(H809,Data!R:S,2,FALSE)&lt;'Non-GB'!$D$5,"Lapse",0)),0)</f>
        <v>0</v>
      </c>
      <c r="L809" s="32"/>
    </row>
    <row r="810" spans="1:12" ht="20.100000000000001" customHeight="1" x14ac:dyDescent="0.25">
      <c r="A810" s="43">
        <v>802</v>
      </c>
      <c r="B810" s="49"/>
      <c r="C810" s="49"/>
      <c r="D810" s="48"/>
      <c r="E810" s="49"/>
      <c r="F810" s="70"/>
      <c r="G810" s="13"/>
      <c r="H810" s="13"/>
      <c r="I810" s="14"/>
      <c r="J810" s="44">
        <f>IFERROR(IF(G810="Annual Fee",VLOOKUP('Non-GB'!F810,Data!N:P,3,FALSE),0),0)+IFERROR(IF(G810="Late Charge",IF(OR(F810="FS-4.1",F810="FS-4.2"),VLOOKUP(F810&amp;H810,M:O,3,FALSE),VLOOKUP(H810,N:O,2,FALSE)*VLOOKUP(F810,Data!N:P,3,FALSE))),0)+IFERROR(IF(OR(F810="FS-4.1",F810="FS-4.2"),IF(VLOOKUP(H810,Data!R:S,2,FALSE)&lt;'Non-GB'!$D$5,"Lapse",0)),0)</f>
        <v>0</v>
      </c>
      <c r="L810" s="32"/>
    </row>
    <row r="811" spans="1:12" ht="20.100000000000001" customHeight="1" x14ac:dyDescent="0.25">
      <c r="A811" s="43">
        <v>803</v>
      </c>
      <c r="B811" s="49"/>
      <c r="C811" s="49"/>
      <c r="D811" s="48"/>
      <c r="E811" s="49"/>
      <c r="F811" s="70"/>
      <c r="G811" s="13"/>
      <c r="H811" s="13"/>
      <c r="I811" s="14"/>
      <c r="J811" s="44">
        <f>IFERROR(IF(G811="Annual Fee",VLOOKUP('Non-GB'!F811,Data!N:P,3,FALSE),0),0)+IFERROR(IF(G811="Late Charge",IF(OR(F811="FS-4.1",F811="FS-4.2"),VLOOKUP(F811&amp;H811,M:O,3,FALSE),VLOOKUP(H811,N:O,2,FALSE)*VLOOKUP(F811,Data!N:P,3,FALSE))),0)+IFERROR(IF(OR(F811="FS-4.1",F811="FS-4.2"),IF(VLOOKUP(H811,Data!R:S,2,FALSE)&lt;'Non-GB'!$D$5,"Lapse",0)),0)</f>
        <v>0</v>
      </c>
      <c r="L811" s="32"/>
    </row>
    <row r="812" spans="1:12" ht="20.100000000000001" customHeight="1" x14ac:dyDescent="0.25">
      <c r="A812" s="43">
        <v>804</v>
      </c>
      <c r="B812" s="49"/>
      <c r="C812" s="49"/>
      <c r="D812" s="48"/>
      <c r="E812" s="49"/>
      <c r="F812" s="70"/>
      <c r="G812" s="13"/>
      <c r="H812" s="13"/>
      <c r="I812" s="14"/>
      <c r="J812" s="44">
        <f>IFERROR(IF(G812="Annual Fee",VLOOKUP('Non-GB'!F812,Data!N:P,3,FALSE),0),0)+IFERROR(IF(G812="Late Charge",IF(OR(F812="FS-4.1",F812="FS-4.2"),VLOOKUP(F812&amp;H812,M:O,3,FALSE),VLOOKUP(H812,N:O,2,FALSE)*VLOOKUP(F812,Data!N:P,3,FALSE))),0)+IFERROR(IF(OR(F812="FS-4.1",F812="FS-4.2"),IF(VLOOKUP(H812,Data!R:S,2,FALSE)&lt;'Non-GB'!$D$5,"Lapse",0)),0)</f>
        <v>0</v>
      </c>
      <c r="L812" s="32"/>
    </row>
    <row r="813" spans="1:12" ht="20.100000000000001" customHeight="1" x14ac:dyDescent="0.25">
      <c r="A813" s="43">
        <v>805</v>
      </c>
      <c r="B813" s="49"/>
      <c r="C813" s="49"/>
      <c r="D813" s="48"/>
      <c r="E813" s="49"/>
      <c r="F813" s="70"/>
      <c r="G813" s="13"/>
      <c r="H813" s="13"/>
      <c r="I813" s="14"/>
      <c r="J813" s="44">
        <f>IFERROR(IF(G813="Annual Fee",VLOOKUP('Non-GB'!F813,Data!N:P,3,FALSE),0),0)+IFERROR(IF(G813="Late Charge",IF(OR(F813="FS-4.1",F813="FS-4.2"),VLOOKUP(F813&amp;H813,M:O,3,FALSE),VLOOKUP(H813,N:O,2,FALSE)*VLOOKUP(F813,Data!N:P,3,FALSE))),0)+IFERROR(IF(OR(F813="FS-4.1",F813="FS-4.2"),IF(VLOOKUP(H813,Data!R:S,2,FALSE)&lt;'Non-GB'!$D$5,"Lapse",0)),0)</f>
        <v>0</v>
      </c>
      <c r="L813" s="32"/>
    </row>
    <row r="814" spans="1:12" ht="20.100000000000001" customHeight="1" x14ac:dyDescent="0.25">
      <c r="A814" s="43">
        <v>806</v>
      </c>
      <c r="B814" s="49"/>
      <c r="C814" s="49"/>
      <c r="D814" s="48"/>
      <c r="E814" s="49"/>
      <c r="F814" s="70"/>
      <c r="G814" s="13"/>
      <c r="H814" s="13"/>
      <c r="I814" s="14"/>
      <c r="J814" s="44">
        <f>IFERROR(IF(G814="Annual Fee",VLOOKUP('Non-GB'!F814,Data!N:P,3,FALSE),0),0)+IFERROR(IF(G814="Late Charge",IF(OR(F814="FS-4.1",F814="FS-4.2"),VLOOKUP(F814&amp;H814,M:O,3,FALSE),VLOOKUP(H814,N:O,2,FALSE)*VLOOKUP(F814,Data!N:P,3,FALSE))),0)+IFERROR(IF(OR(F814="FS-4.1",F814="FS-4.2"),IF(VLOOKUP(H814,Data!R:S,2,FALSE)&lt;'Non-GB'!$D$5,"Lapse",0)),0)</f>
        <v>0</v>
      </c>
      <c r="L814" s="32"/>
    </row>
    <row r="815" spans="1:12" ht="20.100000000000001" customHeight="1" x14ac:dyDescent="0.25">
      <c r="A815" s="43">
        <v>807</v>
      </c>
      <c r="B815" s="49"/>
      <c r="C815" s="49"/>
      <c r="D815" s="48"/>
      <c r="E815" s="49"/>
      <c r="F815" s="70"/>
      <c r="G815" s="13"/>
      <c r="H815" s="13"/>
      <c r="I815" s="14"/>
      <c r="J815" s="44">
        <f>IFERROR(IF(G815="Annual Fee",VLOOKUP('Non-GB'!F815,Data!N:P,3,FALSE),0),0)+IFERROR(IF(G815="Late Charge",IF(OR(F815="FS-4.1",F815="FS-4.2"),VLOOKUP(F815&amp;H815,M:O,3,FALSE),VLOOKUP(H815,N:O,2,FALSE)*VLOOKUP(F815,Data!N:P,3,FALSE))),0)+IFERROR(IF(OR(F815="FS-4.1",F815="FS-4.2"),IF(VLOOKUP(H815,Data!R:S,2,FALSE)&lt;'Non-GB'!$D$5,"Lapse",0)),0)</f>
        <v>0</v>
      </c>
      <c r="L815" s="32"/>
    </row>
    <row r="816" spans="1:12" ht="20.100000000000001" customHeight="1" x14ac:dyDescent="0.25">
      <c r="A816" s="43">
        <v>808</v>
      </c>
      <c r="B816" s="49"/>
      <c r="C816" s="49"/>
      <c r="D816" s="48"/>
      <c r="E816" s="49"/>
      <c r="F816" s="70"/>
      <c r="G816" s="13"/>
      <c r="H816" s="13"/>
      <c r="I816" s="14"/>
      <c r="J816" s="44">
        <f>IFERROR(IF(G816="Annual Fee",VLOOKUP('Non-GB'!F816,Data!N:P,3,FALSE),0),0)+IFERROR(IF(G816="Late Charge",IF(OR(F816="FS-4.1",F816="FS-4.2"),VLOOKUP(F816&amp;H816,M:O,3,FALSE),VLOOKUP(H816,N:O,2,FALSE)*VLOOKUP(F816,Data!N:P,3,FALSE))),0)+IFERROR(IF(OR(F816="FS-4.1",F816="FS-4.2"),IF(VLOOKUP(H816,Data!R:S,2,FALSE)&lt;'Non-GB'!$D$5,"Lapse",0)),0)</f>
        <v>0</v>
      </c>
      <c r="L816" s="32"/>
    </row>
    <row r="817" spans="1:12" ht="20.100000000000001" customHeight="1" x14ac:dyDescent="0.25">
      <c r="A817" s="43">
        <v>809</v>
      </c>
      <c r="B817" s="49"/>
      <c r="C817" s="49"/>
      <c r="D817" s="48"/>
      <c r="E817" s="49"/>
      <c r="F817" s="70"/>
      <c r="G817" s="13"/>
      <c r="H817" s="13"/>
      <c r="I817" s="14"/>
      <c r="J817" s="44">
        <f>IFERROR(IF(G817="Annual Fee",VLOOKUP('Non-GB'!F817,Data!N:P,3,FALSE),0),0)+IFERROR(IF(G817="Late Charge",IF(OR(F817="FS-4.1",F817="FS-4.2"),VLOOKUP(F817&amp;H817,M:O,3,FALSE),VLOOKUP(H817,N:O,2,FALSE)*VLOOKUP(F817,Data!N:P,3,FALSE))),0)+IFERROR(IF(OR(F817="FS-4.1",F817="FS-4.2"),IF(VLOOKUP(H817,Data!R:S,2,FALSE)&lt;'Non-GB'!$D$5,"Lapse",0)),0)</f>
        <v>0</v>
      </c>
      <c r="L817" s="32"/>
    </row>
    <row r="818" spans="1:12" ht="20.100000000000001" customHeight="1" x14ac:dyDescent="0.25">
      <c r="A818" s="43">
        <v>810</v>
      </c>
      <c r="B818" s="49"/>
      <c r="C818" s="49"/>
      <c r="D818" s="48"/>
      <c r="E818" s="49"/>
      <c r="F818" s="70"/>
      <c r="G818" s="13"/>
      <c r="H818" s="13"/>
      <c r="I818" s="14"/>
      <c r="J818" s="44">
        <f>IFERROR(IF(G818="Annual Fee",VLOOKUP('Non-GB'!F818,Data!N:P,3,FALSE),0),0)+IFERROR(IF(G818="Late Charge",IF(OR(F818="FS-4.1",F818="FS-4.2"),VLOOKUP(F818&amp;H818,M:O,3,FALSE),VLOOKUP(H818,N:O,2,FALSE)*VLOOKUP(F818,Data!N:P,3,FALSE))),0)+IFERROR(IF(OR(F818="FS-4.1",F818="FS-4.2"),IF(VLOOKUP(H818,Data!R:S,2,FALSE)&lt;'Non-GB'!$D$5,"Lapse",0)),0)</f>
        <v>0</v>
      </c>
      <c r="L818" s="32"/>
    </row>
    <row r="819" spans="1:12" ht="20.100000000000001" customHeight="1" x14ac:dyDescent="0.25">
      <c r="A819" s="43">
        <v>811</v>
      </c>
      <c r="B819" s="49"/>
      <c r="C819" s="49"/>
      <c r="D819" s="48"/>
      <c r="E819" s="49"/>
      <c r="F819" s="70"/>
      <c r="G819" s="13"/>
      <c r="H819" s="13"/>
      <c r="I819" s="14"/>
      <c r="J819" s="44">
        <f>IFERROR(IF(G819="Annual Fee",VLOOKUP('Non-GB'!F819,Data!N:P,3,FALSE),0),0)+IFERROR(IF(G819="Late Charge",IF(OR(F819="FS-4.1",F819="FS-4.2"),VLOOKUP(F819&amp;H819,M:O,3,FALSE),VLOOKUP(H819,N:O,2,FALSE)*VLOOKUP(F819,Data!N:P,3,FALSE))),0)+IFERROR(IF(OR(F819="FS-4.1",F819="FS-4.2"),IF(VLOOKUP(H819,Data!R:S,2,FALSE)&lt;'Non-GB'!$D$5,"Lapse",0)),0)</f>
        <v>0</v>
      </c>
      <c r="L819" s="32"/>
    </row>
    <row r="820" spans="1:12" ht="20.100000000000001" customHeight="1" x14ac:dyDescent="0.25">
      <c r="A820" s="43">
        <v>812</v>
      </c>
      <c r="B820" s="49"/>
      <c r="C820" s="49"/>
      <c r="D820" s="48"/>
      <c r="E820" s="49"/>
      <c r="F820" s="70"/>
      <c r="G820" s="13"/>
      <c r="H820" s="13"/>
      <c r="I820" s="14"/>
      <c r="J820" s="44">
        <f>IFERROR(IF(G820="Annual Fee",VLOOKUP('Non-GB'!F820,Data!N:P,3,FALSE),0),0)+IFERROR(IF(G820="Late Charge",IF(OR(F820="FS-4.1",F820="FS-4.2"),VLOOKUP(F820&amp;H820,M:O,3,FALSE),VLOOKUP(H820,N:O,2,FALSE)*VLOOKUP(F820,Data!N:P,3,FALSE))),0)+IFERROR(IF(OR(F820="FS-4.1",F820="FS-4.2"),IF(VLOOKUP(H820,Data!R:S,2,FALSE)&lt;'Non-GB'!$D$5,"Lapse",0)),0)</f>
        <v>0</v>
      </c>
      <c r="L820" s="32"/>
    </row>
    <row r="821" spans="1:12" ht="20.100000000000001" customHeight="1" x14ac:dyDescent="0.25">
      <c r="A821" s="43">
        <v>813</v>
      </c>
      <c r="B821" s="49"/>
      <c r="C821" s="49"/>
      <c r="D821" s="48"/>
      <c r="E821" s="49"/>
      <c r="F821" s="70"/>
      <c r="G821" s="13"/>
      <c r="H821" s="13"/>
      <c r="I821" s="14"/>
      <c r="J821" s="44">
        <f>IFERROR(IF(G821="Annual Fee",VLOOKUP('Non-GB'!F821,Data!N:P,3,FALSE),0),0)+IFERROR(IF(G821="Late Charge",IF(OR(F821="FS-4.1",F821="FS-4.2"),VLOOKUP(F821&amp;H821,M:O,3,FALSE),VLOOKUP(H821,N:O,2,FALSE)*VLOOKUP(F821,Data!N:P,3,FALSE))),0)+IFERROR(IF(OR(F821="FS-4.1",F821="FS-4.2"),IF(VLOOKUP(H821,Data!R:S,2,FALSE)&lt;'Non-GB'!$D$5,"Lapse",0)),0)</f>
        <v>0</v>
      </c>
      <c r="L821" s="32"/>
    </row>
    <row r="822" spans="1:12" ht="20.100000000000001" customHeight="1" x14ac:dyDescent="0.25">
      <c r="A822" s="43">
        <v>814</v>
      </c>
      <c r="B822" s="49"/>
      <c r="C822" s="49"/>
      <c r="D822" s="48"/>
      <c r="E822" s="49"/>
      <c r="F822" s="70"/>
      <c r="G822" s="13"/>
      <c r="H822" s="13"/>
      <c r="I822" s="14"/>
      <c r="J822" s="44">
        <f>IFERROR(IF(G822="Annual Fee",VLOOKUP('Non-GB'!F822,Data!N:P,3,FALSE),0),0)+IFERROR(IF(G822="Late Charge",IF(OR(F822="FS-4.1",F822="FS-4.2"),VLOOKUP(F822&amp;H822,M:O,3,FALSE),VLOOKUP(H822,N:O,2,FALSE)*VLOOKUP(F822,Data!N:P,3,FALSE))),0)+IFERROR(IF(OR(F822="FS-4.1",F822="FS-4.2"),IF(VLOOKUP(H822,Data!R:S,2,FALSE)&lt;'Non-GB'!$D$5,"Lapse",0)),0)</f>
        <v>0</v>
      </c>
      <c r="L822" s="32"/>
    </row>
    <row r="823" spans="1:12" ht="20.100000000000001" customHeight="1" x14ac:dyDescent="0.25">
      <c r="A823" s="43">
        <v>815</v>
      </c>
      <c r="B823" s="49"/>
      <c r="C823" s="49"/>
      <c r="D823" s="48"/>
      <c r="E823" s="49"/>
      <c r="F823" s="70"/>
      <c r="G823" s="13"/>
      <c r="H823" s="13"/>
      <c r="I823" s="14"/>
      <c r="J823" s="44">
        <f>IFERROR(IF(G823="Annual Fee",VLOOKUP('Non-GB'!F823,Data!N:P,3,FALSE),0),0)+IFERROR(IF(G823="Late Charge",IF(OR(F823="FS-4.1",F823="FS-4.2"),VLOOKUP(F823&amp;H823,M:O,3,FALSE),VLOOKUP(H823,N:O,2,FALSE)*VLOOKUP(F823,Data!N:P,3,FALSE))),0)+IFERROR(IF(OR(F823="FS-4.1",F823="FS-4.2"),IF(VLOOKUP(H823,Data!R:S,2,FALSE)&lt;'Non-GB'!$D$5,"Lapse",0)),0)</f>
        <v>0</v>
      </c>
      <c r="L823" s="32"/>
    </row>
    <row r="824" spans="1:12" ht="20.100000000000001" customHeight="1" x14ac:dyDescent="0.25">
      <c r="A824" s="43">
        <v>816</v>
      </c>
      <c r="B824" s="49"/>
      <c r="C824" s="49"/>
      <c r="D824" s="48"/>
      <c r="E824" s="49"/>
      <c r="F824" s="70"/>
      <c r="G824" s="13"/>
      <c r="H824" s="13"/>
      <c r="I824" s="14"/>
      <c r="J824" s="44">
        <f>IFERROR(IF(G824="Annual Fee",VLOOKUP('Non-GB'!F824,Data!N:P,3,FALSE),0),0)+IFERROR(IF(G824="Late Charge",IF(OR(F824="FS-4.1",F824="FS-4.2"),VLOOKUP(F824&amp;H824,M:O,3,FALSE),VLOOKUP(H824,N:O,2,FALSE)*VLOOKUP(F824,Data!N:P,3,FALSE))),0)+IFERROR(IF(OR(F824="FS-4.1",F824="FS-4.2"),IF(VLOOKUP(H824,Data!R:S,2,FALSE)&lt;'Non-GB'!$D$5,"Lapse",0)),0)</f>
        <v>0</v>
      </c>
      <c r="L824" s="32"/>
    </row>
    <row r="825" spans="1:12" ht="20.100000000000001" customHeight="1" x14ac:dyDescent="0.25">
      <c r="A825" s="43">
        <v>817</v>
      </c>
      <c r="B825" s="49"/>
      <c r="C825" s="49"/>
      <c r="D825" s="48"/>
      <c r="E825" s="49"/>
      <c r="F825" s="70"/>
      <c r="G825" s="13"/>
      <c r="H825" s="13"/>
      <c r="I825" s="14"/>
      <c r="J825" s="44">
        <f>IFERROR(IF(G825="Annual Fee",VLOOKUP('Non-GB'!F825,Data!N:P,3,FALSE),0),0)+IFERROR(IF(G825="Late Charge",IF(OR(F825="FS-4.1",F825="FS-4.2"),VLOOKUP(F825&amp;H825,M:O,3,FALSE),VLOOKUP(H825,N:O,2,FALSE)*VLOOKUP(F825,Data!N:P,3,FALSE))),0)+IFERROR(IF(OR(F825="FS-4.1",F825="FS-4.2"),IF(VLOOKUP(H825,Data!R:S,2,FALSE)&lt;'Non-GB'!$D$5,"Lapse",0)),0)</f>
        <v>0</v>
      </c>
      <c r="L825" s="32"/>
    </row>
    <row r="826" spans="1:12" ht="20.100000000000001" customHeight="1" x14ac:dyDescent="0.25">
      <c r="A826" s="43">
        <v>818</v>
      </c>
      <c r="B826" s="49"/>
      <c r="C826" s="49"/>
      <c r="D826" s="48"/>
      <c r="E826" s="49"/>
      <c r="F826" s="70"/>
      <c r="G826" s="13"/>
      <c r="H826" s="13"/>
      <c r="I826" s="14"/>
      <c r="J826" s="44">
        <f>IFERROR(IF(G826="Annual Fee",VLOOKUP('Non-GB'!F826,Data!N:P,3,FALSE),0),0)+IFERROR(IF(G826="Late Charge",IF(OR(F826="FS-4.1",F826="FS-4.2"),VLOOKUP(F826&amp;H826,M:O,3,FALSE),VLOOKUP(H826,N:O,2,FALSE)*VLOOKUP(F826,Data!N:P,3,FALSE))),0)+IFERROR(IF(OR(F826="FS-4.1",F826="FS-4.2"),IF(VLOOKUP(H826,Data!R:S,2,FALSE)&lt;'Non-GB'!$D$5,"Lapse",0)),0)</f>
        <v>0</v>
      </c>
      <c r="L826" s="32"/>
    </row>
    <row r="827" spans="1:12" ht="20.100000000000001" customHeight="1" x14ac:dyDescent="0.25">
      <c r="A827" s="43">
        <v>819</v>
      </c>
      <c r="B827" s="49"/>
      <c r="C827" s="49"/>
      <c r="D827" s="48"/>
      <c r="E827" s="49"/>
      <c r="F827" s="70"/>
      <c r="G827" s="13"/>
      <c r="H827" s="13"/>
      <c r="I827" s="14"/>
      <c r="J827" s="44">
        <f>IFERROR(IF(G827="Annual Fee",VLOOKUP('Non-GB'!F827,Data!N:P,3,FALSE),0),0)+IFERROR(IF(G827="Late Charge",IF(OR(F827="FS-4.1",F827="FS-4.2"),VLOOKUP(F827&amp;H827,M:O,3,FALSE),VLOOKUP(H827,N:O,2,FALSE)*VLOOKUP(F827,Data!N:P,3,FALSE))),0)+IFERROR(IF(OR(F827="FS-4.1",F827="FS-4.2"),IF(VLOOKUP(H827,Data!R:S,2,FALSE)&lt;'Non-GB'!$D$5,"Lapse",0)),0)</f>
        <v>0</v>
      </c>
      <c r="L827" s="32"/>
    </row>
    <row r="828" spans="1:12" ht="20.100000000000001" customHeight="1" x14ac:dyDescent="0.25">
      <c r="A828" s="43">
        <v>820</v>
      </c>
      <c r="B828" s="49"/>
      <c r="C828" s="49"/>
      <c r="D828" s="48"/>
      <c r="E828" s="49"/>
      <c r="F828" s="70"/>
      <c r="G828" s="13"/>
      <c r="H828" s="13"/>
      <c r="I828" s="14"/>
      <c r="J828" s="44">
        <f>IFERROR(IF(G828="Annual Fee",VLOOKUP('Non-GB'!F828,Data!N:P,3,FALSE),0),0)+IFERROR(IF(G828="Late Charge",IF(OR(F828="FS-4.1",F828="FS-4.2"),VLOOKUP(F828&amp;H828,M:O,3,FALSE),VLOOKUP(H828,N:O,2,FALSE)*VLOOKUP(F828,Data!N:P,3,FALSE))),0)+IFERROR(IF(OR(F828="FS-4.1",F828="FS-4.2"),IF(VLOOKUP(H828,Data!R:S,2,FALSE)&lt;'Non-GB'!$D$5,"Lapse",0)),0)</f>
        <v>0</v>
      </c>
      <c r="L828" s="32"/>
    </row>
    <row r="829" spans="1:12" ht="20.100000000000001" customHeight="1" x14ac:dyDescent="0.25">
      <c r="A829" s="43">
        <v>821</v>
      </c>
      <c r="B829" s="49"/>
      <c r="C829" s="49"/>
      <c r="D829" s="48"/>
      <c r="E829" s="49"/>
      <c r="F829" s="70"/>
      <c r="G829" s="13"/>
      <c r="H829" s="13"/>
      <c r="I829" s="14"/>
      <c r="J829" s="44">
        <f>IFERROR(IF(G829="Annual Fee",VLOOKUP('Non-GB'!F829,Data!N:P,3,FALSE),0),0)+IFERROR(IF(G829="Late Charge",IF(OR(F829="FS-4.1",F829="FS-4.2"),VLOOKUP(F829&amp;H829,M:O,3,FALSE),VLOOKUP(H829,N:O,2,FALSE)*VLOOKUP(F829,Data!N:P,3,FALSE))),0)+IFERROR(IF(OR(F829="FS-4.1",F829="FS-4.2"),IF(VLOOKUP(H829,Data!R:S,2,FALSE)&lt;'Non-GB'!$D$5,"Lapse",0)),0)</f>
        <v>0</v>
      </c>
      <c r="L829" s="32"/>
    </row>
    <row r="830" spans="1:12" ht="20.100000000000001" customHeight="1" x14ac:dyDescent="0.25">
      <c r="A830" s="43">
        <v>822</v>
      </c>
      <c r="B830" s="49"/>
      <c r="C830" s="49"/>
      <c r="D830" s="48"/>
      <c r="E830" s="49"/>
      <c r="F830" s="70"/>
      <c r="G830" s="13"/>
      <c r="H830" s="13"/>
      <c r="I830" s="14"/>
      <c r="J830" s="44">
        <f>IFERROR(IF(G830="Annual Fee",VLOOKUP('Non-GB'!F830,Data!N:P,3,FALSE),0),0)+IFERROR(IF(G830="Late Charge",IF(OR(F830="FS-4.1",F830="FS-4.2"),VLOOKUP(F830&amp;H830,M:O,3,FALSE),VLOOKUP(H830,N:O,2,FALSE)*VLOOKUP(F830,Data!N:P,3,FALSE))),0)+IFERROR(IF(OR(F830="FS-4.1",F830="FS-4.2"),IF(VLOOKUP(H830,Data!R:S,2,FALSE)&lt;'Non-GB'!$D$5,"Lapse",0)),0)</f>
        <v>0</v>
      </c>
      <c r="L830" s="32"/>
    </row>
    <row r="831" spans="1:12" ht="20.100000000000001" customHeight="1" x14ac:dyDescent="0.25">
      <c r="A831" s="43">
        <v>823</v>
      </c>
      <c r="B831" s="49"/>
      <c r="C831" s="49"/>
      <c r="D831" s="48"/>
      <c r="E831" s="49"/>
      <c r="F831" s="70"/>
      <c r="G831" s="13"/>
      <c r="H831" s="13"/>
      <c r="I831" s="14"/>
      <c r="J831" s="44">
        <f>IFERROR(IF(G831="Annual Fee",VLOOKUP('Non-GB'!F831,Data!N:P,3,FALSE),0),0)+IFERROR(IF(G831="Late Charge",IF(OR(F831="FS-4.1",F831="FS-4.2"),VLOOKUP(F831&amp;H831,M:O,3,FALSE),VLOOKUP(H831,N:O,2,FALSE)*VLOOKUP(F831,Data!N:P,3,FALSE))),0)+IFERROR(IF(OR(F831="FS-4.1",F831="FS-4.2"),IF(VLOOKUP(H831,Data!R:S,2,FALSE)&lt;'Non-GB'!$D$5,"Lapse",0)),0)</f>
        <v>0</v>
      </c>
      <c r="L831" s="32"/>
    </row>
    <row r="832" spans="1:12" ht="20.100000000000001" customHeight="1" x14ac:dyDescent="0.25">
      <c r="A832" s="43">
        <v>824</v>
      </c>
      <c r="B832" s="49"/>
      <c r="C832" s="49"/>
      <c r="D832" s="48"/>
      <c r="E832" s="49"/>
      <c r="F832" s="70"/>
      <c r="G832" s="13"/>
      <c r="H832" s="13"/>
      <c r="I832" s="14"/>
      <c r="J832" s="44">
        <f>IFERROR(IF(G832="Annual Fee",VLOOKUP('Non-GB'!F832,Data!N:P,3,FALSE),0),0)+IFERROR(IF(G832="Late Charge",IF(OR(F832="FS-4.1",F832="FS-4.2"),VLOOKUP(F832&amp;H832,M:O,3,FALSE),VLOOKUP(H832,N:O,2,FALSE)*VLOOKUP(F832,Data!N:P,3,FALSE))),0)+IFERROR(IF(OR(F832="FS-4.1",F832="FS-4.2"),IF(VLOOKUP(H832,Data!R:S,2,FALSE)&lt;'Non-GB'!$D$5,"Lapse",0)),0)</f>
        <v>0</v>
      </c>
      <c r="L832" s="32"/>
    </row>
    <row r="833" spans="1:12" ht="20.100000000000001" customHeight="1" x14ac:dyDescent="0.25">
      <c r="A833" s="43">
        <v>825</v>
      </c>
      <c r="B833" s="49"/>
      <c r="C833" s="49"/>
      <c r="D833" s="48"/>
      <c r="E833" s="49"/>
      <c r="F833" s="70"/>
      <c r="G833" s="13"/>
      <c r="H833" s="13"/>
      <c r="I833" s="14"/>
      <c r="J833" s="44">
        <f>IFERROR(IF(G833="Annual Fee",VLOOKUP('Non-GB'!F833,Data!N:P,3,FALSE),0),0)+IFERROR(IF(G833="Late Charge",IF(OR(F833="FS-4.1",F833="FS-4.2"),VLOOKUP(F833&amp;H833,M:O,3,FALSE),VLOOKUP(H833,N:O,2,FALSE)*VLOOKUP(F833,Data!N:P,3,FALSE))),0)+IFERROR(IF(OR(F833="FS-4.1",F833="FS-4.2"),IF(VLOOKUP(H833,Data!R:S,2,FALSE)&lt;'Non-GB'!$D$5,"Lapse",0)),0)</f>
        <v>0</v>
      </c>
      <c r="L833" s="32"/>
    </row>
    <row r="834" spans="1:12" ht="20.100000000000001" customHeight="1" x14ac:dyDescent="0.25">
      <c r="A834" s="43">
        <v>826</v>
      </c>
      <c r="B834" s="49"/>
      <c r="C834" s="49"/>
      <c r="D834" s="48"/>
      <c r="E834" s="49"/>
      <c r="F834" s="70"/>
      <c r="G834" s="13"/>
      <c r="H834" s="13"/>
      <c r="I834" s="14"/>
      <c r="J834" s="44">
        <f>IFERROR(IF(G834="Annual Fee",VLOOKUP('Non-GB'!F834,Data!N:P,3,FALSE),0),0)+IFERROR(IF(G834="Late Charge",IF(OR(F834="FS-4.1",F834="FS-4.2"),VLOOKUP(F834&amp;H834,M:O,3,FALSE),VLOOKUP(H834,N:O,2,FALSE)*VLOOKUP(F834,Data!N:P,3,FALSE))),0)+IFERROR(IF(OR(F834="FS-4.1",F834="FS-4.2"),IF(VLOOKUP(H834,Data!R:S,2,FALSE)&lt;'Non-GB'!$D$5,"Lapse",0)),0)</f>
        <v>0</v>
      </c>
      <c r="L834" s="32"/>
    </row>
    <row r="835" spans="1:12" ht="20.100000000000001" customHeight="1" x14ac:dyDescent="0.25">
      <c r="A835" s="43">
        <v>827</v>
      </c>
      <c r="B835" s="49"/>
      <c r="C835" s="49"/>
      <c r="D835" s="48"/>
      <c r="E835" s="49"/>
      <c r="F835" s="70"/>
      <c r="G835" s="13"/>
      <c r="H835" s="13"/>
      <c r="I835" s="14"/>
      <c r="J835" s="44">
        <f>IFERROR(IF(G835="Annual Fee",VLOOKUP('Non-GB'!F835,Data!N:P,3,FALSE),0),0)+IFERROR(IF(G835="Late Charge",IF(OR(F835="FS-4.1",F835="FS-4.2"),VLOOKUP(F835&amp;H835,M:O,3,FALSE),VLOOKUP(H835,N:O,2,FALSE)*VLOOKUP(F835,Data!N:P,3,FALSE))),0)+IFERROR(IF(OR(F835="FS-4.1",F835="FS-4.2"),IF(VLOOKUP(H835,Data!R:S,2,FALSE)&lt;'Non-GB'!$D$5,"Lapse",0)),0)</f>
        <v>0</v>
      </c>
      <c r="L835" s="32"/>
    </row>
    <row r="836" spans="1:12" ht="20.100000000000001" customHeight="1" x14ac:dyDescent="0.25">
      <c r="A836" s="43">
        <v>828</v>
      </c>
      <c r="B836" s="49"/>
      <c r="C836" s="49"/>
      <c r="D836" s="48"/>
      <c r="E836" s="49"/>
      <c r="F836" s="70"/>
      <c r="G836" s="13"/>
      <c r="H836" s="13"/>
      <c r="I836" s="14"/>
      <c r="J836" s="44">
        <f>IFERROR(IF(G836="Annual Fee",VLOOKUP('Non-GB'!F836,Data!N:P,3,FALSE),0),0)+IFERROR(IF(G836="Late Charge",IF(OR(F836="FS-4.1",F836="FS-4.2"),VLOOKUP(F836&amp;H836,M:O,3,FALSE),VLOOKUP(H836,N:O,2,FALSE)*VLOOKUP(F836,Data!N:P,3,FALSE))),0)+IFERROR(IF(OR(F836="FS-4.1",F836="FS-4.2"),IF(VLOOKUP(H836,Data!R:S,2,FALSE)&lt;'Non-GB'!$D$5,"Lapse",0)),0)</f>
        <v>0</v>
      </c>
      <c r="L836" s="32"/>
    </row>
    <row r="837" spans="1:12" ht="20.100000000000001" customHeight="1" x14ac:dyDescent="0.25">
      <c r="A837" s="43">
        <v>829</v>
      </c>
      <c r="B837" s="49"/>
      <c r="C837" s="49"/>
      <c r="D837" s="48"/>
      <c r="E837" s="49"/>
      <c r="F837" s="70"/>
      <c r="G837" s="13"/>
      <c r="H837" s="13"/>
      <c r="I837" s="14"/>
      <c r="J837" s="44">
        <f>IFERROR(IF(G837="Annual Fee",VLOOKUP('Non-GB'!F837,Data!N:P,3,FALSE),0),0)+IFERROR(IF(G837="Late Charge",IF(OR(F837="FS-4.1",F837="FS-4.2"),VLOOKUP(F837&amp;H837,M:O,3,FALSE),VLOOKUP(H837,N:O,2,FALSE)*VLOOKUP(F837,Data!N:P,3,FALSE))),0)+IFERROR(IF(OR(F837="FS-4.1",F837="FS-4.2"),IF(VLOOKUP(H837,Data!R:S,2,FALSE)&lt;'Non-GB'!$D$5,"Lapse",0)),0)</f>
        <v>0</v>
      </c>
      <c r="L837" s="32"/>
    </row>
    <row r="838" spans="1:12" ht="20.100000000000001" customHeight="1" x14ac:dyDescent="0.25">
      <c r="A838" s="43">
        <v>830</v>
      </c>
      <c r="B838" s="49"/>
      <c r="C838" s="49"/>
      <c r="D838" s="48"/>
      <c r="E838" s="49"/>
      <c r="F838" s="70"/>
      <c r="G838" s="13"/>
      <c r="H838" s="13"/>
      <c r="I838" s="14"/>
      <c r="J838" s="44">
        <f>IFERROR(IF(G838="Annual Fee",VLOOKUP('Non-GB'!F838,Data!N:P,3,FALSE),0),0)+IFERROR(IF(G838="Late Charge",IF(OR(F838="FS-4.1",F838="FS-4.2"),VLOOKUP(F838&amp;H838,M:O,3,FALSE),VLOOKUP(H838,N:O,2,FALSE)*VLOOKUP(F838,Data!N:P,3,FALSE))),0)+IFERROR(IF(OR(F838="FS-4.1",F838="FS-4.2"),IF(VLOOKUP(H838,Data!R:S,2,FALSE)&lt;'Non-GB'!$D$5,"Lapse",0)),0)</f>
        <v>0</v>
      </c>
      <c r="L838" s="32"/>
    </row>
    <row r="839" spans="1:12" ht="20.100000000000001" customHeight="1" x14ac:dyDescent="0.25">
      <c r="A839" s="43">
        <v>831</v>
      </c>
      <c r="B839" s="49"/>
      <c r="C839" s="49"/>
      <c r="D839" s="48"/>
      <c r="E839" s="49"/>
      <c r="F839" s="70"/>
      <c r="G839" s="13"/>
      <c r="H839" s="13"/>
      <c r="I839" s="14"/>
      <c r="J839" s="44">
        <f>IFERROR(IF(G839="Annual Fee",VLOOKUP('Non-GB'!F839,Data!N:P,3,FALSE),0),0)+IFERROR(IF(G839="Late Charge",IF(OR(F839="FS-4.1",F839="FS-4.2"),VLOOKUP(F839&amp;H839,M:O,3,FALSE),VLOOKUP(H839,N:O,2,FALSE)*VLOOKUP(F839,Data!N:P,3,FALSE))),0)+IFERROR(IF(OR(F839="FS-4.1",F839="FS-4.2"),IF(VLOOKUP(H839,Data!R:S,2,FALSE)&lt;'Non-GB'!$D$5,"Lapse",0)),0)</f>
        <v>0</v>
      </c>
      <c r="L839" s="32"/>
    </row>
    <row r="840" spans="1:12" ht="20.100000000000001" customHeight="1" x14ac:dyDescent="0.25">
      <c r="A840" s="43">
        <v>832</v>
      </c>
      <c r="B840" s="49"/>
      <c r="C840" s="49"/>
      <c r="D840" s="48"/>
      <c r="E840" s="49"/>
      <c r="F840" s="70"/>
      <c r="G840" s="13"/>
      <c r="H840" s="13"/>
      <c r="I840" s="14"/>
      <c r="J840" s="44">
        <f>IFERROR(IF(G840="Annual Fee",VLOOKUP('Non-GB'!F840,Data!N:P,3,FALSE),0),0)+IFERROR(IF(G840="Late Charge",IF(OR(F840="FS-4.1",F840="FS-4.2"),VLOOKUP(F840&amp;H840,M:O,3,FALSE),VLOOKUP(H840,N:O,2,FALSE)*VLOOKUP(F840,Data!N:P,3,FALSE))),0)+IFERROR(IF(OR(F840="FS-4.1",F840="FS-4.2"),IF(VLOOKUP(H840,Data!R:S,2,FALSE)&lt;'Non-GB'!$D$5,"Lapse",0)),0)</f>
        <v>0</v>
      </c>
      <c r="L840" s="32"/>
    </row>
    <row r="841" spans="1:12" ht="20.100000000000001" customHeight="1" x14ac:dyDescent="0.25">
      <c r="A841" s="43">
        <v>833</v>
      </c>
      <c r="B841" s="49"/>
      <c r="C841" s="49"/>
      <c r="D841" s="48"/>
      <c r="E841" s="49"/>
      <c r="F841" s="70"/>
      <c r="G841" s="13"/>
      <c r="H841" s="13"/>
      <c r="I841" s="14"/>
      <c r="J841" s="44">
        <f>IFERROR(IF(G841="Annual Fee",VLOOKUP('Non-GB'!F841,Data!N:P,3,FALSE),0),0)+IFERROR(IF(G841="Late Charge",IF(OR(F841="FS-4.1",F841="FS-4.2"),VLOOKUP(F841&amp;H841,M:O,3,FALSE),VLOOKUP(H841,N:O,2,FALSE)*VLOOKUP(F841,Data!N:P,3,FALSE))),0)+IFERROR(IF(OR(F841="FS-4.1",F841="FS-4.2"),IF(VLOOKUP(H841,Data!R:S,2,FALSE)&lt;'Non-GB'!$D$5,"Lapse",0)),0)</f>
        <v>0</v>
      </c>
      <c r="L841" s="32"/>
    </row>
    <row r="842" spans="1:12" ht="20.100000000000001" customHeight="1" x14ac:dyDescent="0.25">
      <c r="A842" s="43">
        <v>834</v>
      </c>
      <c r="B842" s="49"/>
      <c r="C842" s="49"/>
      <c r="D842" s="48"/>
      <c r="E842" s="49"/>
      <c r="F842" s="70"/>
      <c r="G842" s="13"/>
      <c r="H842" s="13"/>
      <c r="I842" s="14"/>
      <c r="J842" s="44">
        <f>IFERROR(IF(G842="Annual Fee",VLOOKUP('Non-GB'!F842,Data!N:P,3,FALSE),0),0)+IFERROR(IF(G842="Late Charge",IF(OR(F842="FS-4.1",F842="FS-4.2"),VLOOKUP(F842&amp;H842,M:O,3,FALSE),VLOOKUP(H842,N:O,2,FALSE)*VLOOKUP(F842,Data!N:P,3,FALSE))),0)+IFERROR(IF(OR(F842="FS-4.1",F842="FS-4.2"),IF(VLOOKUP(H842,Data!R:S,2,FALSE)&lt;'Non-GB'!$D$5,"Lapse",0)),0)</f>
        <v>0</v>
      </c>
      <c r="L842" s="32"/>
    </row>
    <row r="843" spans="1:12" ht="20.100000000000001" customHeight="1" x14ac:dyDescent="0.25">
      <c r="A843" s="43">
        <v>835</v>
      </c>
      <c r="B843" s="49"/>
      <c r="C843" s="49"/>
      <c r="D843" s="48"/>
      <c r="E843" s="49"/>
      <c r="F843" s="70"/>
      <c r="G843" s="13"/>
      <c r="H843" s="13"/>
      <c r="I843" s="14"/>
      <c r="J843" s="44">
        <f>IFERROR(IF(G843="Annual Fee",VLOOKUP('Non-GB'!F843,Data!N:P,3,FALSE),0),0)+IFERROR(IF(G843="Late Charge",IF(OR(F843="FS-4.1",F843="FS-4.2"),VLOOKUP(F843&amp;H843,M:O,3,FALSE),VLOOKUP(H843,N:O,2,FALSE)*VLOOKUP(F843,Data!N:P,3,FALSE))),0)+IFERROR(IF(OR(F843="FS-4.1",F843="FS-4.2"),IF(VLOOKUP(H843,Data!R:S,2,FALSE)&lt;'Non-GB'!$D$5,"Lapse",0)),0)</f>
        <v>0</v>
      </c>
      <c r="L843" s="32"/>
    </row>
    <row r="844" spans="1:12" ht="20.100000000000001" customHeight="1" x14ac:dyDescent="0.25">
      <c r="A844" s="43">
        <v>836</v>
      </c>
      <c r="B844" s="49"/>
      <c r="C844" s="49"/>
      <c r="D844" s="48"/>
      <c r="E844" s="49"/>
      <c r="F844" s="70"/>
      <c r="G844" s="13"/>
      <c r="H844" s="13"/>
      <c r="I844" s="14"/>
      <c r="J844" s="44">
        <f>IFERROR(IF(G844="Annual Fee",VLOOKUP('Non-GB'!F844,Data!N:P,3,FALSE),0),0)+IFERROR(IF(G844="Late Charge",IF(OR(F844="FS-4.1",F844="FS-4.2"),VLOOKUP(F844&amp;H844,M:O,3,FALSE),VLOOKUP(H844,N:O,2,FALSE)*VLOOKUP(F844,Data!N:P,3,FALSE))),0)+IFERROR(IF(OR(F844="FS-4.1",F844="FS-4.2"),IF(VLOOKUP(H844,Data!R:S,2,FALSE)&lt;'Non-GB'!$D$5,"Lapse",0)),0)</f>
        <v>0</v>
      </c>
      <c r="L844" s="32"/>
    </row>
    <row r="845" spans="1:12" ht="20.100000000000001" customHeight="1" x14ac:dyDescent="0.25">
      <c r="A845" s="43">
        <v>837</v>
      </c>
      <c r="B845" s="49"/>
      <c r="C845" s="49"/>
      <c r="D845" s="48"/>
      <c r="E845" s="49"/>
      <c r="F845" s="70"/>
      <c r="G845" s="13"/>
      <c r="H845" s="13"/>
      <c r="I845" s="14"/>
      <c r="J845" s="44">
        <f>IFERROR(IF(G845="Annual Fee",VLOOKUP('Non-GB'!F845,Data!N:P,3,FALSE),0),0)+IFERROR(IF(G845="Late Charge",IF(OR(F845="FS-4.1",F845="FS-4.2"),VLOOKUP(F845&amp;H845,M:O,3,FALSE),VLOOKUP(H845,N:O,2,FALSE)*VLOOKUP(F845,Data!N:P,3,FALSE))),0)+IFERROR(IF(OR(F845="FS-4.1",F845="FS-4.2"),IF(VLOOKUP(H845,Data!R:S,2,FALSE)&lt;'Non-GB'!$D$5,"Lapse",0)),0)</f>
        <v>0</v>
      </c>
      <c r="L845" s="32"/>
    </row>
    <row r="846" spans="1:12" ht="20.100000000000001" customHeight="1" x14ac:dyDescent="0.25">
      <c r="A846" s="43">
        <v>838</v>
      </c>
      <c r="B846" s="49"/>
      <c r="C846" s="49"/>
      <c r="D846" s="48"/>
      <c r="E846" s="49"/>
      <c r="F846" s="70"/>
      <c r="G846" s="13"/>
      <c r="H846" s="13"/>
      <c r="I846" s="14"/>
      <c r="J846" s="44">
        <f>IFERROR(IF(G846="Annual Fee",VLOOKUP('Non-GB'!F846,Data!N:P,3,FALSE),0),0)+IFERROR(IF(G846="Late Charge",IF(OR(F846="FS-4.1",F846="FS-4.2"),VLOOKUP(F846&amp;H846,M:O,3,FALSE),VLOOKUP(H846,N:O,2,FALSE)*VLOOKUP(F846,Data!N:P,3,FALSE))),0)+IFERROR(IF(OR(F846="FS-4.1",F846="FS-4.2"),IF(VLOOKUP(H846,Data!R:S,2,FALSE)&lt;'Non-GB'!$D$5,"Lapse",0)),0)</f>
        <v>0</v>
      </c>
      <c r="L846" s="32"/>
    </row>
    <row r="847" spans="1:12" ht="20.100000000000001" customHeight="1" x14ac:dyDescent="0.25">
      <c r="A847" s="43">
        <v>839</v>
      </c>
      <c r="B847" s="49"/>
      <c r="C847" s="49"/>
      <c r="D847" s="48"/>
      <c r="E847" s="49"/>
      <c r="F847" s="70"/>
      <c r="G847" s="13"/>
      <c r="H847" s="13"/>
      <c r="I847" s="14"/>
      <c r="J847" s="44">
        <f>IFERROR(IF(G847="Annual Fee",VLOOKUP('Non-GB'!F847,Data!N:P,3,FALSE),0),0)+IFERROR(IF(G847="Late Charge",IF(OR(F847="FS-4.1",F847="FS-4.2"),VLOOKUP(F847&amp;H847,M:O,3,FALSE),VLOOKUP(H847,N:O,2,FALSE)*VLOOKUP(F847,Data!N:P,3,FALSE))),0)+IFERROR(IF(OR(F847="FS-4.1",F847="FS-4.2"),IF(VLOOKUP(H847,Data!R:S,2,FALSE)&lt;'Non-GB'!$D$5,"Lapse",0)),0)</f>
        <v>0</v>
      </c>
      <c r="L847" s="32"/>
    </row>
    <row r="848" spans="1:12" ht="20.100000000000001" customHeight="1" x14ac:dyDescent="0.25">
      <c r="A848" s="43">
        <v>840</v>
      </c>
      <c r="B848" s="49"/>
      <c r="C848" s="49"/>
      <c r="D848" s="48"/>
      <c r="E848" s="49"/>
      <c r="F848" s="70"/>
      <c r="G848" s="13"/>
      <c r="H848" s="13"/>
      <c r="I848" s="14"/>
      <c r="J848" s="44">
        <f>IFERROR(IF(G848="Annual Fee",VLOOKUP('Non-GB'!F848,Data!N:P,3,FALSE),0),0)+IFERROR(IF(G848="Late Charge",IF(OR(F848="FS-4.1",F848="FS-4.2"),VLOOKUP(F848&amp;H848,M:O,3,FALSE),VLOOKUP(H848,N:O,2,FALSE)*VLOOKUP(F848,Data!N:P,3,FALSE))),0)+IFERROR(IF(OR(F848="FS-4.1",F848="FS-4.2"),IF(VLOOKUP(H848,Data!R:S,2,FALSE)&lt;'Non-GB'!$D$5,"Lapse",0)),0)</f>
        <v>0</v>
      </c>
      <c r="L848" s="32"/>
    </row>
    <row r="849" spans="1:12" ht="20.100000000000001" customHeight="1" x14ac:dyDescent="0.25">
      <c r="A849" s="43">
        <v>841</v>
      </c>
      <c r="B849" s="49"/>
      <c r="C849" s="49"/>
      <c r="D849" s="48"/>
      <c r="E849" s="49"/>
      <c r="F849" s="70"/>
      <c r="G849" s="13"/>
      <c r="H849" s="13"/>
      <c r="I849" s="14"/>
      <c r="J849" s="44">
        <f>IFERROR(IF(G849="Annual Fee",VLOOKUP('Non-GB'!F849,Data!N:P,3,FALSE),0),0)+IFERROR(IF(G849="Late Charge",IF(OR(F849="FS-4.1",F849="FS-4.2"),VLOOKUP(F849&amp;H849,M:O,3,FALSE),VLOOKUP(H849,N:O,2,FALSE)*VLOOKUP(F849,Data!N:P,3,FALSE))),0)+IFERROR(IF(OR(F849="FS-4.1",F849="FS-4.2"),IF(VLOOKUP(H849,Data!R:S,2,FALSE)&lt;'Non-GB'!$D$5,"Lapse",0)),0)</f>
        <v>0</v>
      </c>
      <c r="L849" s="32"/>
    </row>
    <row r="850" spans="1:12" ht="20.100000000000001" customHeight="1" x14ac:dyDescent="0.25">
      <c r="A850" s="43">
        <v>842</v>
      </c>
      <c r="B850" s="49"/>
      <c r="C850" s="49"/>
      <c r="D850" s="48"/>
      <c r="E850" s="49"/>
      <c r="F850" s="70"/>
      <c r="G850" s="13"/>
      <c r="H850" s="13"/>
      <c r="I850" s="14"/>
      <c r="J850" s="44">
        <f>IFERROR(IF(G850="Annual Fee",VLOOKUP('Non-GB'!F850,Data!N:P,3,FALSE),0),0)+IFERROR(IF(G850="Late Charge",IF(OR(F850="FS-4.1",F850="FS-4.2"),VLOOKUP(F850&amp;H850,M:O,3,FALSE),VLOOKUP(H850,N:O,2,FALSE)*VLOOKUP(F850,Data!N:P,3,FALSE))),0)+IFERROR(IF(OR(F850="FS-4.1",F850="FS-4.2"),IF(VLOOKUP(H850,Data!R:S,2,FALSE)&lt;'Non-GB'!$D$5,"Lapse",0)),0)</f>
        <v>0</v>
      </c>
      <c r="L850" s="32"/>
    </row>
    <row r="851" spans="1:12" ht="20.100000000000001" customHeight="1" x14ac:dyDescent="0.25">
      <c r="A851" s="43">
        <v>843</v>
      </c>
      <c r="B851" s="49"/>
      <c r="C851" s="49"/>
      <c r="D851" s="48"/>
      <c r="E851" s="49"/>
      <c r="F851" s="70"/>
      <c r="G851" s="13"/>
      <c r="H851" s="13"/>
      <c r="I851" s="14"/>
      <c r="J851" s="44">
        <f>IFERROR(IF(G851="Annual Fee",VLOOKUP('Non-GB'!F851,Data!N:P,3,FALSE),0),0)+IFERROR(IF(G851="Late Charge",IF(OR(F851="FS-4.1",F851="FS-4.2"),VLOOKUP(F851&amp;H851,M:O,3,FALSE),VLOOKUP(H851,N:O,2,FALSE)*VLOOKUP(F851,Data!N:P,3,FALSE))),0)+IFERROR(IF(OR(F851="FS-4.1",F851="FS-4.2"),IF(VLOOKUP(H851,Data!R:S,2,FALSE)&lt;'Non-GB'!$D$5,"Lapse",0)),0)</f>
        <v>0</v>
      </c>
      <c r="L851" s="32"/>
    </row>
    <row r="852" spans="1:12" ht="20.100000000000001" customHeight="1" x14ac:dyDescent="0.25">
      <c r="A852" s="43">
        <v>844</v>
      </c>
      <c r="B852" s="49"/>
      <c r="C852" s="49"/>
      <c r="D852" s="48"/>
      <c r="E852" s="49"/>
      <c r="F852" s="70"/>
      <c r="G852" s="13"/>
      <c r="H852" s="13"/>
      <c r="I852" s="14"/>
      <c r="J852" s="44">
        <f>IFERROR(IF(G852="Annual Fee",VLOOKUP('Non-GB'!F852,Data!N:P,3,FALSE),0),0)+IFERROR(IF(G852="Late Charge",IF(OR(F852="FS-4.1",F852="FS-4.2"),VLOOKUP(F852&amp;H852,M:O,3,FALSE),VLOOKUP(H852,N:O,2,FALSE)*VLOOKUP(F852,Data!N:P,3,FALSE))),0)+IFERROR(IF(OR(F852="FS-4.1",F852="FS-4.2"),IF(VLOOKUP(H852,Data!R:S,2,FALSE)&lt;'Non-GB'!$D$5,"Lapse",0)),0)</f>
        <v>0</v>
      </c>
      <c r="L852" s="32"/>
    </row>
    <row r="853" spans="1:12" ht="20.100000000000001" customHeight="1" x14ac:dyDescent="0.25">
      <c r="A853" s="43">
        <v>845</v>
      </c>
      <c r="B853" s="49"/>
      <c r="C853" s="49"/>
      <c r="D853" s="48"/>
      <c r="E853" s="49"/>
      <c r="F853" s="70"/>
      <c r="G853" s="13"/>
      <c r="H853" s="13"/>
      <c r="I853" s="14"/>
      <c r="J853" s="44">
        <f>IFERROR(IF(G853="Annual Fee",VLOOKUP('Non-GB'!F853,Data!N:P,3,FALSE),0),0)+IFERROR(IF(G853="Late Charge",IF(OR(F853="FS-4.1",F853="FS-4.2"),VLOOKUP(F853&amp;H853,M:O,3,FALSE),VLOOKUP(H853,N:O,2,FALSE)*VLOOKUP(F853,Data!N:P,3,FALSE))),0)+IFERROR(IF(OR(F853="FS-4.1",F853="FS-4.2"),IF(VLOOKUP(H853,Data!R:S,2,FALSE)&lt;'Non-GB'!$D$5,"Lapse",0)),0)</f>
        <v>0</v>
      </c>
      <c r="L853" s="32"/>
    </row>
    <row r="854" spans="1:12" ht="20.100000000000001" customHeight="1" x14ac:dyDescent="0.25">
      <c r="A854" s="43">
        <v>846</v>
      </c>
      <c r="B854" s="49"/>
      <c r="C854" s="49"/>
      <c r="D854" s="48"/>
      <c r="E854" s="49"/>
      <c r="F854" s="70"/>
      <c r="G854" s="13"/>
      <c r="H854" s="13"/>
      <c r="I854" s="14"/>
      <c r="J854" s="44">
        <f>IFERROR(IF(G854="Annual Fee",VLOOKUP('Non-GB'!F854,Data!N:P,3,FALSE),0),0)+IFERROR(IF(G854="Late Charge",IF(OR(F854="FS-4.1",F854="FS-4.2"),VLOOKUP(F854&amp;H854,M:O,3,FALSE),VLOOKUP(H854,N:O,2,FALSE)*VLOOKUP(F854,Data!N:P,3,FALSE))),0)+IFERROR(IF(OR(F854="FS-4.1",F854="FS-4.2"),IF(VLOOKUP(H854,Data!R:S,2,FALSE)&lt;'Non-GB'!$D$5,"Lapse",0)),0)</f>
        <v>0</v>
      </c>
      <c r="L854" s="32"/>
    </row>
    <row r="855" spans="1:12" ht="20.100000000000001" customHeight="1" x14ac:dyDescent="0.25">
      <c r="A855" s="43">
        <v>847</v>
      </c>
      <c r="B855" s="49"/>
      <c r="C855" s="49"/>
      <c r="D855" s="48"/>
      <c r="E855" s="49"/>
      <c r="F855" s="70"/>
      <c r="G855" s="13"/>
      <c r="H855" s="13"/>
      <c r="I855" s="14"/>
      <c r="J855" s="44">
        <f>IFERROR(IF(G855="Annual Fee",VLOOKUP('Non-GB'!F855,Data!N:P,3,FALSE),0),0)+IFERROR(IF(G855="Late Charge",IF(OR(F855="FS-4.1",F855="FS-4.2"),VLOOKUP(F855&amp;H855,M:O,3,FALSE),VLOOKUP(H855,N:O,2,FALSE)*VLOOKUP(F855,Data!N:P,3,FALSE))),0)+IFERROR(IF(OR(F855="FS-4.1",F855="FS-4.2"),IF(VLOOKUP(H855,Data!R:S,2,FALSE)&lt;'Non-GB'!$D$5,"Lapse",0)),0)</f>
        <v>0</v>
      </c>
      <c r="L855" s="32"/>
    </row>
    <row r="856" spans="1:12" ht="20.100000000000001" customHeight="1" x14ac:dyDescent="0.25">
      <c r="A856" s="43">
        <v>848</v>
      </c>
      <c r="B856" s="49"/>
      <c r="C856" s="49"/>
      <c r="D856" s="48"/>
      <c r="E856" s="49"/>
      <c r="F856" s="70"/>
      <c r="G856" s="13"/>
      <c r="H856" s="13"/>
      <c r="I856" s="14"/>
      <c r="J856" s="44">
        <f>IFERROR(IF(G856="Annual Fee",VLOOKUP('Non-GB'!F856,Data!N:P,3,FALSE),0),0)+IFERROR(IF(G856="Late Charge",IF(OR(F856="FS-4.1",F856="FS-4.2"),VLOOKUP(F856&amp;H856,M:O,3,FALSE),VLOOKUP(H856,N:O,2,FALSE)*VLOOKUP(F856,Data!N:P,3,FALSE))),0)+IFERROR(IF(OR(F856="FS-4.1",F856="FS-4.2"),IF(VLOOKUP(H856,Data!R:S,2,FALSE)&lt;'Non-GB'!$D$5,"Lapse",0)),0)</f>
        <v>0</v>
      </c>
      <c r="L856" s="32"/>
    </row>
    <row r="857" spans="1:12" ht="20.100000000000001" customHeight="1" x14ac:dyDescent="0.25">
      <c r="A857" s="43">
        <v>849</v>
      </c>
      <c r="B857" s="49"/>
      <c r="C857" s="49"/>
      <c r="D857" s="48"/>
      <c r="E857" s="49"/>
      <c r="F857" s="70"/>
      <c r="G857" s="13"/>
      <c r="H857" s="13"/>
      <c r="I857" s="14"/>
      <c r="J857" s="44">
        <f>IFERROR(IF(G857="Annual Fee",VLOOKUP('Non-GB'!F857,Data!N:P,3,FALSE),0),0)+IFERROR(IF(G857="Late Charge",IF(OR(F857="FS-4.1",F857="FS-4.2"),VLOOKUP(F857&amp;H857,M:O,3,FALSE),VLOOKUP(H857,N:O,2,FALSE)*VLOOKUP(F857,Data!N:P,3,FALSE))),0)+IFERROR(IF(OR(F857="FS-4.1",F857="FS-4.2"),IF(VLOOKUP(H857,Data!R:S,2,FALSE)&lt;'Non-GB'!$D$5,"Lapse",0)),0)</f>
        <v>0</v>
      </c>
      <c r="L857" s="32"/>
    </row>
    <row r="858" spans="1:12" ht="20.100000000000001" customHeight="1" x14ac:dyDescent="0.25">
      <c r="A858" s="43">
        <v>850</v>
      </c>
      <c r="B858" s="49"/>
      <c r="C858" s="49"/>
      <c r="D858" s="48"/>
      <c r="E858" s="49"/>
      <c r="F858" s="70"/>
      <c r="G858" s="13"/>
      <c r="H858" s="13"/>
      <c r="I858" s="14"/>
      <c r="J858" s="44">
        <f>IFERROR(IF(G858="Annual Fee",VLOOKUP('Non-GB'!F858,Data!N:P,3,FALSE),0),0)+IFERROR(IF(G858="Late Charge",IF(OR(F858="FS-4.1",F858="FS-4.2"),VLOOKUP(F858&amp;H858,M:O,3,FALSE),VLOOKUP(H858,N:O,2,FALSE)*VLOOKUP(F858,Data!N:P,3,FALSE))),0)+IFERROR(IF(OR(F858="FS-4.1",F858="FS-4.2"),IF(VLOOKUP(H858,Data!R:S,2,FALSE)&lt;'Non-GB'!$D$5,"Lapse",0)),0)</f>
        <v>0</v>
      </c>
      <c r="L858" s="32"/>
    </row>
    <row r="859" spans="1:12" ht="20.100000000000001" customHeight="1" x14ac:dyDescent="0.25">
      <c r="A859" s="43">
        <v>851</v>
      </c>
      <c r="B859" s="49"/>
      <c r="C859" s="49"/>
      <c r="D859" s="48"/>
      <c r="E859" s="49"/>
      <c r="F859" s="70"/>
      <c r="G859" s="13"/>
      <c r="H859" s="13"/>
      <c r="I859" s="14"/>
      <c r="J859" s="44">
        <f>IFERROR(IF(G859="Annual Fee",VLOOKUP('Non-GB'!F859,Data!N:P,3,FALSE),0),0)+IFERROR(IF(G859="Late Charge",IF(OR(F859="FS-4.1",F859="FS-4.2"),VLOOKUP(F859&amp;H859,M:O,3,FALSE),VLOOKUP(H859,N:O,2,FALSE)*VLOOKUP(F859,Data!N:P,3,FALSE))),0)+IFERROR(IF(OR(F859="FS-4.1",F859="FS-4.2"),IF(VLOOKUP(H859,Data!R:S,2,FALSE)&lt;'Non-GB'!$D$5,"Lapse",0)),0)</f>
        <v>0</v>
      </c>
      <c r="L859" s="32"/>
    </row>
    <row r="860" spans="1:12" ht="20.100000000000001" customHeight="1" x14ac:dyDescent="0.25">
      <c r="A860" s="43">
        <v>852</v>
      </c>
      <c r="B860" s="49"/>
      <c r="C860" s="49"/>
      <c r="D860" s="48"/>
      <c r="E860" s="49"/>
      <c r="F860" s="70"/>
      <c r="G860" s="13"/>
      <c r="H860" s="13"/>
      <c r="I860" s="14"/>
      <c r="J860" s="44">
        <f>IFERROR(IF(G860="Annual Fee",VLOOKUP('Non-GB'!F860,Data!N:P,3,FALSE),0),0)+IFERROR(IF(G860="Late Charge",IF(OR(F860="FS-4.1",F860="FS-4.2"),VLOOKUP(F860&amp;H860,M:O,3,FALSE),VLOOKUP(H860,N:O,2,FALSE)*VLOOKUP(F860,Data!N:P,3,FALSE))),0)+IFERROR(IF(OR(F860="FS-4.1",F860="FS-4.2"),IF(VLOOKUP(H860,Data!R:S,2,FALSE)&lt;'Non-GB'!$D$5,"Lapse",0)),0)</f>
        <v>0</v>
      </c>
      <c r="L860" s="32"/>
    </row>
    <row r="861" spans="1:12" ht="20.100000000000001" customHeight="1" x14ac:dyDescent="0.25">
      <c r="A861" s="43">
        <v>853</v>
      </c>
      <c r="B861" s="49"/>
      <c r="C861" s="49"/>
      <c r="D861" s="48"/>
      <c r="E861" s="49"/>
      <c r="F861" s="70"/>
      <c r="G861" s="13"/>
      <c r="H861" s="13"/>
      <c r="I861" s="14"/>
      <c r="J861" s="44">
        <f>IFERROR(IF(G861="Annual Fee",VLOOKUP('Non-GB'!F861,Data!N:P,3,FALSE),0),0)+IFERROR(IF(G861="Late Charge",IF(OR(F861="FS-4.1",F861="FS-4.2"),VLOOKUP(F861&amp;H861,M:O,3,FALSE),VLOOKUP(H861,N:O,2,FALSE)*VLOOKUP(F861,Data!N:P,3,FALSE))),0)+IFERROR(IF(OR(F861="FS-4.1",F861="FS-4.2"),IF(VLOOKUP(H861,Data!R:S,2,FALSE)&lt;'Non-GB'!$D$5,"Lapse",0)),0)</f>
        <v>0</v>
      </c>
      <c r="L861" s="32"/>
    </row>
    <row r="862" spans="1:12" ht="20.100000000000001" customHeight="1" x14ac:dyDescent="0.25">
      <c r="A862" s="43">
        <v>854</v>
      </c>
      <c r="B862" s="49"/>
      <c r="C862" s="49"/>
      <c r="D862" s="48"/>
      <c r="E862" s="49"/>
      <c r="F862" s="70"/>
      <c r="G862" s="13"/>
      <c r="H862" s="13"/>
      <c r="I862" s="14"/>
      <c r="J862" s="44">
        <f>IFERROR(IF(G862="Annual Fee",VLOOKUP('Non-GB'!F862,Data!N:P,3,FALSE),0),0)+IFERROR(IF(G862="Late Charge",IF(OR(F862="FS-4.1",F862="FS-4.2"),VLOOKUP(F862&amp;H862,M:O,3,FALSE),VLOOKUP(H862,N:O,2,FALSE)*VLOOKUP(F862,Data!N:P,3,FALSE))),0)+IFERROR(IF(OR(F862="FS-4.1",F862="FS-4.2"),IF(VLOOKUP(H862,Data!R:S,2,FALSE)&lt;'Non-GB'!$D$5,"Lapse",0)),0)</f>
        <v>0</v>
      </c>
      <c r="L862" s="32"/>
    </row>
    <row r="863" spans="1:12" ht="20.100000000000001" customHeight="1" x14ac:dyDescent="0.25">
      <c r="A863" s="43">
        <v>855</v>
      </c>
      <c r="B863" s="49"/>
      <c r="C863" s="49"/>
      <c r="D863" s="48"/>
      <c r="E863" s="49"/>
      <c r="F863" s="70"/>
      <c r="G863" s="13"/>
      <c r="H863" s="13"/>
      <c r="I863" s="14"/>
      <c r="J863" s="44">
        <f>IFERROR(IF(G863="Annual Fee",VLOOKUP('Non-GB'!F863,Data!N:P,3,FALSE),0),0)+IFERROR(IF(G863="Late Charge",IF(OR(F863="FS-4.1",F863="FS-4.2"),VLOOKUP(F863&amp;H863,M:O,3,FALSE),VLOOKUP(H863,N:O,2,FALSE)*VLOOKUP(F863,Data!N:P,3,FALSE))),0)+IFERROR(IF(OR(F863="FS-4.1",F863="FS-4.2"),IF(VLOOKUP(H863,Data!R:S,2,FALSE)&lt;'Non-GB'!$D$5,"Lapse",0)),0)</f>
        <v>0</v>
      </c>
      <c r="L863" s="32"/>
    </row>
    <row r="864" spans="1:12" ht="20.100000000000001" customHeight="1" x14ac:dyDescent="0.25">
      <c r="A864" s="43">
        <v>856</v>
      </c>
      <c r="B864" s="49"/>
      <c r="C864" s="49"/>
      <c r="D864" s="48"/>
      <c r="E864" s="49"/>
      <c r="F864" s="70"/>
      <c r="G864" s="13"/>
      <c r="H864" s="13"/>
      <c r="I864" s="14"/>
      <c r="J864" s="44">
        <f>IFERROR(IF(G864="Annual Fee",VLOOKUP('Non-GB'!F864,Data!N:P,3,FALSE),0),0)+IFERROR(IF(G864="Late Charge",IF(OR(F864="FS-4.1",F864="FS-4.2"),VLOOKUP(F864&amp;H864,M:O,3,FALSE),VLOOKUP(H864,N:O,2,FALSE)*VLOOKUP(F864,Data!N:P,3,FALSE))),0)+IFERROR(IF(OR(F864="FS-4.1",F864="FS-4.2"),IF(VLOOKUP(H864,Data!R:S,2,FALSE)&lt;'Non-GB'!$D$5,"Lapse",0)),0)</f>
        <v>0</v>
      </c>
      <c r="L864" s="32"/>
    </row>
    <row r="865" spans="1:12" ht="20.100000000000001" customHeight="1" x14ac:dyDescent="0.25">
      <c r="A865" s="43">
        <v>857</v>
      </c>
      <c r="B865" s="49"/>
      <c r="C865" s="49"/>
      <c r="D865" s="48"/>
      <c r="E865" s="49"/>
      <c r="F865" s="70"/>
      <c r="G865" s="13"/>
      <c r="H865" s="13"/>
      <c r="I865" s="14"/>
      <c r="J865" s="44">
        <f>IFERROR(IF(G865="Annual Fee",VLOOKUP('Non-GB'!F865,Data!N:P,3,FALSE),0),0)+IFERROR(IF(G865="Late Charge",IF(OR(F865="FS-4.1",F865="FS-4.2"),VLOOKUP(F865&amp;H865,M:O,3,FALSE),VLOOKUP(H865,N:O,2,FALSE)*VLOOKUP(F865,Data!N:P,3,FALSE))),0)+IFERROR(IF(OR(F865="FS-4.1",F865="FS-4.2"),IF(VLOOKUP(H865,Data!R:S,2,FALSE)&lt;'Non-GB'!$D$5,"Lapse",0)),0)</f>
        <v>0</v>
      </c>
      <c r="L865" s="32"/>
    </row>
    <row r="866" spans="1:12" ht="20.100000000000001" customHeight="1" x14ac:dyDescent="0.25">
      <c r="A866" s="43">
        <v>858</v>
      </c>
      <c r="B866" s="49"/>
      <c r="C866" s="49"/>
      <c r="D866" s="48"/>
      <c r="E866" s="49"/>
      <c r="F866" s="70"/>
      <c r="G866" s="13"/>
      <c r="H866" s="13"/>
      <c r="I866" s="14"/>
      <c r="J866" s="44">
        <f>IFERROR(IF(G866="Annual Fee",VLOOKUP('Non-GB'!F866,Data!N:P,3,FALSE),0),0)+IFERROR(IF(G866="Late Charge",IF(OR(F866="FS-4.1",F866="FS-4.2"),VLOOKUP(F866&amp;H866,M:O,3,FALSE),VLOOKUP(H866,N:O,2,FALSE)*VLOOKUP(F866,Data!N:P,3,FALSE))),0)+IFERROR(IF(OR(F866="FS-4.1",F866="FS-4.2"),IF(VLOOKUP(H866,Data!R:S,2,FALSE)&lt;'Non-GB'!$D$5,"Lapse",0)),0)</f>
        <v>0</v>
      </c>
      <c r="L866" s="32"/>
    </row>
    <row r="867" spans="1:12" ht="20.100000000000001" customHeight="1" x14ac:dyDescent="0.25">
      <c r="A867" s="43">
        <v>859</v>
      </c>
      <c r="B867" s="49"/>
      <c r="C867" s="49"/>
      <c r="D867" s="48"/>
      <c r="E867" s="49"/>
      <c r="F867" s="70"/>
      <c r="G867" s="13"/>
      <c r="H867" s="13"/>
      <c r="I867" s="14"/>
      <c r="J867" s="44">
        <f>IFERROR(IF(G867="Annual Fee",VLOOKUP('Non-GB'!F867,Data!N:P,3,FALSE),0),0)+IFERROR(IF(G867="Late Charge",IF(OR(F867="FS-4.1",F867="FS-4.2"),VLOOKUP(F867&amp;H867,M:O,3,FALSE),VLOOKUP(H867,N:O,2,FALSE)*VLOOKUP(F867,Data!N:P,3,FALSE))),0)+IFERROR(IF(OR(F867="FS-4.1",F867="FS-4.2"),IF(VLOOKUP(H867,Data!R:S,2,FALSE)&lt;'Non-GB'!$D$5,"Lapse",0)),0)</f>
        <v>0</v>
      </c>
      <c r="L867" s="32"/>
    </row>
    <row r="868" spans="1:12" ht="20.100000000000001" customHeight="1" x14ac:dyDescent="0.25">
      <c r="A868" s="43">
        <v>860</v>
      </c>
      <c r="B868" s="49"/>
      <c r="C868" s="49"/>
      <c r="D868" s="48"/>
      <c r="E868" s="49"/>
      <c r="F868" s="70"/>
      <c r="G868" s="13"/>
      <c r="H868" s="13"/>
      <c r="I868" s="14"/>
      <c r="J868" s="44">
        <f>IFERROR(IF(G868="Annual Fee",VLOOKUP('Non-GB'!F868,Data!N:P,3,FALSE),0),0)+IFERROR(IF(G868="Late Charge",IF(OR(F868="FS-4.1",F868="FS-4.2"),VLOOKUP(F868&amp;H868,M:O,3,FALSE),VLOOKUP(H868,N:O,2,FALSE)*VLOOKUP(F868,Data!N:P,3,FALSE))),0)+IFERROR(IF(OR(F868="FS-4.1",F868="FS-4.2"),IF(VLOOKUP(H868,Data!R:S,2,FALSE)&lt;'Non-GB'!$D$5,"Lapse",0)),0)</f>
        <v>0</v>
      </c>
      <c r="L868" s="32"/>
    </row>
    <row r="869" spans="1:12" ht="20.100000000000001" customHeight="1" x14ac:dyDescent="0.25">
      <c r="A869" s="43">
        <v>861</v>
      </c>
      <c r="B869" s="49"/>
      <c r="C869" s="49"/>
      <c r="D869" s="48"/>
      <c r="E869" s="49"/>
      <c r="F869" s="70"/>
      <c r="G869" s="13"/>
      <c r="H869" s="13"/>
      <c r="I869" s="14"/>
      <c r="J869" s="44">
        <f>IFERROR(IF(G869="Annual Fee",VLOOKUP('Non-GB'!F869,Data!N:P,3,FALSE),0),0)+IFERROR(IF(G869="Late Charge",IF(OR(F869="FS-4.1",F869="FS-4.2"),VLOOKUP(F869&amp;H869,M:O,3,FALSE),VLOOKUP(H869,N:O,2,FALSE)*VLOOKUP(F869,Data!N:P,3,FALSE))),0)+IFERROR(IF(OR(F869="FS-4.1",F869="FS-4.2"),IF(VLOOKUP(H869,Data!R:S,2,FALSE)&lt;'Non-GB'!$D$5,"Lapse",0)),0)</f>
        <v>0</v>
      </c>
      <c r="L869" s="32"/>
    </row>
    <row r="870" spans="1:12" ht="20.100000000000001" customHeight="1" x14ac:dyDescent="0.25">
      <c r="A870" s="43">
        <v>862</v>
      </c>
      <c r="B870" s="49"/>
      <c r="C870" s="49"/>
      <c r="D870" s="48"/>
      <c r="E870" s="49"/>
      <c r="F870" s="70"/>
      <c r="G870" s="13"/>
      <c r="H870" s="13"/>
      <c r="I870" s="14"/>
      <c r="J870" s="44">
        <f>IFERROR(IF(G870="Annual Fee",VLOOKUP('Non-GB'!F870,Data!N:P,3,FALSE),0),0)+IFERROR(IF(G870="Late Charge",IF(OR(F870="FS-4.1",F870="FS-4.2"),VLOOKUP(F870&amp;H870,M:O,3,FALSE),VLOOKUP(H870,N:O,2,FALSE)*VLOOKUP(F870,Data!N:P,3,FALSE))),0)+IFERROR(IF(OR(F870="FS-4.1",F870="FS-4.2"),IF(VLOOKUP(H870,Data!R:S,2,FALSE)&lt;'Non-GB'!$D$5,"Lapse",0)),0)</f>
        <v>0</v>
      </c>
      <c r="L870" s="32"/>
    </row>
    <row r="871" spans="1:12" ht="20.100000000000001" customHeight="1" x14ac:dyDescent="0.25">
      <c r="A871" s="43">
        <v>863</v>
      </c>
      <c r="B871" s="49"/>
      <c r="C871" s="49"/>
      <c r="D871" s="48"/>
      <c r="E871" s="49"/>
      <c r="F871" s="70"/>
      <c r="G871" s="13"/>
      <c r="H871" s="13"/>
      <c r="I871" s="14"/>
      <c r="J871" s="44">
        <f>IFERROR(IF(G871="Annual Fee",VLOOKUP('Non-GB'!F871,Data!N:P,3,FALSE),0),0)+IFERROR(IF(G871="Late Charge",IF(OR(F871="FS-4.1",F871="FS-4.2"),VLOOKUP(F871&amp;H871,M:O,3,FALSE),VLOOKUP(H871,N:O,2,FALSE)*VLOOKUP(F871,Data!N:P,3,FALSE))),0)+IFERROR(IF(OR(F871="FS-4.1",F871="FS-4.2"),IF(VLOOKUP(H871,Data!R:S,2,FALSE)&lt;'Non-GB'!$D$5,"Lapse",0)),0)</f>
        <v>0</v>
      </c>
      <c r="L871" s="32"/>
    </row>
    <row r="872" spans="1:12" ht="20.100000000000001" customHeight="1" x14ac:dyDescent="0.25">
      <c r="A872" s="43">
        <v>864</v>
      </c>
      <c r="B872" s="49"/>
      <c r="C872" s="49"/>
      <c r="D872" s="48"/>
      <c r="E872" s="49"/>
      <c r="F872" s="70"/>
      <c r="G872" s="13"/>
      <c r="H872" s="13"/>
      <c r="I872" s="14"/>
      <c r="J872" s="44">
        <f>IFERROR(IF(G872="Annual Fee",VLOOKUP('Non-GB'!F872,Data!N:P,3,FALSE),0),0)+IFERROR(IF(G872="Late Charge",IF(OR(F872="FS-4.1",F872="FS-4.2"),VLOOKUP(F872&amp;H872,M:O,3,FALSE),VLOOKUP(H872,N:O,2,FALSE)*VLOOKUP(F872,Data!N:P,3,FALSE))),0)+IFERROR(IF(OR(F872="FS-4.1",F872="FS-4.2"),IF(VLOOKUP(H872,Data!R:S,2,FALSE)&lt;'Non-GB'!$D$5,"Lapse",0)),0)</f>
        <v>0</v>
      </c>
      <c r="L872" s="32"/>
    </row>
    <row r="873" spans="1:12" ht="20.100000000000001" customHeight="1" x14ac:dyDescent="0.25">
      <c r="A873" s="43">
        <v>865</v>
      </c>
      <c r="B873" s="49"/>
      <c r="C873" s="49"/>
      <c r="D873" s="48"/>
      <c r="E873" s="49"/>
      <c r="F873" s="70"/>
      <c r="G873" s="13"/>
      <c r="H873" s="13"/>
      <c r="I873" s="14"/>
      <c r="J873" s="44">
        <f>IFERROR(IF(G873="Annual Fee",VLOOKUP('Non-GB'!F873,Data!N:P,3,FALSE),0),0)+IFERROR(IF(G873="Late Charge",IF(OR(F873="FS-4.1",F873="FS-4.2"),VLOOKUP(F873&amp;H873,M:O,3,FALSE),VLOOKUP(H873,N:O,2,FALSE)*VLOOKUP(F873,Data!N:P,3,FALSE))),0)+IFERROR(IF(OR(F873="FS-4.1",F873="FS-4.2"),IF(VLOOKUP(H873,Data!R:S,2,FALSE)&lt;'Non-GB'!$D$5,"Lapse",0)),0)</f>
        <v>0</v>
      </c>
      <c r="L873" s="32"/>
    </row>
    <row r="874" spans="1:12" ht="20.100000000000001" customHeight="1" x14ac:dyDescent="0.25">
      <c r="A874" s="43">
        <v>866</v>
      </c>
      <c r="B874" s="49"/>
      <c r="C874" s="49"/>
      <c r="D874" s="48"/>
      <c r="E874" s="49"/>
      <c r="F874" s="70"/>
      <c r="G874" s="13"/>
      <c r="H874" s="13"/>
      <c r="I874" s="14"/>
      <c r="J874" s="44">
        <f>IFERROR(IF(G874="Annual Fee",VLOOKUP('Non-GB'!F874,Data!N:P,3,FALSE),0),0)+IFERROR(IF(G874="Late Charge",IF(OR(F874="FS-4.1",F874="FS-4.2"),VLOOKUP(F874&amp;H874,M:O,3,FALSE),VLOOKUP(H874,N:O,2,FALSE)*VLOOKUP(F874,Data!N:P,3,FALSE))),0)+IFERROR(IF(OR(F874="FS-4.1",F874="FS-4.2"),IF(VLOOKUP(H874,Data!R:S,2,FALSE)&lt;'Non-GB'!$D$5,"Lapse",0)),0)</f>
        <v>0</v>
      </c>
      <c r="L874" s="32"/>
    </row>
    <row r="875" spans="1:12" ht="20.100000000000001" customHeight="1" x14ac:dyDescent="0.25">
      <c r="A875" s="43">
        <v>867</v>
      </c>
      <c r="B875" s="49"/>
      <c r="C875" s="49"/>
      <c r="D875" s="48"/>
      <c r="E875" s="49"/>
      <c r="F875" s="70"/>
      <c r="G875" s="13"/>
      <c r="H875" s="13"/>
      <c r="I875" s="14"/>
      <c r="J875" s="44">
        <f>IFERROR(IF(G875="Annual Fee",VLOOKUP('Non-GB'!F875,Data!N:P,3,FALSE),0),0)+IFERROR(IF(G875="Late Charge",IF(OR(F875="FS-4.1",F875="FS-4.2"),VLOOKUP(F875&amp;H875,M:O,3,FALSE),VLOOKUP(H875,N:O,2,FALSE)*VLOOKUP(F875,Data!N:P,3,FALSE))),0)+IFERROR(IF(OR(F875="FS-4.1",F875="FS-4.2"),IF(VLOOKUP(H875,Data!R:S,2,FALSE)&lt;'Non-GB'!$D$5,"Lapse",0)),0)</f>
        <v>0</v>
      </c>
      <c r="L875" s="32"/>
    </row>
    <row r="876" spans="1:12" ht="20.100000000000001" customHeight="1" x14ac:dyDescent="0.25">
      <c r="A876" s="43">
        <v>868</v>
      </c>
      <c r="B876" s="49"/>
      <c r="C876" s="49"/>
      <c r="D876" s="48"/>
      <c r="E876" s="49"/>
      <c r="F876" s="70"/>
      <c r="G876" s="13"/>
      <c r="H876" s="13"/>
      <c r="I876" s="14"/>
      <c r="J876" s="44">
        <f>IFERROR(IF(G876="Annual Fee",VLOOKUP('Non-GB'!F876,Data!N:P,3,FALSE),0),0)+IFERROR(IF(G876="Late Charge",IF(OR(F876="FS-4.1",F876="FS-4.2"),VLOOKUP(F876&amp;H876,M:O,3,FALSE),VLOOKUP(H876,N:O,2,FALSE)*VLOOKUP(F876,Data!N:P,3,FALSE))),0)+IFERROR(IF(OR(F876="FS-4.1",F876="FS-4.2"),IF(VLOOKUP(H876,Data!R:S,2,FALSE)&lt;'Non-GB'!$D$5,"Lapse",0)),0)</f>
        <v>0</v>
      </c>
      <c r="L876" s="32"/>
    </row>
    <row r="877" spans="1:12" ht="20.100000000000001" customHeight="1" x14ac:dyDescent="0.25">
      <c r="A877" s="43">
        <v>869</v>
      </c>
      <c r="B877" s="49"/>
      <c r="C877" s="49"/>
      <c r="D877" s="48"/>
      <c r="E877" s="49"/>
      <c r="F877" s="70"/>
      <c r="G877" s="13"/>
      <c r="H877" s="13"/>
      <c r="I877" s="14"/>
      <c r="J877" s="44">
        <f>IFERROR(IF(G877="Annual Fee",VLOOKUP('Non-GB'!F877,Data!N:P,3,FALSE),0),0)+IFERROR(IF(G877="Late Charge",IF(OR(F877="FS-4.1",F877="FS-4.2"),VLOOKUP(F877&amp;H877,M:O,3,FALSE),VLOOKUP(H877,N:O,2,FALSE)*VLOOKUP(F877,Data!N:P,3,FALSE))),0)+IFERROR(IF(OR(F877="FS-4.1",F877="FS-4.2"),IF(VLOOKUP(H877,Data!R:S,2,FALSE)&lt;'Non-GB'!$D$5,"Lapse",0)),0)</f>
        <v>0</v>
      </c>
      <c r="L877" s="32"/>
    </row>
    <row r="878" spans="1:12" ht="20.100000000000001" customHeight="1" x14ac:dyDescent="0.25">
      <c r="A878" s="43">
        <v>870</v>
      </c>
      <c r="B878" s="49"/>
      <c r="C878" s="49"/>
      <c r="D878" s="48"/>
      <c r="E878" s="49"/>
      <c r="F878" s="70"/>
      <c r="G878" s="13"/>
      <c r="H878" s="13"/>
      <c r="I878" s="14"/>
      <c r="J878" s="44">
        <f>IFERROR(IF(G878="Annual Fee",VLOOKUP('Non-GB'!F878,Data!N:P,3,FALSE),0),0)+IFERROR(IF(G878="Late Charge",IF(OR(F878="FS-4.1",F878="FS-4.2"),VLOOKUP(F878&amp;H878,M:O,3,FALSE),VLOOKUP(H878,N:O,2,FALSE)*VLOOKUP(F878,Data!N:P,3,FALSE))),0)+IFERROR(IF(OR(F878="FS-4.1",F878="FS-4.2"),IF(VLOOKUP(H878,Data!R:S,2,FALSE)&lt;'Non-GB'!$D$5,"Lapse",0)),0)</f>
        <v>0</v>
      </c>
      <c r="L878" s="32"/>
    </row>
    <row r="879" spans="1:12" ht="20.100000000000001" customHeight="1" x14ac:dyDescent="0.25">
      <c r="A879" s="43">
        <v>871</v>
      </c>
      <c r="B879" s="49"/>
      <c r="C879" s="49"/>
      <c r="D879" s="48"/>
      <c r="E879" s="49"/>
      <c r="F879" s="70"/>
      <c r="G879" s="13"/>
      <c r="H879" s="13"/>
      <c r="I879" s="14"/>
      <c r="J879" s="44">
        <f>IFERROR(IF(G879="Annual Fee",VLOOKUP('Non-GB'!F879,Data!N:P,3,FALSE),0),0)+IFERROR(IF(G879="Late Charge",IF(OR(F879="FS-4.1",F879="FS-4.2"),VLOOKUP(F879&amp;H879,M:O,3,FALSE),VLOOKUP(H879,N:O,2,FALSE)*VLOOKUP(F879,Data!N:P,3,FALSE))),0)+IFERROR(IF(OR(F879="FS-4.1",F879="FS-4.2"),IF(VLOOKUP(H879,Data!R:S,2,FALSE)&lt;'Non-GB'!$D$5,"Lapse",0)),0)</f>
        <v>0</v>
      </c>
      <c r="L879" s="32"/>
    </row>
    <row r="880" spans="1:12" ht="20.100000000000001" customHeight="1" x14ac:dyDescent="0.25">
      <c r="A880" s="43">
        <v>872</v>
      </c>
      <c r="B880" s="49"/>
      <c r="C880" s="49"/>
      <c r="D880" s="48"/>
      <c r="E880" s="49"/>
      <c r="F880" s="70"/>
      <c r="G880" s="13"/>
      <c r="H880" s="13"/>
      <c r="I880" s="14"/>
      <c r="J880" s="44">
        <f>IFERROR(IF(G880="Annual Fee",VLOOKUP('Non-GB'!F880,Data!N:P,3,FALSE),0),0)+IFERROR(IF(G880="Late Charge",IF(OR(F880="FS-4.1",F880="FS-4.2"),VLOOKUP(F880&amp;H880,M:O,3,FALSE),VLOOKUP(H880,N:O,2,FALSE)*VLOOKUP(F880,Data!N:P,3,FALSE))),0)+IFERROR(IF(OR(F880="FS-4.1",F880="FS-4.2"),IF(VLOOKUP(H880,Data!R:S,2,FALSE)&lt;'Non-GB'!$D$5,"Lapse",0)),0)</f>
        <v>0</v>
      </c>
      <c r="L880" s="32"/>
    </row>
    <row r="881" spans="1:12" ht="20.100000000000001" customHeight="1" x14ac:dyDescent="0.25">
      <c r="A881" s="43">
        <v>873</v>
      </c>
      <c r="B881" s="49"/>
      <c r="C881" s="49"/>
      <c r="D881" s="48"/>
      <c r="E881" s="49"/>
      <c r="F881" s="70"/>
      <c r="G881" s="13"/>
      <c r="H881" s="13"/>
      <c r="I881" s="14"/>
      <c r="J881" s="44">
        <f>IFERROR(IF(G881="Annual Fee",VLOOKUP('Non-GB'!F881,Data!N:P,3,FALSE),0),0)+IFERROR(IF(G881="Late Charge",IF(OR(F881="FS-4.1",F881="FS-4.2"),VLOOKUP(F881&amp;H881,M:O,3,FALSE),VLOOKUP(H881,N:O,2,FALSE)*VLOOKUP(F881,Data!N:P,3,FALSE))),0)+IFERROR(IF(OR(F881="FS-4.1",F881="FS-4.2"),IF(VLOOKUP(H881,Data!R:S,2,FALSE)&lt;'Non-GB'!$D$5,"Lapse",0)),0)</f>
        <v>0</v>
      </c>
      <c r="L881" s="32"/>
    </row>
    <row r="882" spans="1:12" ht="20.100000000000001" customHeight="1" x14ac:dyDescent="0.25">
      <c r="A882" s="43">
        <v>874</v>
      </c>
      <c r="B882" s="49"/>
      <c r="C882" s="49"/>
      <c r="D882" s="48"/>
      <c r="E882" s="49"/>
      <c r="F882" s="70"/>
      <c r="G882" s="13"/>
      <c r="H882" s="13"/>
      <c r="I882" s="14"/>
      <c r="J882" s="44">
        <f>IFERROR(IF(G882="Annual Fee",VLOOKUP('Non-GB'!F882,Data!N:P,3,FALSE),0),0)+IFERROR(IF(G882="Late Charge",IF(OR(F882="FS-4.1",F882="FS-4.2"),VLOOKUP(F882&amp;H882,M:O,3,FALSE),VLOOKUP(H882,N:O,2,FALSE)*VLOOKUP(F882,Data!N:P,3,FALSE))),0)+IFERROR(IF(OR(F882="FS-4.1",F882="FS-4.2"),IF(VLOOKUP(H882,Data!R:S,2,FALSE)&lt;'Non-GB'!$D$5,"Lapse",0)),0)</f>
        <v>0</v>
      </c>
      <c r="L882" s="32"/>
    </row>
    <row r="883" spans="1:12" ht="20.100000000000001" customHeight="1" x14ac:dyDescent="0.25">
      <c r="A883" s="43">
        <v>875</v>
      </c>
      <c r="B883" s="49"/>
      <c r="C883" s="49"/>
      <c r="D883" s="48"/>
      <c r="E883" s="49"/>
      <c r="F883" s="70"/>
      <c r="G883" s="13"/>
      <c r="H883" s="13"/>
      <c r="I883" s="14"/>
      <c r="J883" s="44">
        <f>IFERROR(IF(G883="Annual Fee",VLOOKUP('Non-GB'!F883,Data!N:P,3,FALSE),0),0)+IFERROR(IF(G883="Late Charge",IF(OR(F883="FS-4.1",F883="FS-4.2"),VLOOKUP(F883&amp;H883,M:O,3,FALSE),VLOOKUP(H883,N:O,2,FALSE)*VLOOKUP(F883,Data!N:P,3,FALSE))),0)+IFERROR(IF(OR(F883="FS-4.1",F883="FS-4.2"),IF(VLOOKUP(H883,Data!R:S,2,FALSE)&lt;'Non-GB'!$D$5,"Lapse",0)),0)</f>
        <v>0</v>
      </c>
      <c r="L883" s="32"/>
    </row>
    <row r="884" spans="1:12" ht="20.100000000000001" customHeight="1" x14ac:dyDescent="0.25">
      <c r="A884" s="43">
        <v>876</v>
      </c>
      <c r="B884" s="49"/>
      <c r="C884" s="49"/>
      <c r="D884" s="48"/>
      <c r="E884" s="49"/>
      <c r="F884" s="70"/>
      <c r="G884" s="13"/>
      <c r="H884" s="13"/>
      <c r="I884" s="14"/>
      <c r="J884" s="44">
        <f>IFERROR(IF(G884="Annual Fee",VLOOKUP('Non-GB'!F884,Data!N:P,3,FALSE),0),0)+IFERROR(IF(G884="Late Charge",IF(OR(F884="FS-4.1",F884="FS-4.2"),VLOOKUP(F884&amp;H884,M:O,3,FALSE),VLOOKUP(H884,N:O,2,FALSE)*VLOOKUP(F884,Data!N:P,3,FALSE))),0)+IFERROR(IF(OR(F884="FS-4.1",F884="FS-4.2"),IF(VLOOKUP(H884,Data!R:S,2,FALSE)&lt;'Non-GB'!$D$5,"Lapse",0)),0)</f>
        <v>0</v>
      </c>
      <c r="L884" s="32"/>
    </row>
    <row r="885" spans="1:12" ht="20.100000000000001" customHeight="1" x14ac:dyDescent="0.25">
      <c r="A885" s="43">
        <v>877</v>
      </c>
      <c r="B885" s="49"/>
      <c r="C885" s="49"/>
      <c r="D885" s="48"/>
      <c r="E885" s="49"/>
      <c r="F885" s="70"/>
      <c r="G885" s="13"/>
      <c r="H885" s="13"/>
      <c r="I885" s="14"/>
      <c r="J885" s="44">
        <f>IFERROR(IF(G885="Annual Fee",VLOOKUP('Non-GB'!F885,Data!N:P,3,FALSE),0),0)+IFERROR(IF(G885="Late Charge",IF(OR(F885="FS-4.1",F885="FS-4.2"),VLOOKUP(F885&amp;H885,M:O,3,FALSE),VLOOKUP(H885,N:O,2,FALSE)*VLOOKUP(F885,Data!N:P,3,FALSE))),0)+IFERROR(IF(OR(F885="FS-4.1",F885="FS-4.2"),IF(VLOOKUP(H885,Data!R:S,2,FALSE)&lt;'Non-GB'!$D$5,"Lapse",0)),0)</f>
        <v>0</v>
      </c>
      <c r="L885" s="32"/>
    </row>
    <row r="886" spans="1:12" ht="20.100000000000001" customHeight="1" x14ac:dyDescent="0.25">
      <c r="A886" s="43">
        <v>878</v>
      </c>
      <c r="B886" s="49"/>
      <c r="C886" s="49"/>
      <c r="D886" s="48"/>
      <c r="E886" s="49"/>
      <c r="F886" s="70"/>
      <c r="G886" s="13"/>
      <c r="H886" s="13"/>
      <c r="I886" s="14"/>
      <c r="J886" s="44">
        <f>IFERROR(IF(G886="Annual Fee",VLOOKUP('Non-GB'!F886,Data!N:P,3,FALSE),0),0)+IFERROR(IF(G886="Late Charge",IF(OR(F886="FS-4.1",F886="FS-4.2"),VLOOKUP(F886&amp;H886,M:O,3,FALSE),VLOOKUP(H886,N:O,2,FALSE)*VLOOKUP(F886,Data!N:P,3,FALSE))),0)+IFERROR(IF(OR(F886="FS-4.1",F886="FS-4.2"),IF(VLOOKUP(H886,Data!R:S,2,FALSE)&lt;'Non-GB'!$D$5,"Lapse",0)),0)</f>
        <v>0</v>
      </c>
      <c r="L886" s="32"/>
    </row>
    <row r="887" spans="1:12" ht="20.100000000000001" customHeight="1" x14ac:dyDescent="0.25">
      <c r="A887" s="43">
        <v>879</v>
      </c>
      <c r="B887" s="49"/>
      <c r="C887" s="49"/>
      <c r="D887" s="48"/>
      <c r="E887" s="49"/>
      <c r="F887" s="70"/>
      <c r="G887" s="13"/>
      <c r="H887" s="13"/>
      <c r="I887" s="14"/>
      <c r="J887" s="44">
        <f>IFERROR(IF(G887="Annual Fee",VLOOKUP('Non-GB'!F887,Data!N:P,3,FALSE),0),0)+IFERROR(IF(G887="Late Charge",IF(OR(F887="FS-4.1",F887="FS-4.2"),VLOOKUP(F887&amp;H887,M:O,3,FALSE),VLOOKUP(H887,N:O,2,FALSE)*VLOOKUP(F887,Data!N:P,3,FALSE))),0)+IFERROR(IF(OR(F887="FS-4.1",F887="FS-4.2"),IF(VLOOKUP(H887,Data!R:S,2,FALSE)&lt;'Non-GB'!$D$5,"Lapse",0)),0)</f>
        <v>0</v>
      </c>
      <c r="L887" s="32"/>
    </row>
    <row r="888" spans="1:12" ht="20.100000000000001" customHeight="1" x14ac:dyDescent="0.25">
      <c r="A888" s="43">
        <v>880</v>
      </c>
      <c r="B888" s="49"/>
      <c r="C888" s="49"/>
      <c r="D888" s="48"/>
      <c r="E888" s="49"/>
      <c r="F888" s="70"/>
      <c r="G888" s="13"/>
      <c r="H888" s="13"/>
      <c r="I888" s="14"/>
      <c r="J888" s="44">
        <f>IFERROR(IF(G888="Annual Fee",VLOOKUP('Non-GB'!F888,Data!N:P,3,FALSE),0),0)+IFERROR(IF(G888="Late Charge",IF(OR(F888="FS-4.1",F888="FS-4.2"),VLOOKUP(F888&amp;H888,M:O,3,FALSE),VLOOKUP(H888,N:O,2,FALSE)*VLOOKUP(F888,Data!N:P,3,FALSE))),0)+IFERROR(IF(OR(F888="FS-4.1",F888="FS-4.2"),IF(VLOOKUP(H888,Data!R:S,2,FALSE)&lt;'Non-GB'!$D$5,"Lapse",0)),0)</f>
        <v>0</v>
      </c>
      <c r="L888" s="32"/>
    </row>
    <row r="889" spans="1:12" ht="20.100000000000001" customHeight="1" x14ac:dyDescent="0.25">
      <c r="A889" s="43">
        <v>881</v>
      </c>
      <c r="B889" s="49"/>
      <c r="C889" s="49"/>
      <c r="D889" s="48"/>
      <c r="E889" s="49"/>
      <c r="F889" s="70"/>
      <c r="G889" s="13"/>
      <c r="H889" s="13"/>
      <c r="I889" s="14"/>
      <c r="J889" s="44">
        <f>IFERROR(IF(G889="Annual Fee",VLOOKUP('Non-GB'!F889,Data!N:P,3,FALSE),0),0)+IFERROR(IF(G889="Late Charge",IF(OR(F889="FS-4.1",F889="FS-4.2"),VLOOKUP(F889&amp;H889,M:O,3,FALSE),VLOOKUP(H889,N:O,2,FALSE)*VLOOKUP(F889,Data!N:P,3,FALSE))),0)+IFERROR(IF(OR(F889="FS-4.1",F889="FS-4.2"),IF(VLOOKUP(H889,Data!R:S,2,FALSE)&lt;'Non-GB'!$D$5,"Lapse",0)),0)</f>
        <v>0</v>
      </c>
      <c r="L889" s="32"/>
    </row>
    <row r="890" spans="1:12" ht="20.100000000000001" customHeight="1" x14ac:dyDescent="0.25">
      <c r="A890" s="43">
        <v>882</v>
      </c>
      <c r="B890" s="49"/>
      <c r="C890" s="49"/>
      <c r="D890" s="48"/>
      <c r="E890" s="49"/>
      <c r="F890" s="70"/>
      <c r="G890" s="13"/>
      <c r="H890" s="13"/>
      <c r="I890" s="14"/>
      <c r="J890" s="44">
        <f>IFERROR(IF(G890="Annual Fee",VLOOKUP('Non-GB'!F890,Data!N:P,3,FALSE),0),0)+IFERROR(IF(G890="Late Charge",IF(OR(F890="FS-4.1",F890="FS-4.2"),VLOOKUP(F890&amp;H890,M:O,3,FALSE),VLOOKUP(H890,N:O,2,FALSE)*VLOOKUP(F890,Data!N:P,3,FALSE))),0)+IFERROR(IF(OR(F890="FS-4.1",F890="FS-4.2"),IF(VLOOKUP(H890,Data!R:S,2,FALSE)&lt;'Non-GB'!$D$5,"Lapse",0)),0)</f>
        <v>0</v>
      </c>
      <c r="L890" s="32"/>
    </row>
    <row r="891" spans="1:12" ht="20.100000000000001" customHeight="1" x14ac:dyDescent="0.25">
      <c r="A891" s="43">
        <v>883</v>
      </c>
      <c r="B891" s="49"/>
      <c r="C891" s="49"/>
      <c r="D891" s="48"/>
      <c r="E891" s="49"/>
      <c r="F891" s="70"/>
      <c r="G891" s="13"/>
      <c r="H891" s="13"/>
      <c r="I891" s="14"/>
      <c r="J891" s="44">
        <f>IFERROR(IF(G891="Annual Fee",VLOOKUP('Non-GB'!F891,Data!N:P,3,FALSE),0),0)+IFERROR(IF(G891="Late Charge",IF(OR(F891="FS-4.1",F891="FS-4.2"),VLOOKUP(F891&amp;H891,M:O,3,FALSE),VLOOKUP(H891,N:O,2,FALSE)*VLOOKUP(F891,Data!N:P,3,FALSE))),0)+IFERROR(IF(OR(F891="FS-4.1",F891="FS-4.2"),IF(VLOOKUP(H891,Data!R:S,2,FALSE)&lt;'Non-GB'!$D$5,"Lapse",0)),0)</f>
        <v>0</v>
      </c>
      <c r="L891" s="32"/>
    </row>
    <row r="892" spans="1:12" ht="20.100000000000001" customHeight="1" x14ac:dyDescent="0.25">
      <c r="A892" s="43">
        <v>884</v>
      </c>
      <c r="B892" s="49"/>
      <c r="C892" s="49"/>
      <c r="D892" s="48"/>
      <c r="E892" s="49"/>
      <c r="F892" s="70"/>
      <c r="G892" s="13"/>
      <c r="H892" s="13"/>
      <c r="I892" s="14"/>
      <c r="J892" s="44">
        <f>IFERROR(IF(G892="Annual Fee",VLOOKUP('Non-GB'!F892,Data!N:P,3,FALSE),0),0)+IFERROR(IF(G892="Late Charge",IF(OR(F892="FS-4.1",F892="FS-4.2"),VLOOKUP(F892&amp;H892,M:O,3,FALSE),VLOOKUP(H892,N:O,2,FALSE)*VLOOKUP(F892,Data!N:P,3,FALSE))),0)+IFERROR(IF(OR(F892="FS-4.1",F892="FS-4.2"),IF(VLOOKUP(H892,Data!R:S,2,FALSE)&lt;'Non-GB'!$D$5,"Lapse",0)),0)</f>
        <v>0</v>
      </c>
      <c r="L892" s="32"/>
    </row>
    <row r="893" spans="1:12" ht="20.100000000000001" customHeight="1" x14ac:dyDescent="0.25">
      <c r="A893" s="43">
        <v>885</v>
      </c>
      <c r="B893" s="49"/>
      <c r="C893" s="49"/>
      <c r="D893" s="48"/>
      <c r="E893" s="49"/>
      <c r="F893" s="70"/>
      <c r="G893" s="13"/>
      <c r="H893" s="13"/>
      <c r="I893" s="14"/>
      <c r="J893" s="44">
        <f>IFERROR(IF(G893="Annual Fee",VLOOKUP('Non-GB'!F893,Data!N:P,3,FALSE),0),0)+IFERROR(IF(G893="Late Charge",IF(OR(F893="FS-4.1",F893="FS-4.2"),VLOOKUP(F893&amp;H893,M:O,3,FALSE),VLOOKUP(H893,N:O,2,FALSE)*VLOOKUP(F893,Data!N:P,3,FALSE))),0)+IFERROR(IF(OR(F893="FS-4.1",F893="FS-4.2"),IF(VLOOKUP(H893,Data!R:S,2,FALSE)&lt;'Non-GB'!$D$5,"Lapse",0)),0)</f>
        <v>0</v>
      </c>
      <c r="L893" s="32"/>
    </row>
    <row r="894" spans="1:12" ht="20.100000000000001" customHeight="1" x14ac:dyDescent="0.25">
      <c r="A894" s="43">
        <v>886</v>
      </c>
      <c r="B894" s="49"/>
      <c r="C894" s="49"/>
      <c r="D894" s="48"/>
      <c r="E894" s="49"/>
      <c r="F894" s="70"/>
      <c r="G894" s="13"/>
      <c r="H894" s="13"/>
      <c r="I894" s="14"/>
      <c r="J894" s="44">
        <f>IFERROR(IF(G894="Annual Fee",VLOOKUP('Non-GB'!F894,Data!N:P,3,FALSE),0),0)+IFERROR(IF(G894="Late Charge",IF(OR(F894="FS-4.1",F894="FS-4.2"),VLOOKUP(F894&amp;H894,M:O,3,FALSE),VLOOKUP(H894,N:O,2,FALSE)*VLOOKUP(F894,Data!N:P,3,FALSE))),0)+IFERROR(IF(OR(F894="FS-4.1",F894="FS-4.2"),IF(VLOOKUP(H894,Data!R:S,2,FALSE)&lt;'Non-GB'!$D$5,"Lapse",0)),0)</f>
        <v>0</v>
      </c>
      <c r="L894" s="32"/>
    </row>
    <row r="895" spans="1:12" ht="20.100000000000001" customHeight="1" x14ac:dyDescent="0.25">
      <c r="A895" s="43">
        <v>887</v>
      </c>
      <c r="B895" s="49"/>
      <c r="C895" s="49"/>
      <c r="D895" s="48"/>
      <c r="E895" s="49"/>
      <c r="F895" s="70"/>
      <c r="G895" s="13"/>
      <c r="H895" s="13"/>
      <c r="I895" s="14"/>
      <c r="J895" s="44">
        <f>IFERROR(IF(G895="Annual Fee",VLOOKUP('Non-GB'!F895,Data!N:P,3,FALSE),0),0)+IFERROR(IF(G895="Late Charge",IF(OR(F895="FS-4.1",F895="FS-4.2"),VLOOKUP(F895&amp;H895,M:O,3,FALSE),VLOOKUP(H895,N:O,2,FALSE)*VLOOKUP(F895,Data!N:P,3,FALSE))),0)+IFERROR(IF(OR(F895="FS-4.1",F895="FS-4.2"),IF(VLOOKUP(H895,Data!R:S,2,FALSE)&lt;'Non-GB'!$D$5,"Lapse",0)),0)</f>
        <v>0</v>
      </c>
      <c r="L895" s="32"/>
    </row>
    <row r="896" spans="1:12" ht="20.100000000000001" customHeight="1" x14ac:dyDescent="0.25">
      <c r="A896" s="43">
        <v>888</v>
      </c>
      <c r="B896" s="49"/>
      <c r="C896" s="49"/>
      <c r="D896" s="48"/>
      <c r="E896" s="49"/>
      <c r="F896" s="70"/>
      <c r="G896" s="13"/>
      <c r="H896" s="13"/>
      <c r="I896" s="14"/>
      <c r="J896" s="44">
        <f>IFERROR(IF(G896="Annual Fee",VLOOKUP('Non-GB'!F896,Data!N:P,3,FALSE),0),0)+IFERROR(IF(G896="Late Charge",IF(OR(F896="FS-4.1",F896="FS-4.2"),VLOOKUP(F896&amp;H896,M:O,3,FALSE),VLOOKUP(H896,N:O,2,FALSE)*VLOOKUP(F896,Data!N:P,3,FALSE))),0)+IFERROR(IF(OR(F896="FS-4.1",F896="FS-4.2"),IF(VLOOKUP(H896,Data!R:S,2,FALSE)&lt;'Non-GB'!$D$5,"Lapse",0)),0)</f>
        <v>0</v>
      </c>
      <c r="L896" s="32"/>
    </row>
    <row r="897" spans="1:12" ht="20.100000000000001" customHeight="1" x14ac:dyDescent="0.25">
      <c r="A897" s="43">
        <v>889</v>
      </c>
      <c r="B897" s="49"/>
      <c r="C897" s="49"/>
      <c r="D897" s="48"/>
      <c r="E897" s="49"/>
      <c r="F897" s="70"/>
      <c r="G897" s="13"/>
      <c r="H897" s="13"/>
      <c r="I897" s="14"/>
      <c r="J897" s="44">
        <f>IFERROR(IF(G897="Annual Fee",VLOOKUP('Non-GB'!F897,Data!N:P,3,FALSE),0),0)+IFERROR(IF(G897="Late Charge",IF(OR(F897="FS-4.1",F897="FS-4.2"),VLOOKUP(F897&amp;H897,M:O,3,FALSE),VLOOKUP(H897,N:O,2,FALSE)*VLOOKUP(F897,Data!N:P,3,FALSE))),0)+IFERROR(IF(OR(F897="FS-4.1",F897="FS-4.2"),IF(VLOOKUP(H897,Data!R:S,2,FALSE)&lt;'Non-GB'!$D$5,"Lapse",0)),0)</f>
        <v>0</v>
      </c>
      <c r="L897" s="32"/>
    </row>
    <row r="898" spans="1:12" ht="20.100000000000001" customHeight="1" x14ac:dyDescent="0.25">
      <c r="A898" s="43">
        <v>890</v>
      </c>
      <c r="B898" s="49"/>
      <c r="C898" s="49"/>
      <c r="D898" s="48"/>
      <c r="E898" s="49"/>
      <c r="F898" s="70"/>
      <c r="G898" s="13"/>
      <c r="H898" s="13"/>
      <c r="I898" s="14"/>
      <c r="J898" s="44">
        <f>IFERROR(IF(G898="Annual Fee",VLOOKUP('Non-GB'!F898,Data!N:P,3,FALSE),0),0)+IFERROR(IF(G898="Late Charge",IF(OR(F898="FS-4.1",F898="FS-4.2"),VLOOKUP(F898&amp;H898,M:O,3,FALSE),VLOOKUP(H898,N:O,2,FALSE)*VLOOKUP(F898,Data!N:P,3,FALSE))),0)+IFERROR(IF(OR(F898="FS-4.1",F898="FS-4.2"),IF(VLOOKUP(H898,Data!R:S,2,FALSE)&lt;'Non-GB'!$D$5,"Lapse",0)),0)</f>
        <v>0</v>
      </c>
      <c r="L898" s="32"/>
    </row>
    <row r="899" spans="1:12" ht="20.100000000000001" customHeight="1" x14ac:dyDescent="0.25">
      <c r="A899" s="43">
        <v>891</v>
      </c>
      <c r="B899" s="49"/>
      <c r="C899" s="49"/>
      <c r="D899" s="48"/>
      <c r="E899" s="49"/>
      <c r="F899" s="70"/>
      <c r="G899" s="13"/>
      <c r="H899" s="13"/>
      <c r="I899" s="14"/>
      <c r="J899" s="44">
        <f>IFERROR(IF(G899="Annual Fee",VLOOKUP('Non-GB'!F899,Data!N:P,3,FALSE),0),0)+IFERROR(IF(G899="Late Charge",IF(OR(F899="FS-4.1",F899="FS-4.2"),VLOOKUP(F899&amp;H899,M:O,3,FALSE),VLOOKUP(H899,N:O,2,FALSE)*VLOOKUP(F899,Data!N:P,3,FALSE))),0)+IFERROR(IF(OR(F899="FS-4.1",F899="FS-4.2"),IF(VLOOKUP(H899,Data!R:S,2,FALSE)&lt;'Non-GB'!$D$5,"Lapse",0)),0)</f>
        <v>0</v>
      </c>
      <c r="L899" s="32"/>
    </row>
    <row r="900" spans="1:12" ht="20.100000000000001" customHeight="1" x14ac:dyDescent="0.25">
      <c r="A900" s="43">
        <v>892</v>
      </c>
      <c r="B900" s="49"/>
      <c r="C900" s="49"/>
      <c r="D900" s="48"/>
      <c r="E900" s="49"/>
      <c r="F900" s="70"/>
      <c r="G900" s="13"/>
      <c r="H900" s="13"/>
      <c r="I900" s="14"/>
      <c r="J900" s="44">
        <f>IFERROR(IF(G900="Annual Fee",VLOOKUP('Non-GB'!F900,Data!N:P,3,FALSE),0),0)+IFERROR(IF(G900="Late Charge",IF(OR(F900="FS-4.1",F900="FS-4.2"),VLOOKUP(F900&amp;H900,M:O,3,FALSE),VLOOKUP(H900,N:O,2,FALSE)*VLOOKUP(F900,Data!N:P,3,FALSE))),0)+IFERROR(IF(OR(F900="FS-4.1",F900="FS-4.2"),IF(VLOOKUP(H900,Data!R:S,2,FALSE)&lt;'Non-GB'!$D$5,"Lapse",0)),0)</f>
        <v>0</v>
      </c>
      <c r="L900" s="32"/>
    </row>
    <row r="901" spans="1:12" ht="20.100000000000001" customHeight="1" x14ac:dyDescent="0.25">
      <c r="A901" s="43">
        <v>893</v>
      </c>
      <c r="B901" s="49"/>
      <c r="C901" s="49"/>
      <c r="D901" s="48"/>
      <c r="E901" s="49"/>
      <c r="F901" s="70"/>
      <c r="G901" s="13"/>
      <c r="H901" s="13"/>
      <c r="I901" s="14"/>
      <c r="J901" s="44">
        <f>IFERROR(IF(G901="Annual Fee",VLOOKUP('Non-GB'!F901,Data!N:P,3,FALSE),0),0)+IFERROR(IF(G901="Late Charge",IF(OR(F901="FS-4.1",F901="FS-4.2"),VLOOKUP(F901&amp;H901,M:O,3,FALSE),VLOOKUP(H901,N:O,2,FALSE)*VLOOKUP(F901,Data!N:P,3,FALSE))),0)+IFERROR(IF(OR(F901="FS-4.1",F901="FS-4.2"),IF(VLOOKUP(H901,Data!R:S,2,FALSE)&lt;'Non-GB'!$D$5,"Lapse",0)),0)</f>
        <v>0</v>
      </c>
      <c r="L901" s="32"/>
    </row>
    <row r="902" spans="1:12" ht="20.100000000000001" customHeight="1" x14ac:dyDescent="0.25">
      <c r="A902" s="43">
        <v>894</v>
      </c>
      <c r="B902" s="49"/>
      <c r="C902" s="49"/>
      <c r="D902" s="48"/>
      <c r="E902" s="49"/>
      <c r="F902" s="70"/>
      <c r="G902" s="13"/>
      <c r="H902" s="13"/>
      <c r="I902" s="14"/>
      <c r="J902" s="44">
        <f>IFERROR(IF(G902="Annual Fee",VLOOKUP('Non-GB'!F902,Data!N:P,3,FALSE),0),0)+IFERROR(IF(G902="Late Charge",IF(OR(F902="FS-4.1",F902="FS-4.2"),VLOOKUP(F902&amp;H902,M:O,3,FALSE),VLOOKUP(H902,N:O,2,FALSE)*VLOOKUP(F902,Data!N:P,3,FALSE))),0)+IFERROR(IF(OR(F902="FS-4.1",F902="FS-4.2"),IF(VLOOKUP(H902,Data!R:S,2,FALSE)&lt;'Non-GB'!$D$5,"Lapse",0)),0)</f>
        <v>0</v>
      </c>
      <c r="L902" s="32"/>
    </row>
    <row r="903" spans="1:12" ht="20.100000000000001" customHeight="1" x14ac:dyDescent="0.25">
      <c r="A903" s="43">
        <v>895</v>
      </c>
      <c r="B903" s="49"/>
      <c r="C903" s="49"/>
      <c r="D903" s="48"/>
      <c r="E903" s="49"/>
      <c r="F903" s="70"/>
      <c r="G903" s="13"/>
      <c r="H903" s="13"/>
      <c r="I903" s="14"/>
      <c r="J903" s="44">
        <f>IFERROR(IF(G903="Annual Fee",VLOOKUP('Non-GB'!F903,Data!N:P,3,FALSE),0),0)+IFERROR(IF(G903="Late Charge",IF(OR(F903="FS-4.1",F903="FS-4.2"),VLOOKUP(F903&amp;H903,M:O,3,FALSE),VLOOKUP(H903,N:O,2,FALSE)*VLOOKUP(F903,Data!N:P,3,FALSE))),0)+IFERROR(IF(OR(F903="FS-4.1",F903="FS-4.2"),IF(VLOOKUP(H903,Data!R:S,2,FALSE)&lt;'Non-GB'!$D$5,"Lapse",0)),0)</f>
        <v>0</v>
      </c>
      <c r="L903" s="32"/>
    </row>
    <row r="904" spans="1:12" ht="20.100000000000001" customHeight="1" x14ac:dyDescent="0.25">
      <c r="A904" s="43">
        <v>896</v>
      </c>
      <c r="B904" s="49"/>
      <c r="C904" s="49"/>
      <c r="D904" s="48"/>
      <c r="E904" s="49"/>
      <c r="F904" s="70"/>
      <c r="G904" s="13"/>
      <c r="H904" s="13"/>
      <c r="I904" s="14"/>
      <c r="J904" s="44">
        <f>IFERROR(IF(G904="Annual Fee",VLOOKUP('Non-GB'!F904,Data!N:P,3,FALSE),0),0)+IFERROR(IF(G904="Late Charge",IF(OR(F904="FS-4.1",F904="FS-4.2"),VLOOKUP(F904&amp;H904,M:O,3,FALSE),VLOOKUP(H904,N:O,2,FALSE)*VLOOKUP(F904,Data!N:P,3,FALSE))),0)+IFERROR(IF(OR(F904="FS-4.1",F904="FS-4.2"),IF(VLOOKUP(H904,Data!R:S,2,FALSE)&lt;'Non-GB'!$D$5,"Lapse",0)),0)</f>
        <v>0</v>
      </c>
      <c r="L904" s="32"/>
    </row>
    <row r="905" spans="1:12" ht="20.100000000000001" customHeight="1" x14ac:dyDescent="0.25">
      <c r="A905" s="43">
        <v>897</v>
      </c>
      <c r="B905" s="49"/>
      <c r="C905" s="49"/>
      <c r="D905" s="48"/>
      <c r="E905" s="49"/>
      <c r="F905" s="70"/>
      <c r="G905" s="13"/>
      <c r="H905" s="13"/>
      <c r="I905" s="14"/>
      <c r="J905" s="44">
        <f>IFERROR(IF(G905="Annual Fee",VLOOKUP('Non-GB'!F905,Data!N:P,3,FALSE),0),0)+IFERROR(IF(G905="Late Charge",IF(OR(F905="FS-4.1",F905="FS-4.2"),VLOOKUP(F905&amp;H905,M:O,3,FALSE),VLOOKUP(H905,N:O,2,FALSE)*VLOOKUP(F905,Data!N:P,3,FALSE))),0)+IFERROR(IF(OR(F905="FS-4.1",F905="FS-4.2"),IF(VLOOKUP(H905,Data!R:S,2,FALSE)&lt;'Non-GB'!$D$5,"Lapse",0)),0)</f>
        <v>0</v>
      </c>
      <c r="L905" s="32"/>
    </row>
    <row r="906" spans="1:12" ht="20.100000000000001" customHeight="1" x14ac:dyDescent="0.25">
      <c r="A906" s="43">
        <v>898</v>
      </c>
      <c r="B906" s="49"/>
      <c r="C906" s="49"/>
      <c r="D906" s="48"/>
      <c r="E906" s="49"/>
      <c r="F906" s="70"/>
      <c r="G906" s="13"/>
      <c r="H906" s="13"/>
      <c r="I906" s="14"/>
      <c r="J906" s="44">
        <f>IFERROR(IF(G906="Annual Fee",VLOOKUP('Non-GB'!F906,Data!N:P,3,FALSE),0),0)+IFERROR(IF(G906="Late Charge",IF(OR(F906="FS-4.1",F906="FS-4.2"),VLOOKUP(F906&amp;H906,M:O,3,FALSE),VLOOKUP(H906,N:O,2,FALSE)*VLOOKUP(F906,Data!N:P,3,FALSE))),0)+IFERROR(IF(OR(F906="FS-4.1",F906="FS-4.2"),IF(VLOOKUP(H906,Data!R:S,2,FALSE)&lt;'Non-GB'!$D$5,"Lapse",0)),0)</f>
        <v>0</v>
      </c>
      <c r="L906" s="32"/>
    </row>
    <row r="907" spans="1:12" ht="20.100000000000001" customHeight="1" x14ac:dyDescent="0.25">
      <c r="A907" s="43">
        <v>899</v>
      </c>
      <c r="B907" s="49"/>
      <c r="C907" s="49"/>
      <c r="D907" s="48"/>
      <c r="E907" s="49"/>
      <c r="F907" s="70"/>
      <c r="G907" s="13"/>
      <c r="H907" s="13"/>
      <c r="I907" s="14"/>
      <c r="J907" s="44">
        <f>IFERROR(IF(G907="Annual Fee",VLOOKUP('Non-GB'!F907,Data!N:P,3,FALSE),0),0)+IFERROR(IF(G907="Late Charge",IF(OR(F907="FS-4.1",F907="FS-4.2"),VLOOKUP(F907&amp;H907,M:O,3,FALSE),VLOOKUP(H907,N:O,2,FALSE)*VLOOKUP(F907,Data!N:P,3,FALSE))),0)+IFERROR(IF(OR(F907="FS-4.1",F907="FS-4.2"),IF(VLOOKUP(H907,Data!R:S,2,FALSE)&lt;'Non-GB'!$D$5,"Lapse",0)),0)</f>
        <v>0</v>
      </c>
      <c r="L907" s="32"/>
    </row>
    <row r="908" spans="1:12" ht="20.100000000000001" customHeight="1" x14ac:dyDescent="0.25">
      <c r="A908" s="43">
        <v>900</v>
      </c>
      <c r="B908" s="49"/>
      <c r="C908" s="49"/>
      <c r="D908" s="48"/>
      <c r="E908" s="49"/>
      <c r="F908" s="70"/>
      <c r="G908" s="13"/>
      <c r="H908" s="13"/>
      <c r="I908" s="14"/>
      <c r="J908" s="44">
        <f>IFERROR(IF(G908="Annual Fee",VLOOKUP('Non-GB'!F908,Data!N:P,3,FALSE),0),0)+IFERROR(IF(G908="Late Charge",IF(OR(F908="FS-4.1",F908="FS-4.2"),VLOOKUP(F908&amp;H908,M:O,3,FALSE),VLOOKUP(H908,N:O,2,FALSE)*VLOOKUP(F908,Data!N:P,3,FALSE))),0)+IFERROR(IF(OR(F908="FS-4.1",F908="FS-4.2"),IF(VLOOKUP(H908,Data!R:S,2,FALSE)&lt;'Non-GB'!$D$5,"Lapse",0)),0)</f>
        <v>0</v>
      </c>
      <c r="L908" s="32"/>
    </row>
    <row r="909" spans="1:12" ht="20.100000000000001" customHeight="1" x14ac:dyDescent="0.25">
      <c r="A909" s="43">
        <v>901</v>
      </c>
      <c r="B909" s="49"/>
      <c r="C909" s="49"/>
      <c r="D909" s="48"/>
      <c r="E909" s="49"/>
      <c r="F909" s="70"/>
      <c r="G909" s="13"/>
      <c r="H909" s="13"/>
      <c r="I909" s="14"/>
      <c r="J909" s="44">
        <f>IFERROR(IF(G909="Annual Fee",VLOOKUP('Non-GB'!F909,Data!N:P,3,FALSE),0),0)+IFERROR(IF(G909="Late Charge",IF(OR(F909="FS-4.1",F909="FS-4.2"),VLOOKUP(F909&amp;H909,M:O,3,FALSE),VLOOKUP(H909,N:O,2,FALSE)*VLOOKUP(F909,Data!N:P,3,FALSE))),0)+IFERROR(IF(OR(F909="FS-4.1",F909="FS-4.2"),IF(VLOOKUP(H909,Data!R:S,2,FALSE)&lt;'Non-GB'!$D$5,"Lapse",0)),0)</f>
        <v>0</v>
      </c>
      <c r="L909" s="32"/>
    </row>
    <row r="910" spans="1:12" ht="20.100000000000001" customHeight="1" x14ac:dyDescent="0.25">
      <c r="A910" s="43">
        <v>902</v>
      </c>
      <c r="B910" s="49"/>
      <c r="C910" s="49"/>
      <c r="D910" s="48"/>
      <c r="E910" s="49"/>
      <c r="F910" s="70"/>
      <c r="G910" s="13"/>
      <c r="H910" s="13"/>
      <c r="I910" s="14"/>
      <c r="J910" s="44">
        <f>IFERROR(IF(G910="Annual Fee",VLOOKUP('Non-GB'!F910,Data!N:P,3,FALSE),0),0)+IFERROR(IF(G910="Late Charge",IF(OR(F910="FS-4.1",F910="FS-4.2"),VLOOKUP(F910&amp;H910,M:O,3,FALSE),VLOOKUP(H910,N:O,2,FALSE)*VLOOKUP(F910,Data!N:P,3,FALSE))),0)+IFERROR(IF(OR(F910="FS-4.1",F910="FS-4.2"),IF(VLOOKUP(H910,Data!R:S,2,FALSE)&lt;'Non-GB'!$D$5,"Lapse",0)),0)</f>
        <v>0</v>
      </c>
      <c r="L910" s="32"/>
    </row>
    <row r="911" spans="1:12" ht="20.100000000000001" customHeight="1" x14ac:dyDescent="0.25">
      <c r="A911" s="43">
        <v>903</v>
      </c>
      <c r="B911" s="49"/>
      <c r="C911" s="49"/>
      <c r="D911" s="48"/>
      <c r="E911" s="49"/>
      <c r="F911" s="70"/>
      <c r="G911" s="13"/>
      <c r="H911" s="13"/>
      <c r="I911" s="14"/>
      <c r="J911" s="44">
        <f>IFERROR(IF(G911="Annual Fee",VLOOKUP('Non-GB'!F911,Data!N:P,3,FALSE),0),0)+IFERROR(IF(G911="Late Charge",IF(OR(F911="FS-4.1",F911="FS-4.2"),VLOOKUP(F911&amp;H911,M:O,3,FALSE),VLOOKUP(H911,N:O,2,FALSE)*VLOOKUP(F911,Data!N:P,3,FALSE))),0)+IFERROR(IF(OR(F911="FS-4.1",F911="FS-4.2"),IF(VLOOKUP(H911,Data!R:S,2,FALSE)&lt;'Non-GB'!$D$5,"Lapse",0)),0)</f>
        <v>0</v>
      </c>
      <c r="L911" s="32"/>
    </row>
    <row r="912" spans="1:12" ht="20.100000000000001" customHeight="1" x14ac:dyDescent="0.25">
      <c r="A912" s="43">
        <v>904</v>
      </c>
      <c r="B912" s="49"/>
      <c r="C912" s="49"/>
      <c r="D912" s="48"/>
      <c r="E912" s="49"/>
      <c r="F912" s="70"/>
      <c r="G912" s="13"/>
      <c r="H912" s="13"/>
      <c r="I912" s="14"/>
      <c r="J912" s="44">
        <f>IFERROR(IF(G912="Annual Fee",VLOOKUP('Non-GB'!F912,Data!N:P,3,FALSE),0),0)+IFERROR(IF(G912="Late Charge",IF(OR(F912="FS-4.1",F912="FS-4.2"),VLOOKUP(F912&amp;H912,M:O,3,FALSE),VLOOKUP(H912,N:O,2,FALSE)*VLOOKUP(F912,Data!N:P,3,FALSE))),0)+IFERROR(IF(OR(F912="FS-4.1",F912="FS-4.2"),IF(VLOOKUP(H912,Data!R:S,2,FALSE)&lt;'Non-GB'!$D$5,"Lapse",0)),0)</f>
        <v>0</v>
      </c>
      <c r="L912" s="32"/>
    </row>
    <row r="913" spans="1:12" ht="20.100000000000001" customHeight="1" x14ac:dyDescent="0.25">
      <c r="A913" s="43">
        <v>905</v>
      </c>
      <c r="B913" s="49"/>
      <c r="C913" s="49"/>
      <c r="D913" s="48"/>
      <c r="E913" s="49"/>
      <c r="F913" s="70"/>
      <c r="G913" s="13"/>
      <c r="H913" s="13"/>
      <c r="I913" s="14"/>
      <c r="J913" s="44">
        <f>IFERROR(IF(G913="Annual Fee",VLOOKUP('Non-GB'!F913,Data!N:P,3,FALSE),0),0)+IFERROR(IF(G913="Late Charge",IF(OR(F913="FS-4.1",F913="FS-4.2"),VLOOKUP(F913&amp;H913,M:O,3,FALSE),VLOOKUP(H913,N:O,2,FALSE)*VLOOKUP(F913,Data!N:P,3,FALSE))),0)+IFERROR(IF(OR(F913="FS-4.1",F913="FS-4.2"),IF(VLOOKUP(H913,Data!R:S,2,FALSE)&lt;'Non-GB'!$D$5,"Lapse",0)),0)</f>
        <v>0</v>
      </c>
      <c r="L913" s="32"/>
    </row>
    <row r="914" spans="1:12" ht="20.100000000000001" customHeight="1" x14ac:dyDescent="0.25">
      <c r="A914" s="43">
        <v>906</v>
      </c>
      <c r="B914" s="49"/>
      <c r="C914" s="49"/>
      <c r="D914" s="48"/>
      <c r="E914" s="49"/>
      <c r="F914" s="70"/>
      <c r="G914" s="13"/>
      <c r="H914" s="13"/>
      <c r="I914" s="14"/>
      <c r="J914" s="44">
        <f>IFERROR(IF(G914="Annual Fee",VLOOKUP('Non-GB'!F914,Data!N:P,3,FALSE),0),0)+IFERROR(IF(G914="Late Charge",IF(OR(F914="FS-4.1",F914="FS-4.2"),VLOOKUP(F914&amp;H914,M:O,3,FALSE),VLOOKUP(H914,N:O,2,FALSE)*VLOOKUP(F914,Data!N:P,3,FALSE))),0)+IFERROR(IF(OR(F914="FS-4.1",F914="FS-4.2"),IF(VLOOKUP(H914,Data!R:S,2,FALSE)&lt;'Non-GB'!$D$5,"Lapse",0)),0)</f>
        <v>0</v>
      </c>
      <c r="L914" s="32"/>
    </row>
    <row r="915" spans="1:12" ht="20.100000000000001" customHeight="1" x14ac:dyDescent="0.25">
      <c r="A915" s="43">
        <v>907</v>
      </c>
      <c r="B915" s="49"/>
      <c r="C915" s="49"/>
      <c r="D915" s="48"/>
      <c r="E915" s="49"/>
      <c r="F915" s="70"/>
      <c r="G915" s="13"/>
      <c r="H915" s="13"/>
      <c r="I915" s="14"/>
      <c r="J915" s="44">
        <f>IFERROR(IF(G915="Annual Fee",VLOOKUP('Non-GB'!F915,Data!N:P,3,FALSE),0),0)+IFERROR(IF(G915="Late Charge",IF(OR(F915="FS-4.1",F915="FS-4.2"),VLOOKUP(F915&amp;H915,M:O,3,FALSE),VLOOKUP(H915,N:O,2,FALSE)*VLOOKUP(F915,Data!N:P,3,FALSE))),0)+IFERROR(IF(OR(F915="FS-4.1",F915="FS-4.2"),IF(VLOOKUP(H915,Data!R:S,2,FALSE)&lt;'Non-GB'!$D$5,"Lapse",0)),0)</f>
        <v>0</v>
      </c>
      <c r="L915" s="32"/>
    </row>
    <row r="916" spans="1:12" ht="20.100000000000001" customHeight="1" x14ac:dyDescent="0.25">
      <c r="A916" s="43">
        <v>908</v>
      </c>
      <c r="B916" s="49"/>
      <c r="C916" s="49"/>
      <c r="D916" s="48"/>
      <c r="E916" s="49"/>
      <c r="F916" s="70"/>
      <c r="G916" s="13"/>
      <c r="H916" s="13"/>
      <c r="I916" s="14"/>
      <c r="J916" s="44">
        <f>IFERROR(IF(G916="Annual Fee",VLOOKUP('Non-GB'!F916,Data!N:P,3,FALSE),0),0)+IFERROR(IF(G916="Late Charge",IF(OR(F916="FS-4.1",F916="FS-4.2"),VLOOKUP(F916&amp;H916,M:O,3,FALSE),VLOOKUP(H916,N:O,2,FALSE)*VLOOKUP(F916,Data!N:P,3,FALSE))),0)+IFERROR(IF(OR(F916="FS-4.1",F916="FS-4.2"),IF(VLOOKUP(H916,Data!R:S,2,FALSE)&lt;'Non-GB'!$D$5,"Lapse",0)),0)</f>
        <v>0</v>
      </c>
      <c r="L916" s="32"/>
    </row>
    <row r="917" spans="1:12" ht="20.100000000000001" customHeight="1" x14ac:dyDescent="0.25">
      <c r="A917" s="43">
        <v>909</v>
      </c>
      <c r="B917" s="49"/>
      <c r="C917" s="49"/>
      <c r="D917" s="48"/>
      <c r="E917" s="49"/>
      <c r="F917" s="70"/>
      <c r="G917" s="13"/>
      <c r="H917" s="13"/>
      <c r="I917" s="14"/>
      <c r="J917" s="44">
        <f>IFERROR(IF(G917="Annual Fee",VLOOKUP('Non-GB'!F917,Data!N:P,3,FALSE),0),0)+IFERROR(IF(G917="Late Charge",IF(OR(F917="FS-4.1",F917="FS-4.2"),VLOOKUP(F917&amp;H917,M:O,3,FALSE),VLOOKUP(H917,N:O,2,FALSE)*VLOOKUP(F917,Data!N:P,3,FALSE))),0)+IFERROR(IF(OR(F917="FS-4.1",F917="FS-4.2"),IF(VLOOKUP(H917,Data!R:S,2,FALSE)&lt;'Non-GB'!$D$5,"Lapse",0)),0)</f>
        <v>0</v>
      </c>
      <c r="L917" s="32"/>
    </row>
    <row r="918" spans="1:12" ht="20.100000000000001" customHeight="1" x14ac:dyDescent="0.25">
      <c r="A918" s="43">
        <v>910</v>
      </c>
      <c r="B918" s="49"/>
      <c r="C918" s="49"/>
      <c r="D918" s="48"/>
      <c r="E918" s="49"/>
      <c r="F918" s="70"/>
      <c r="G918" s="13"/>
      <c r="H918" s="13"/>
      <c r="I918" s="14"/>
      <c r="J918" s="44">
        <f>IFERROR(IF(G918="Annual Fee",VLOOKUP('Non-GB'!F918,Data!N:P,3,FALSE),0),0)+IFERROR(IF(G918="Late Charge",IF(OR(F918="FS-4.1",F918="FS-4.2"),VLOOKUP(F918&amp;H918,M:O,3,FALSE),VLOOKUP(H918,N:O,2,FALSE)*VLOOKUP(F918,Data!N:P,3,FALSE))),0)+IFERROR(IF(OR(F918="FS-4.1",F918="FS-4.2"),IF(VLOOKUP(H918,Data!R:S,2,FALSE)&lt;'Non-GB'!$D$5,"Lapse",0)),0)</f>
        <v>0</v>
      </c>
      <c r="L918" s="32"/>
    </row>
    <row r="919" spans="1:12" ht="20.100000000000001" customHeight="1" x14ac:dyDescent="0.25">
      <c r="A919" s="43">
        <v>911</v>
      </c>
      <c r="B919" s="49"/>
      <c r="C919" s="49"/>
      <c r="D919" s="48"/>
      <c r="E919" s="49"/>
      <c r="F919" s="70"/>
      <c r="G919" s="13"/>
      <c r="H919" s="13"/>
      <c r="I919" s="14"/>
      <c r="J919" s="44">
        <f>IFERROR(IF(G919="Annual Fee",VLOOKUP('Non-GB'!F919,Data!N:P,3,FALSE),0),0)+IFERROR(IF(G919="Late Charge",IF(OR(F919="FS-4.1",F919="FS-4.2"),VLOOKUP(F919&amp;H919,M:O,3,FALSE),VLOOKUP(H919,N:O,2,FALSE)*VLOOKUP(F919,Data!N:P,3,FALSE))),0)+IFERROR(IF(OR(F919="FS-4.1",F919="FS-4.2"),IF(VLOOKUP(H919,Data!R:S,2,FALSE)&lt;'Non-GB'!$D$5,"Lapse",0)),0)</f>
        <v>0</v>
      </c>
      <c r="L919" s="32"/>
    </row>
    <row r="920" spans="1:12" ht="20.100000000000001" customHeight="1" x14ac:dyDescent="0.25">
      <c r="A920" s="43">
        <v>912</v>
      </c>
      <c r="B920" s="49"/>
      <c r="C920" s="49"/>
      <c r="D920" s="48"/>
      <c r="E920" s="49"/>
      <c r="F920" s="70"/>
      <c r="G920" s="13"/>
      <c r="H920" s="13"/>
      <c r="I920" s="14"/>
      <c r="J920" s="44">
        <f>IFERROR(IF(G920="Annual Fee",VLOOKUP('Non-GB'!F920,Data!N:P,3,FALSE),0),0)+IFERROR(IF(G920="Late Charge",IF(OR(F920="FS-4.1",F920="FS-4.2"),VLOOKUP(F920&amp;H920,M:O,3,FALSE),VLOOKUP(H920,N:O,2,FALSE)*VLOOKUP(F920,Data!N:P,3,FALSE))),0)+IFERROR(IF(OR(F920="FS-4.1",F920="FS-4.2"),IF(VLOOKUP(H920,Data!R:S,2,FALSE)&lt;'Non-GB'!$D$5,"Lapse",0)),0)</f>
        <v>0</v>
      </c>
      <c r="L920" s="32"/>
    </row>
    <row r="921" spans="1:12" ht="20.100000000000001" customHeight="1" x14ac:dyDescent="0.25">
      <c r="A921" s="43">
        <v>913</v>
      </c>
      <c r="B921" s="49"/>
      <c r="C921" s="49"/>
      <c r="D921" s="48"/>
      <c r="E921" s="49"/>
      <c r="F921" s="70"/>
      <c r="G921" s="13"/>
      <c r="H921" s="13"/>
      <c r="I921" s="14"/>
      <c r="J921" s="44">
        <f>IFERROR(IF(G921="Annual Fee",VLOOKUP('Non-GB'!F921,Data!N:P,3,FALSE),0),0)+IFERROR(IF(G921="Late Charge",IF(OR(F921="FS-4.1",F921="FS-4.2"),VLOOKUP(F921&amp;H921,M:O,3,FALSE),VLOOKUP(H921,N:O,2,FALSE)*VLOOKUP(F921,Data!N:P,3,FALSE))),0)+IFERROR(IF(OR(F921="FS-4.1",F921="FS-4.2"),IF(VLOOKUP(H921,Data!R:S,2,FALSE)&lt;'Non-GB'!$D$5,"Lapse",0)),0)</f>
        <v>0</v>
      </c>
      <c r="L921" s="32"/>
    </row>
    <row r="922" spans="1:12" ht="20.100000000000001" customHeight="1" x14ac:dyDescent="0.25">
      <c r="A922" s="43">
        <v>914</v>
      </c>
      <c r="B922" s="49"/>
      <c r="C922" s="49"/>
      <c r="D922" s="48"/>
      <c r="E922" s="49"/>
      <c r="F922" s="70"/>
      <c r="G922" s="13"/>
      <c r="H922" s="13"/>
      <c r="I922" s="14"/>
      <c r="J922" s="44">
        <f>IFERROR(IF(G922="Annual Fee",VLOOKUP('Non-GB'!F922,Data!N:P,3,FALSE),0),0)+IFERROR(IF(G922="Late Charge",IF(OR(F922="FS-4.1",F922="FS-4.2"),VLOOKUP(F922&amp;H922,M:O,3,FALSE),VLOOKUP(H922,N:O,2,FALSE)*VLOOKUP(F922,Data!N:P,3,FALSE))),0)+IFERROR(IF(OR(F922="FS-4.1",F922="FS-4.2"),IF(VLOOKUP(H922,Data!R:S,2,FALSE)&lt;'Non-GB'!$D$5,"Lapse",0)),0)</f>
        <v>0</v>
      </c>
      <c r="L922" s="32"/>
    </row>
    <row r="923" spans="1:12" ht="20.100000000000001" customHeight="1" x14ac:dyDescent="0.25">
      <c r="A923" s="43">
        <v>915</v>
      </c>
      <c r="B923" s="49"/>
      <c r="C923" s="49"/>
      <c r="D923" s="48"/>
      <c r="E923" s="49"/>
      <c r="F923" s="70"/>
      <c r="G923" s="13"/>
      <c r="H923" s="13"/>
      <c r="I923" s="14"/>
      <c r="J923" s="44">
        <f>IFERROR(IF(G923="Annual Fee",VLOOKUP('Non-GB'!F923,Data!N:P,3,FALSE),0),0)+IFERROR(IF(G923="Late Charge",IF(OR(F923="FS-4.1",F923="FS-4.2"),VLOOKUP(F923&amp;H923,M:O,3,FALSE),VLOOKUP(H923,N:O,2,FALSE)*VLOOKUP(F923,Data!N:P,3,FALSE))),0)+IFERROR(IF(OR(F923="FS-4.1",F923="FS-4.2"),IF(VLOOKUP(H923,Data!R:S,2,FALSE)&lt;'Non-GB'!$D$5,"Lapse",0)),0)</f>
        <v>0</v>
      </c>
      <c r="L923" s="32"/>
    </row>
    <row r="924" spans="1:12" ht="20.100000000000001" customHeight="1" x14ac:dyDescent="0.25">
      <c r="A924" s="43">
        <v>916</v>
      </c>
      <c r="B924" s="49"/>
      <c r="C924" s="49"/>
      <c r="D924" s="48"/>
      <c r="E924" s="49"/>
      <c r="F924" s="70"/>
      <c r="G924" s="13"/>
      <c r="H924" s="13"/>
      <c r="I924" s="14"/>
      <c r="J924" s="44">
        <f>IFERROR(IF(G924="Annual Fee",VLOOKUP('Non-GB'!F924,Data!N:P,3,FALSE),0),0)+IFERROR(IF(G924="Late Charge",IF(OR(F924="FS-4.1",F924="FS-4.2"),VLOOKUP(F924&amp;H924,M:O,3,FALSE),VLOOKUP(H924,N:O,2,FALSE)*VLOOKUP(F924,Data!N:P,3,FALSE))),0)+IFERROR(IF(OR(F924="FS-4.1",F924="FS-4.2"),IF(VLOOKUP(H924,Data!R:S,2,FALSE)&lt;'Non-GB'!$D$5,"Lapse",0)),0)</f>
        <v>0</v>
      </c>
      <c r="L924" s="32"/>
    </row>
    <row r="925" spans="1:12" ht="20.100000000000001" customHeight="1" x14ac:dyDescent="0.25">
      <c r="A925" s="43">
        <v>917</v>
      </c>
      <c r="B925" s="49"/>
      <c r="C925" s="49"/>
      <c r="D925" s="48"/>
      <c r="E925" s="49"/>
      <c r="F925" s="70"/>
      <c r="G925" s="13"/>
      <c r="H925" s="13"/>
      <c r="I925" s="14"/>
      <c r="J925" s="44">
        <f>IFERROR(IF(G925="Annual Fee",VLOOKUP('Non-GB'!F925,Data!N:P,3,FALSE),0),0)+IFERROR(IF(G925="Late Charge",IF(OR(F925="FS-4.1",F925="FS-4.2"),VLOOKUP(F925&amp;H925,M:O,3,FALSE),VLOOKUP(H925,N:O,2,FALSE)*VLOOKUP(F925,Data!N:P,3,FALSE))),0)+IFERROR(IF(OR(F925="FS-4.1",F925="FS-4.2"),IF(VLOOKUP(H925,Data!R:S,2,FALSE)&lt;'Non-GB'!$D$5,"Lapse",0)),0)</f>
        <v>0</v>
      </c>
      <c r="L925" s="32"/>
    </row>
    <row r="926" spans="1:12" ht="20.100000000000001" customHeight="1" x14ac:dyDescent="0.25">
      <c r="A926" s="43">
        <v>918</v>
      </c>
      <c r="B926" s="49"/>
      <c r="C926" s="49"/>
      <c r="D926" s="48"/>
      <c r="E926" s="49"/>
      <c r="F926" s="70"/>
      <c r="G926" s="13"/>
      <c r="H926" s="13"/>
      <c r="I926" s="14"/>
      <c r="J926" s="44">
        <f>IFERROR(IF(G926="Annual Fee",VLOOKUP('Non-GB'!F926,Data!N:P,3,FALSE),0),0)+IFERROR(IF(G926="Late Charge",IF(OR(F926="FS-4.1",F926="FS-4.2"),VLOOKUP(F926&amp;H926,M:O,3,FALSE),VLOOKUP(H926,N:O,2,FALSE)*VLOOKUP(F926,Data!N:P,3,FALSE))),0)+IFERROR(IF(OR(F926="FS-4.1",F926="FS-4.2"),IF(VLOOKUP(H926,Data!R:S,2,FALSE)&lt;'Non-GB'!$D$5,"Lapse",0)),0)</f>
        <v>0</v>
      </c>
      <c r="L926" s="32"/>
    </row>
    <row r="927" spans="1:12" ht="20.100000000000001" customHeight="1" x14ac:dyDescent="0.25">
      <c r="A927" s="43">
        <v>919</v>
      </c>
      <c r="B927" s="49"/>
      <c r="C927" s="49"/>
      <c r="D927" s="48"/>
      <c r="E927" s="49"/>
      <c r="F927" s="70"/>
      <c r="G927" s="13"/>
      <c r="H927" s="13"/>
      <c r="I927" s="14"/>
      <c r="J927" s="44">
        <f>IFERROR(IF(G927="Annual Fee",VLOOKUP('Non-GB'!F927,Data!N:P,3,FALSE),0),0)+IFERROR(IF(G927="Late Charge",IF(OR(F927="FS-4.1",F927="FS-4.2"),VLOOKUP(F927&amp;H927,M:O,3,FALSE),VLOOKUP(H927,N:O,2,FALSE)*VLOOKUP(F927,Data!N:P,3,FALSE))),0)+IFERROR(IF(OR(F927="FS-4.1",F927="FS-4.2"),IF(VLOOKUP(H927,Data!R:S,2,FALSE)&lt;'Non-GB'!$D$5,"Lapse",0)),0)</f>
        <v>0</v>
      </c>
      <c r="L927" s="32"/>
    </row>
    <row r="928" spans="1:12" ht="20.100000000000001" customHeight="1" x14ac:dyDescent="0.25">
      <c r="A928" s="43">
        <v>920</v>
      </c>
      <c r="B928" s="49"/>
      <c r="C928" s="49"/>
      <c r="D928" s="48"/>
      <c r="E928" s="49"/>
      <c r="F928" s="70"/>
      <c r="G928" s="13"/>
      <c r="H928" s="13"/>
      <c r="I928" s="14"/>
      <c r="J928" s="44">
        <f>IFERROR(IF(G928="Annual Fee",VLOOKUP('Non-GB'!F928,Data!N:P,3,FALSE),0),0)+IFERROR(IF(G928="Late Charge",IF(OR(F928="FS-4.1",F928="FS-4.2"),VLOOKUP(F928&amp;H928,M:O,3,FALSE),VLOOKUP(H928,N:O,2,FALSE)*VLOOKUP(F928,Data!N:P,3,FALSE))),0)+IFERROR(IF(OR(F928="FS-4.1",F928="FS-4.2"),IF(VLOOKUP(H928,Data!R:S,2,FALSE)&lt;'Non-GB'!$D$5,"Lapse",0)),0)</f>
        <v>0</v>
      </c>
      <c r="L928" s="32"/>
    </row>
    <row r="929" spans="1:12" ht="20.100000000000001" customHeight="1" x14ac:dyDescent="0.25">
      <c r="A929" s="43">
        <v>921</v>
      </c>
      <c r="B929" s="49"/>
      <c r="C929" s="49"/>
      <c r="D929" s="48"/>
      <c r="E929" s="49"/>
      <c r="F929" s="70"/>
      <c r="G929" s="13"/>
      <c r="H929" s="13"/>
      <c r="I929" s="14"/>
      <c r="J929" s="44">
        <f>IFERROR(IF(G929="Annual Fee",VLOOKUP('Non-GB'!F929,Data!N:P,3,FALSE),0),0)+IFERROR(IF(G929="Late Charge",IF(OR(F929="FS-4.1",F929="FS-4.2"),VLOOKUP(F929&amp;H929,M:O,3,FALSE),VLOOKUP(H929,N:O,2,FALSE)*VLOOKUP(F929,Data!N:P,3,FALSE))),0)+IFERROR(IF(OR(F929="FS-4.1",F929="FS-4.2"),IF(VLOOKUP(H929,Data!R:S,2,FALSE)&lt;'Non-GB'!$D$5,"Lapse",0)),0)</f>
        <v>0</v>
      </c>
      <c r="L929" s="32"/>
    </row>
    <row r="930" spans="1:12" ht="20.100000000000001" customHeight="1" x14ac:dyDescent="0.25">
      <c r="A930" s="43">
        <v>922</v>
      </c>
      <c r="B930" s="49"/>
      <c r="C930" s="49"/>
      <c r="D930" s="48"/>
      <c r="E930" s="49"/>
      <c r="F930" s="70"/>
      <c r="G930" s="13"/>
      <c r="H930" s="13"/>
      <c r="I930" s="14"/>
      <c r="J930" s="44">
        <f>IFERROR(IF(G930="Annual Fee",VLOOKUP('Non-GB'!F930,Data!N:P,3,FALSE),0),0)+IFERROR(IF(G930="Late Charge",IF(OR(F930="FS-4.1",F930="FS-4.2"),VLOOKUP(F930&amp;H930,M:O,3,FALSE),VLOOKUP(H930,N:O,2,FALSE)*VLOOKUP(F930,Data!N:P,3,FALSE))),0)+IFERROR(IF(OR(F930="FS-4.1",F930="FS-4.2"),IF(VLOOKUP(H930,Data!R:S,2,FALSE)&lt;'Non-GB'!$D$5,"Lapse",0)),0)</f>
        <v>0</v>
      </c>
      <c r="L930" s="32"/>
    </row>
    <row r="931" spans="1:12" ht="20.100000000000001" customHeight="1" x14ac:dyDescent="0.25">
      <c r="A931" s="43">
        <v>923</v>
      </c>
      <c r="B931" s="49"/>
      <c r="C931" s="49"/>
      <c r="D931" s="48"/>
      <c r="E931" s="49"/>
      <c r="F931" s="70"/>
      <c r="G931" s="13"/>
      <c r="H931" s="13"/>
      <c r="I931" s="14"/>
      <c r="J931" s="44">
        <f>IFERROR(IF(G931="Annual Fee",VLOOKUP('Non-GB'!F931,Data!N:P,3,FALSE),0),0)+IFERROR(IF(G931="Late Charge",IF(OR(F931="FS-4.1",F931="FS-4.2"),VLOOKUP(F931&amp;H931,M:O,3,FALSE),VLOOKUP(H931,N:O,2,FALSE)*VLOOKUP(F931,Data!N:P,3,FALSE))),0)+IFERROR(IF(OR(F931="FS-4.1",F931="FS-4.2"),IF(VLOOKUP(H931,Data!R:S,2,FALSE)&lt;'Non-GB'!$D$5,"Lapse",0)),0)</f>
        <v>0</v>
      </c>
      <c r="L931" s="32"/>
    </row>
    <row r="932" spans="1:12" ht="20.100000000000001" customHeight="1" x14ac:dyDescent="0.25">
      <c r="A932" s="43">
        <v>924</v>
      </c>
      <c r="B932" s="49"/>
      <c r="C932" s="49"/>
      <c r="D932" s="48"/>
      <c r="E932" s="49"/>
      <c r="F932" s="70"/>
      <c r="G932" s="13"/>
      <c r="H932" s="13"/>
      <c r="I932" s="14"/>
      <c r="J932" s="44">
        <f>IFERROR(IF(G932="Annual Fee",VLOOKUP('Non-GB'!F932,Data!N:P,3,FALSE),0),0)+IFERROR(IF(G932="Late Charge",IF(OR(F932="FS-4.1",F932="FS-4.2"),VLOOKUP(F932&amp;H932,M:O,3,FALSE),VLOOKUP(H932,N:O,2,FALSE)*VLOOKUP(F932,Data!N:P,3,FALSE))),0)+IFERROR(IF(OR(F932="FS-4.1",F932="FS-4.2"),IF(VLOOKUP(H932,Data!R:S,2,FALSE)&lt;'Non-GB'!$D$5,"Lapse",0)),0)</f>
        <v>0</v>
      </c>
      <c r="L932" s="32"/>
    </row>
    <row r="933" spans="1:12" ht="20.100000000000001" customHeight="1" x14ac:dyDescent="0.25">
      <c r="A933" s="43">
        <v>925</v>
      </c>
      <c r="B933" s="49"/>
      <c r="C933" s="49"/>
      <c r="D933" s="48"/>
      <c r="E933" s="49"/>
      <c r="F933" s="70"/>
      <c r="G933" s="13"/>
      <c r="H933" s="13"/>
      <c r="I933" s="14"/>
      <c r="J933" s="44">
        <f>IFERROR(IF(G933="Annual Fee",VLOOKUP('Non-GB'!F933,Data!N:P,3,FALSE),0),0)+IFERROR(IF(G933="Late Charge",IF(OR(F933="FS-4.1",F933="FS-4.2"),VLOOKUP(F933&amp;H933,M:O,3,FALSE),VLOOKUP(H933,N:O,2,FALSE)*VLOOKUP(F933,Data!N:P,3,FALSE))),0)+IFERROR(IF(OR(F933="FS-4.1",F933="FS-4.2"),IF(VLOOKUP(H933,Data!R:S,2,FALSE)&lt;'Non-GB'!$D$5,"Lapse",0)),0)</f>
        <v>0</v>
      </c>
      <c r="L933" s="32"/>
    </row>
    <row r="934" spans="1:12" ht="20.100000000000001" customHeight="1" x14ac:dyDescent="0.25">
      <c r="A934" s="43">
        <v>926</v>
      </c>
      <c r="B934" s="49"/>
      <c r="C934" s="49"/>
      <c r="D934" s="48"/>
      <c r="E934" s="49"/>
      <c r="F934" s="70"/>
      <c r="G934" s="13"/>
      <c r="H934" s="13"/>
      <c r="I934" s="14"/>
      <c r="J934" s="44">
        <f>IFERROR(IF(G934="Annual Fee",VLOOKUP('Non-GB'!F934,Data!N:P,3,FALSE),0),0)+IFERROR(IF(G934="Late Charge",IF(OR(F934="FS-4.1",F934="FS-4.2"),VLOOKUP(F934&amp;H934,M:O,3,FALSE),VLOOKUP(H934,N:O,2,FALSE)*VLOOKUP(F934,Data!N:P,3,FALSE))),0)+IFERROR(IF(OR(F934="FS-4.1",F934="FS-4.2"),IF(VLOOKUP(H934,Data!R:S,2,FALSE)&lt;'Non-GB'!$D$5,"Lapse",0)),0)</f>
        <v>0</v>
      </c>
      <c r="L934" s="32"/>
    </row>
    <row r="935" spans="1:12" ht="20.100000000000001" customHeight="1" x14ac:dyDescent="0.25">
      <c r="A935" s="43">
        <v>927</v>
      </c>
      <c r="B935" s="49"/>
      <c r="C935" s="49"/>
      <c r="D935" s="48"/>
      <c r="E935" s="49"/>
      <c r="F935" s="70"/>
      <c r="G935" s="13"/>
      <c r="H935" s="13"/>
      <c r="I935" s="14"/>
      <c r="J935" s="44">
        <f>IFERROR(IF(G935="Annual Fee",VLOOKUP('Non-GB'!F935,Data!N:P,3,FALSE),0),0)+IFERROR(IF(G935="Late Charge",IF(OR(F935="FS-4.1",F935="FS-4.2"),VLOOKUP(F935&amp;H935,M:O,3,FALSE),VLOOKUP(H935,N:O,2,FALSE)*VLOOKUP(F935,Data!N:P,3,FALSE))),0)+IFERROR(IF(OR(F935="FS-4.1",F935="FS-4.2"),IF(VLOOKUP(H935,Data!R:S,2,FALSE)&lt;'Non-GB'!$D$5,"Lapse",0)),0)</f>
        <v>0</v>
      </c>
      <c r="L935" s="32"/>
    </row>
    <row r="936" spans="1:12" ht="20.100000000000001" customHeight="1" x14ac:dyDescent="0.25">
      <c r="A936" s="43">
        <v>928</v>
      </c>
      <c r="B936" s="49"/>
      <c r="C936" s="49"/>
      <c r="D936" s="48"/>
      <c r="E936" s="49"/>
      <c r="F936" s="70"/>
      <c r="G936" s="13"/>
      <c r="H936" s="13"/>
      <c r="I936" s="14"/>
      <c r="J936" s="44">
        <f>IFERROR(IF(G936="Annual Fee",VLOOKUP('Non-GB'!F936,Data!N:P,3,FALSE),0),0)+IFERROR(IF(G936="Late Charge",IF(OR(F936="FS-4.1",F936="FS-4.2"),VLOOKUP(F936&amp;H936,M:O,3,FALSE),VLOOKUP(H936,N:O,2,FALSE)*VLOOKUP(F936,Data!N:P,3,FALSE))),0)+IFERROR(IF(OR(F936="FS-4.1",F936="FS-4.2"),IF(VLOOKUP(H936,Data!R:S,2,FALSE)&lt;'Non-GB'!$D$5,"Lapse",0)),0)</f>
        <v>0</v>
      </c>
      <c r="L936" s="32"/>
    </row>
    <row r="937" spans="1:12" ht="20.100000000000001" customHeight="1" x14ac:dyDescent="0.25">
      <c r="A937" s="43">
        <v>929</v>
      </c>
      <c r="B937" s="49"/>
      <c r="C937" s="49"/>
      <c r="D937" s="48"/>
      <c r="E937" s="49"/>
      <c r="F937" s="70"/>
      <c r="G937" s="13"/>
      <c r="H937" s="13"/>
      <c r="I937" s="14"/>
      <c r="J937" s="44">
        <f>IFERROR(IF(G937="Annual Fee",VLOOKUP('Non-GB'!F937,Data!N:P,3,FALSE),0),0)+IFERROR(IF(G937="Late Charge",IF(OR(F937="FS-4.1",F937="FS-4.2"),VLOOKUP(F937&amp;H937,M:O,3,FALSE),VLOOKUP(H937,N:O,2,FALSE)*VLOOKUP(F937,Data!N:P,3,FALSE))),0)+IFERROR(IF(OR(F937="FS-4.1",F937="FS-4.2"),IF(VLOOKUP(H937,Data!R:S,2,FALSE)&lt;'Non-GB'!$D$5,"Lapse",0)),0)</f>
        <v>0</v>
      </c>
      <c r="L937" s="32"/>
    </row>
    <row r="938" spans="1:12" ht="20.100000000000001" customHeight="1" x14ac:dyDescent="0.25">
      <c r="A938" s="43">
        <v>930</v>
      </c>
      <c r="B938" s="49"/>
      <c r="C938" s="49"/>
      <c r="D938" s="48"/>
      <c r="E938" s="49"/>
      <c r="F938" s="70"/>
      <c r="G938" s="13"/>
      <c r="H938" s="13"/>
      <c r="I938" s="14"/>
      <c r="J938" s="44">
        <f>IFERROR(IF(G938="Annual Fee",VLOOKUP('Non-GB'!F938,Data!N:P,3,FALSE),0),0)+IFERROR(IF(G938="Late Charge",IF(OR(F938="FS-4.1",F938="FS-4.2"),VLOOKUP(F938&amp;H938,M:O,3,FALSE),VLOOKUP(H938,N:O,2,FALSE)*VLOOKUP(F938,Data!N:P,3,FALSE))),0)+IFERROR(IF(OR(F938="FS-4.1",F938="FS-4.2"),IF(VLOOKUP(H938,Data!R:S,2,FALSE)&lt;'Non-GB'!$D$5,"Lapse",0)),0)</f>
        <v>0</v>
      </c>
      <c r="L938" s="32"/>
    </row>
    <row r="939" spans="1:12" ht="20.100000000000001" customHeight="1" x14ac:dyDescent="0.25">
      <c r="A939" s="43">
        <v>931</v>
      </c>
      <c r="B939" s="49"/>
      <c r="C939" s="49"/>
      <c r="D939" s="48"/>
      <c r="E939" s="49"/>
      <c r="F939" s="70"/>
      <c r="G939" s="13"/>
      <c r="H939" s="13"/>
      <c r="I939" s="14"/>
      <c r="J939" s="44">
        <f>IFERROR(IF(G939="Annual Fee",VLOOKUP('Non-GB'!F939,Data!N:P,3,FALSE),0),0)+IFERROR(IF(G939="Late Charge",IF(OR(F939="FS-4.1",F939="FS-4.2"),VLOOKUP(F939&amp;H939,M:O,3,FALSE),VLOOKUP(H939,N:O,2,FALSE)*VLOOKUP(F939,Data!N:P,3,FALSE))),0)+IFERROR(IF(OR(F939="FS-4.1",F939="FS-4.2"),IF(VLOOKUP(H939,Data!R:S,2,FALSE)&lt;'Non-GB'!$D$5,"Lapse",0)),0)</f>
        <v>0</v>
      </c>
      <c r="L939" s="32"/>
    </row>
    <row r="940" spans="1:12" ht="20.100000000000001" customHeight="1" x14ac:dyDescent="0.25">
      <c r="A940" s="43">
        <v>932</v>
      </c>
      <c r="B940" s="49"/>
      <c r="C940" s="49"/>
      <c r="D940" s="48"/>
      <c r="E940" s="49"/>
      <c r="F940" s="70"/>
      <c r="G940" s="13"/>
      <c r="H940" s="13"/>
      <c r="I940" s="14"/>
      <c r="J940" s="44">
        <f>IFERROR(IF(G940="Annual Fee",VLOOKUP('Non-GB'!F940,Data!N:P,3,FALSE),0),0)+IFERROR(IF(G940="Late Charge",IF(OR(F940="FS-4.1",F940="FS-4.2"),VLOOKUP(F940&amp;H940,M:O,3,FALSE),VLOOKUP(H940,N:O,2,FALSE)*VLOOKUP(F940,Data!N:P,3,FALSE))),0)+IFERROR(IF(OR(F940="FS-4.1",F940="FS-4.2"),IF(VLOOKUP(H940,Data!R:S,2,FALSE)&lt;'Non-GB'!$D$5,"Lapse",0)),0)</f>
        <v>0</v>
      </c>
      <c r="L940" s="32"/>
    </row>
    <row r="941" spans="1:12" ht="20.100000000000001" customHeight="1" x14ac:dyDescent="0.25">
      <c r="A941" s="43">
        <v>933</v>
      </c>
      <c r="B941" s="49"/>
      <c r="C941" s="49"/>
      <c r="D941" s="48"/>
      <c r="E941" s="49"/>
      <c r="F941" s="70"/>
      <c r="G941" s="13"/>
      <c r="H941" s="13"/>
      <c r="I941" s="14"/>
      <c r="J941" s="44">
        <f>IFERROR(IF(G941="Annual Fee",VLOOKUP('Non-GB'!F941,Data!N:P,3,FALSE),0),0)+IFERROR(IF(G941="Late Charge",IF(OR(F941="FS-4.1",F941="FS-4.2"),VLOOKUP(F941&amp;H941,M:O,3,FALSE),VLOOKUP(H941,N:O,2,FALSE)*VLOOKUP(F941,Data!N:P,3,FALSE))),0)+IFERROR(IF(OR(F941="FS-4.1",F941="FS-4.2"),IF(VLOOKUP(H941,Data!R:S,2,FALSE)&lt;'Non-GB'!$D$5,"Lapse",0)),0)</f>
        <v>0</v>
      </c>
      <c r="L941" s="32"/>
    </row>
    <row r="942" spans="1:12" ht="20.100000000000001" customHeight="1" x14ac:dyDescent="0.25">
      <c r="A942" s="43">
        <v>934</v>
      </c>
      <c r="B942" s="49"/>
      <c r="C942" s="49"/>
      <c r="D942" s="48"/>
      <c r="E942" s="49"/>
      <c r="F942" s="70"/>
      <c r="G942" s="13"/>
      <c r="H942" s="13"/>
      <c r="I942" s="14"/>
      <c r="J942" s="44">
        <f>IFERROR(IF(G942="Annual Fee",VLOOKUP('Non-GB'!F942,Data!N:P,3,FALSE),0),0)+IFERROR(IF(G942="Late Charge",IF(OR(F942="FS-4.1",F942="FS-4.2"),VLOOKUP(F942&amp;H942,M:O,3,FALSE),VLOOKUP(H942,N:O,2,FALSE)*VLOOKUP(F942,Data!N:P,3,FALSE))),0)+IFERROR(IF(OR(F942="FS-4.1",F942="FS-4.2"),IF(VLOOKUP(H942,Data!R:S,2,FALSE)&lt;'Non-GB'!$D$5,"Lapse",0)),0)</f>
        <v>0</v>
      </c>
      <c r="L942" s="32"/>
    </row>
    <row r="943" spans="1:12" ht="20.100000000000001" customHeight="1" x14ac:dyDescent="0.25">
      <c r="A943" s="43">
        <v>935</v>
      </c>
      <c r="B943" s="49"/>
      <c r="C943" s="49"/>
      <c r="D943" s="48"/>
      <c r="E943" s="49"/>
      <c r="F943" s="70"/>
      <c r="G943" s="13"/>
      <c r="H943" s="13"/>
      <c r="I943" s="14"/>
      <c r="J943" s="44">
        <f>IFERROR(IF(G943="Annual Fee",VLOOKUP('Non-GB'!F943,Data!N:P,3,FALSE),0),0)+IFERROR(IF(G943="Late Charge",IF(OR(F943="FS-4.1",F943="FS-4.2"),VLOOKUP(F943&amp;H943,M:O,3,FALSE),VLOOKUP(H943,N:O,2,FALSE)*VLOOKUP(F943,Data!N:P,3,FALSE))),0)+IFERROR(IF(OR(F943="FS-4.1",F943="FS-4.2"),IF(VLOOKUP(H943,Data!R:S,2,FALSE)&lt;'Non-GB'!$D$5,"Lapse",0)),0)</f>
        <v>0</v>
      </c>
      <c r="L943" s="32"/>
    </row>
    <row r="944" spans="1:12" ht="20.100000000000001" customHeight="1" x14ac:dyDescent="0.25">
      <c r="A944" s="43">
        <v>936</v>
      </c>
      <c r="B944" s="49"/>
      <c r="C944" s="49"/>
      <c r="D944" s="48"/>
      <c r="E944" s="49"/>
      <c r="F944" s="70"/>
      <c r="G944" s="13"/>
      <c r="H944" s="13"/>
      <c r="I944" s="14"/>
      <c r="J944" s="44">
        <f>IFERROR(IF(G944="Annual Fee",VLOOKUP('Non-GB'!F944,Data!N:P,3,FALSE),0),0)+IFERROR(IF(G944="Late Charge",IF(OR(F944="FS-4.1",F944="FS-4.2"),VLOOKUP(F944&amp;H944,M:O,3,FALSE),VLOOKUP(H944,N:O,2,FALSE)*VLOOKUP(F944,Data!N:P,3,FALSE))),0)+IFERROR(IF(OR(F944="FS-4.1",F944="FS-4.2"),IF(VLOOKUP(H944,Data!R:S,2,FALSE)&lt;'Non-GB'!$D$5,"Lapse",0)),0)</f>
        <v>0</v>
      </c>
      <c r="L944" s="32"/>
    </row>
    <row r="945" spans="1:12" ht="20.100000000000001" customHeight="1" x14ac:dyDescent="0.25">
      <c r="A945" s="43">
        <v>937</v>
      </c>
      <c r="B945" s="49"/>
      <c r="C945" s="49"/>
      <c r="D945" s="48"/>
      <c r="E945" s="49"/>
      <c r="F945" s="70"/>
      <c r="G945" s="13"/>
      <c r="H945" s="13"/>
      <c r="I945" s="14"/>
      <c r="J945" s="44">
        <f>IFERROR(IF(G945="Annual Fee",VLOOKUP('Non-GB'!F945,Data!N:P,3,FALSE),0),0)+IFERROR(IF(G945="Late Charge",IF(OR(F945="FS-4.1",F945="FS-4.2"),VLOOKUP(F945&amp;H945,M:O,3,FALSE),VLOOKUP(H945,N:O,2,FALSE)*VLOOKUP(F945,Data!N:P,3,FALSE))),0)+IFERROR(IF(OR(F945="FS-4.1",F945="FS-4.2"),IF(VLOOKUP(H945,Data!R:S,2,FALSE)&lt;'Non-GB'!$D$5,"Lapse",0)),0)</f>
        <v>0</v>
      </c>
      <c r="L945" s="32"/>
    </row>
    <row r="946" spans="1:12" ht="20.100000000000001" customHeight="1" x14ac:dyDescent="0.25">
      <c r="A946" s="43">
        <v>938</v>
      </c>
      <c r="B946" s="49"/>
      <c r="C946" s="49"/>
      <c r="D946" s="48"/>
      <c r="E946" s="49"/>
      <c r="F946" s="70"/>
      <c r="G946" s="13"/>
      <c r="H946" s="13"/>
      <c r="I946" s="14"/>
      <c r="J946" s="44">
        <f>IFERROR(IF(G946="Annual Fee",VLOOKUP('Non-GB'!F946,Data!N:P,3,FALSE),0),0)+IFERROR(IF(G946="Late Charge",IF(OR(F946="FS-4.1",F946="FS-4.2"),VLOOKUP(F946&amp;H946,M:O,3,FALSE),VLOOKUP(H946,N:O,2,FALSE)*VLOOKUP(F946,Data!N:P,3,FALSE))),0)+IFERROR(IF(OR(F946="FS-4.1",F946="FS-4.2"),IF(VLOOKUP(H946,Data!R:S,2,FALSE)&lt;'Non-GB'!$D$5,"Lapse",0)),0)</f>
        <v>0</v>
      </c>
      <c r="L946" s="32"/>
    </row>
    <row r="947" spans="1:12" ht="20.100000000000001" customHeight="1" x14ac:dyDescent="0.25">
      <c r="A947" s="43">
        <v>939</v>
      </c>
      <c r="B947" s="49"/>
      <c r="C947" s="49"/>
      <c r="D947" s="48"/>
      <c r="E947" s="49"/>
      <c r="F947" s="70"/>
      <c r="G947" s="13"/>
      <c r="H947" s="13"/>
      <c r="I947" s="14"/>
      <c r="J947" s="44">
        <f>IFERROR(IF(G947="Annual Fee",VLOOKUP('Non-GB'!F947,Data!N:P,3,FALSE),0),0)+IFERROR(IF(G947="Late Charge",IF(OR(F947="FS-4.1",F947="FS-4.2"),VLOOKUP(F947&amp;H947,M:O,3,FALSE),VLOOKUP(H947,N:O,2,FALSE)*VLOOKUP(F947,Data!N:P,3,FALSE))),0)+IFERROR(IF(OR(F947="FS-4.1",F947="FS-4.2"),IF(VLOOKUP(H947,Data!R:S,2,FALSE)&lt;'Non-GB'!$D$5,"Lapse",0)),0)</f>
        <v>0</v>
      </c>
      <c r="L947" s="32"/>
    </row>
    <row r="948" spans="1:12" ht="20.100000000000001" customHeight="1" x14ac:dyDescent="0.25">
      <c r="A948" s="43">
        <v>940</v>
      </c>
      <c r="B948" s="49"/>
      <c r="C948" s="49"/>
      <c r="D948" s="48"/>
      <c r="E948" s="49"/>
      <c r="F948" s="70"/>
      <c r="G948" s="13"/>
      <c r="H948" s="13"/>
      <c r="I948" s="14"/>
      <c r="J948" s="44">
        <f>IFERROR(IF(G948="Annual Fee",VLOOKUP('Non-GB'!F948,Data!N:P,3,FALSE),0),0)+IFERROR(IF(G948="Late Charge",IF(OR(F948="FS-4.1",F948="FS-4.2"),VLOOKUP(F948&amp;H948,M:O,3,FALSE),VLOOKUP(H948,N:O,2,FALSE)*VLOOKUP(F948,Data!N:P,3,FALSE))),0)+IFERROR(IF(OR(F948="FS-4.1",F948="FS-4.2"),IF(VLOOKUP(H948,Data!R:S,2,FALSE)&lt;'Non-GB'!$D$5,"Lapse",0)),0)</f>
        <v>0</v>
      </c>
      <c r="L948" s="32"/>
    </row>
    <row r="949" spans="1:12" ht="20.100000000000001" customHeight="1" x14ac:dyDescent="0.25">
      <c r="A949" s="43">
        <v>941</v>
      </c>
      <c r="B949" s="49"/>
      <c r="C949" s="49"/>
      <c r="D949" s="48"/>
      <c r="E949" s="49"/>
      <c r="F949" s="70"/>
      <c r="G949" s="13"/>
      <c r="H949" s="13"/>
      <c r="I949" s="14"/>
      <c r="J949" s="44">
        <f>IFERROR(IF(G949="Annual Fee",VLOOKUP('Non-GB'!F949,Data!N:P,3,FALSE),0),0)+IFERROR(IF(G949="Late Charge",IF(OR(F949="FS-4.1",F949="FS-4.2"),VLOOKUP(F949&amp;H949,M:O,3,FALSE),VLOOKUP(H949,N:O,2,FALSE)*VLOOKUP(F949,Data!N:P,3,FALSE))),0)+IFERROR(IF(OR(F949="FS-4.1",F949="FS-4.2"),IF(VLOOKUP(H949,Data!R:S,2,FALSE)&lt;'Non-GB'!$D$5,"Lapse",0)),0)</f>
        <v>0</v>
      </c>
      <c r="L949" s="32"/>
    </row>
    <row r="950" spans="1:12" ht="20.100000000000001" customHeight="1" x14ac:dyDescent="0.25">
      <c r="A950" s="43">
        <v>942</v>
      </c>
      <c r="B950" s="49"/>
      <c r="C950" s="49"/>
      <c r="D950" s="48"/>
      <c r="E950" s="49"/>
      <c r="F950" s="70"/>
      <c r="G950" s="13"/>
      <c r="H950" s="13"/>
      <c r="I950" s="14"/>
      <c r="J950" s="44">
        <f>IFERROR(IF(G950="Annual Fee",VLOOKUP('Non-GB'!F950,Data!N:P,3,FALSE),0),0)+IFERROR(IF(G950="Late Charge",IF(OR(F950="FS-4.1",F950="FS-4.2"),VLOOKUP(F950&amp;H950,M:O,3,FALSE),VLOOKUP(H950,N:O,2,FALSE)*VLOOKUP(F950,Data!N:P,3,FALSE))),0)+IFERROR(IF(OR(F950="FS-4.1",F950="FS-4.2"),IF(VLOOKUP(H950,Data!R:S,2,FALSE)&lt;'Non-GB'!$D$5,"Lapse",0)),0)</f>
        <v>0</v>
      </c>
      <c r="L950" s="32"/>
    </row>
    <row r="951" spans="1:12" ht="20.100000000000001" customHeight="1" x14ac:dyDescent="0.25">
      <c r="A951" s="43">
        <v>943</v>
      </c>
      <c r="B951" s="49"/>
      <c r="C951" s="49"/>
      <c r="D951" s="48"/>
      <c r="E951" s="49"/>
      <c r="F951" s="70"/>
      <c r="G951" s="13"/>
      <c r="H951" s="13"/>
      <c r="I951" s="14"/>
      <c r="J951" s="44">
        <f>IFERROR(IF(G951="Annual Fee",VLOOKUP('Non-GB'!F951,Data!N:P,3,FALSE),0),0)+IFERROR(IF(G951="Late Charge",IF(OR(F951="FS-4.1",F951="FS-4.2"),VLOOKUP(F951&amp;H951,M:O,3,FALSE),VLOOKUP(H951,N:O,2,FALSE)*VLOOKUP(F951,Data!N:P,3,FALSE))),0)+IFERROR(IF(OR(F951="FS-4.1",F951="FS-4.2"),IF(VLOOKUP(H951,Data!R:S,2,FALSE)&lt;'Non-GB'!$D$5,"Lapse",0)),0)</f>
        <v>0</v>
      </c>
      <c r="L951" s="32"/>
    </row>
    <row r="952" spans="1:12" ht="20.100000000000001" customHeight="1" x14ac:dyDescent="0.25">
      <c r="A952" s="43">
        <v>944</v>
      </c>
      <c r="B952" s="49"/>
      <c r="C952" s="49"/>
      <c r="D952" s="48"/>
      <c r="E952" s="49"/>
      <c r="F952" s="70"/>
      <c r="G952" s="13"/>
      <c r="H952" s="13"/>
      <c r="I952" s="14"/>
      <c r="J952" s="44">
        <f>IFERROR(IF(G952="Annual Fee",VLOOKUP('Non-GB'!F952,Data!N:P,3,FALSE),0),0)+IFERROR(IF(G952="Late Charge",IF(OR(F952="FS-4.1",F952="FS-4.2"),VLOOKUP(F952&amp;H952,M:O,3,FALSE),VLOOKUP(H952,N:O,2,FALSE)*VLOOKUP(F952,Data!N:P,3,FALSE))),0)+IFERROR(IF(OR(F952="FS-4.1",F952="FS-4.2"),IF(VLOOKUP(H952,Data!R:S,2,FALSE)&lt;'Non-GB'!$D$5,"Lapse",0)),0)</f>
        <v>0</v>
      </c>
      <c r="L952" s="32"/>
    </row>
    <row r="953" spans="1:12" ht="20.100000000000001" customHeight="1" x14ac:dyDescent="0.25">
      <c r="A953" s="43">
        <v>945</v>
      </c>
      <c r="B953" s="49"/>
      <c r="C953" s="49"/>
      <c r="D953" s="48"/>
      <c r="E953" s="49"/>
      <c r="F953" s="70"/>
      <c r="G953" s="13"/>
      <c r="H953" s="13"/>
      <c r="I953" s="14"/>
      <c r="J953" s="44">
        <f>IFERROR(IF(G953="Annual Fee",VLOOKUP('Non-GB'!F953,Data!N:P,3,FALSE),0),0)+IFERROR(IF(G953="Late Charge",IF(OR(F953="FS-4.1",F953="FS-4.2"),VLOOKUP(F953&amp;H953,M:O,3,FALSE),VLOOKUP(H953,N:O,2,FALSE)*VLOOKUP(F953,Data!N:P,3,FALSE))),0)+IFERROR(IF(OR(F953="FS-4.1",F953="FS-4.2"),IF(VLOOKUP(H953,Data!R:S,2,FALSE)&lt;'Non-GB'!$D$5,"Lapse",0)),0)</f>
        <v>0</v>
      </c>
      <c r="L953" s="32"/>
    </row>
    <row r="954" spans="1:12" ht="20.100000000000001" customHeight="1" x14ac:dyDescent="0.25">
      <c r="A954" s="43">
        <v>946</v>
      </c>
      <c r="B954" s="49"/>
      <c r="C954" s="49"/>
      <c r="D954" s="48"/>
      <c r="E954" s="49"/>
      <c r="F954" s="70"/>
      <c r="G954" s="13"/>
      <c r="H954" s="13"/>
      <c r="I954" s="14"/>
      <c r="J954" s="44">
        <f>IFERROR(IF(G954="Annual Fee",VLOOKUP('Non-GB'!F954,Data!N:P,3,FALSE),0),0)+IFERROR(IF(G954="Late Charge",IF(OR(F954="FS-4.1",F954="FS-4.2"),VLOOKUP(F954&amp;H954,M:O,3,FALSE),VLOOKUP(H954,N:O,2,FALSE)*VLOOKUP(F954,Data!N:P,3,FALSE))),0)+IFERROR(IF(OR(F954="FS-4.1",F954="FS-4.2"),IF(VLOOKUP(H954,Data!R:S,2,FALSE)&lt;'Non-GB'!$D$5,"Lapse",0)),0)</f>
        <v>0</v>
      </c>
      <c r="L954" s="32"/>
    </row>
    <row r="955" spans="1:12" ht="20.100000000000001" customHeight="1" x14ac:dyDescent="0.25">
      <c r="A955" s="43">
        <v>947</v>
      </c>
      <c r="B955" s="49"/>
      <c r="C955" s="49"/>
      <c r="D955" s="48"/>
      <c r="E955" s="49"/>
      <c r="F955" s="70"/>
      <c r="G955" s="13"/>
      <c r="H955" s="13"/>
      <c r="I955" s="14"/>
      <c r="J955" s="44">
        <f>IFERROR(IF(G955="Annual Fee",VLOOKUP('Non-GB'!F955,Data!N:P,3,FALSE),0),0)+IFERROR(IF(G955="Late Charge",IF(OR(F955="FS-4.1",F955="FS-4.2"),VLOOKUP(F955&amp;H955,M:O,3,FALSE),VLOOKUP(H955,N:O,2,FALSE)*VLOOKUP(F955,Data!N:P,3,FALSE))),0)+IFERROR(IF(OR(F955="FS-4.1",F955="FS-4.2"),IF(VLOOKUP(H955,Data!R:S,2,FALSE)&lt;'Non-GB'!$D$5,"Lapse",0)),0)</f>
        <v>0</v>
      </c>
      <c r="L955" s="32"/>
    </row>
    <row r="956" spans="1:12" ht="20.100000000000001" customHeight="1" x14ac:dyDescent="0.25">
      <c r="A956" s="43">
        <v>948</v>
      </c>
      <c r="B956" s="49"/>
      <c r="C956" s="49"/>
      <c r="D956" s="48"/>
      <c r="E956" s="49"/>
      <c r="F956" s="70"/>
      <c r="G956" s="13"/>
      <c r="H956" s="13"/>
      <c r="I956" s="14"/>
      <c r="J956" s="44">
        <f>IFERROR(IF(G956="Annual Fee",VLOOKUP('Non-GB'!F956,Data!N:P,3,FALSE),0),0)+IFERROR(IF(G956="Late Charge",IF(OR(F956="FS-4.1",F956="FS-4.2"),VLOOKUP(F956&amp;H956,M:O,3,FALSE),VLOOKUP(H956,N:O,2,FALSE)*VLOOKUP(F956,Data!N:P,3,FALSE))),0)+IFERROR(IF(OR(F956="FS-4.1",F956="FS-4.2"),IF(VLOOKUP(H956,Data!R:S,2,FALSE)&lt;'Non-GB'!$D$5,"Lapse",0)),0)</f>
        <v>0</v>
      </c>
      <c r="L956" s="32"/>
    </row>
    <row r="957" spans="1:12" ht="20.100000000000001" customHeight="1" x14ac:dyDescent="0.25">
      <c r="A957" s="43">
        <v>949</v>
      </c>
      <c r="B957" s="49"/>
      <c r="C957" s="49"/>
      <c r="D957" s="48"/>
      <c r="E957" s="49"/>
      <c r="F957" s="70"/>
      <c r="G957" s="13"/>
      <c r="H957" s="13"/>
      <c r="I957" s="14"/>
      <c r="J957" s="44">
        <f>IFERROR(IF(G957="Annual Fee",VLOOKUP('Non-GB'!F957,Data!N:P,3,FALSE),0),0)+IFERROR(IF(G957="Late Charge",IF(OR(F957="FS-4.1",F957="FS-4.2"),VLOOKUP(F957&amp;H957,M:O,3,FALSE),VLOOKUP(H957,N:O,2,FALSE)*VLOOKUP(F957,Data!N:P,3,FALSE))),0)+IFERROR(IF(OR(F957="FS-4.1",F957="FS-4.2"),IF(VLOOKUP(H957,Data!R:S,2,FALSE)&lt;'Non-GB'!$D$5,"Lapse",0)),0)</f>
        <v>0</v>
      </c>
      <c r="L957" s="32"/>
    </row>
    <row r="958" spans="1:12" ht="20.100000000000001" customHeight="1" x14ac:dyDescent="0.25">
      <c r="A958" s="43">
        <v>950</v>
      </c>
      <c r="B958" s="49"/>
      <c r="C958" s="49"/>
      <c r="D958" s="48"/>
      <c r="E958" s="49"/>
      <c r="F958" s="70"/>
      <c r="G958" s="13"/>
      <c r="H958" s="13"/>
      <c r="I958" s="14"/>
      <c r="J958" s="44">
        <f>IFERROR(IF(G958="Annual Fee",VLOOKUP('Non-GB'!F958,Data!N:P,3,FALSE),0),0)+IFERROR(IF(G958="Late Charge",IF(OR(F958="FS-4.1",F958="FS-4.2"),VLOOKUP(F958&amp;H958,M:O,3,FALSE),VLOOKUP(H958,N:O,2,FALSE)*VLOOKUP(F958,Data!N:P,3,FALSE))),0)+IFERROR(IF(OR(F958="FS-4.1",F958="FS-4.2"),IF(VLOOKUP(H958,Data!R:S,2,FALSE)&lt;'Non-GB'!$D$5,"Lapse",0)),0)</f>
        <v>0</v>
      </c>
      <c r="L958" s="32"/>
    </row>
    <row r="959" spans="1:12" ht="20.100000000000001" customHeight="1" x14ac:dyDescent="0.25">
      <c r="A959" s="43">
        <v>951</v>
      </c>
      <c r="B959" s="49"/>
      <c r="C959" s="49"/>
      <c r="D959" s="48"/>
      <c r="E959" s="49"/>
      <c r="F959" s="70"/>
      <c r="G959" s="13"/>
      <c r="H959" s="13"/>
      <c r="I959" s="14"/>
      <c r="J959" s="44">
        <f>IFERROR(IF(G959="Annual Fee",VLOOKUP('Non-GB'!F959,Data!N:P,3,FALSE),0),0)+IFERROR(IF(G959="Late Charge",IF(OR(F959="FS-4.1",F959="FS-4.2"),VLOOKUP(F959&amp;H959,M:O,3,FALSE),VLOOKUP(H959,N:O,2,FALSE)*VLOOKUP(F959,Data!N:P,3,FALSE))),0)+IFERROR(IF(OR(F959="FS-4.1",F959="FS-4.2"),IF(VLOOKUP(H959,Data!R:S,2,FALSE)&lt;'Non-GB'!$D$5,"Lapse",0)),0)</f>
        <v>0</v>
      </c>
      <c r="L959" s="32"/>
    </row>
    <row r="960" spans="1:12" ht="20.100000000000001" customHeight="1" x14ac:dyDescent="0.25">
      <c r="A960" s="43">
        <v>952</v>
      </c>
      <c r="B960" s="49"/>
      <c r="C960" s="49"/>
      <c r="D960" s="48"/>
      <c r="E960" s="49"/>
      <c r="F960" s="70"/>
      <c r="G960" s="13"/>
      <c r="H960" s="13"/>
      <c r="I960" s="14"/>
      <c r="J960" s="44">
        <f>IFERROR(IF(G960="Annual Fee",VLOOKUP('Non-GB'!F960,Data!N:P,3,FALSE),0),0)+IFERROR(IF(G960="Late Charge",IF(OR(F960="FS-4.1",F960="FS-4.2"),VLOOKUP(F960&amp;H960,M:O,3,FALSE),VLOOKUP(H960,N:O,2,FALSE)*VLOOKUP(F960,Data!N:P,3,FALSE))),0)+IFERROR(IF(OR(F960="FS-4.1",F960="FS-4.2"),IF(VLOOKUP(H960,Data!R:S,2,FALSE)&lt;'Non-GB'!$D$5,"Lapse",0)),0)</f>
        <v>0</v>
      </c>
      <c r="L960" s="32"/>
    </row>
    <row r="961" spans="1:12" ht="20.100000000000001" customHeight="1" x14ac:dyDescent="0.25">
      <c r="A961" s="43">
        <v>953</v>
      </c>
      <c r="B961" s="49"/>
      <c r="C961" s="49"/>
      <c r="D961" s="48"/>
      <c r="E961" s="49"/>
      <c r="F961" s="70"/>
      <c r="G961" s="13"/>
      <c r="H961" s="13"/>
      <c r="I961" s="14"/>
      <c r="J961" s="44">
        <f>IFERROR(IF(G961="Annual Fee",VLOOKUP('Non-GB'!F961,Data!N:P,3,FALSE),0),0)+IFERROR(IF(G961="Late Charge",IF(OR(F961="FS-4.1",F961="FS-4.2"),VLOOKUP(F961&amp;H961,M:O,3,FALSE),VLOOKUP(H961,N:O,2,FALSE)*VLOOKUP(F961,Data!N:P,3,FALSE))),0)+IFERROR(IF(OR(F961="FS-4.1",F961="FS-4.2"),IF(VLOOKUP(H961,Data!R:S,2,FALSE)&lt;'Non-GB'!$D$5,"Lapse",0)),0)</f>
        <v>0</v>
      </c>
      <c r="L961" s="32"/>
    </row>
    <row r="962" spans="1:12" ht="20.100000000000001" customHeight="1" x14ac:dyDescent="0.25">
      <c r="A962" s="43">
        <v>954</v>
      </c>
      <c r="B962" s="49"/>
      <c r="C962" s="49"/>
      <c r="D962" s="48"/>
      <c r="E962" s="49"/>
      <c r="F962" s="70"/>
      <c r="G962" s="13"/>
      <c r="H962" s="13"/>
      <c r="I962" s="14"/>
      <c r="J962" s="44">
        <f>IFERROR(IF(G962="Annual Fee",VLOOKUP('Non-GB'!F962,Data!N:P,3,FALSE),0),0)+IFERROR(IF(G962="Late Charge",IF(OR(F962="FS-4.1",F962="FS-4.2"),VLOOKUP(F962&amp;H962,M:O,3,FALSE),VLOOKUP(H962,N:O,2,FALSE)*VLOOKUP(F962,Data!N:P,3,FALSE))),0)+IFERROR(IF(OR(F962="FS-4.1",F962="FS-4.2"),IF(VLOOKUP(H962,Data!R:S,2,FALSE)&lt;'Non-GB'!$D$5,"Lapse",0)),0)</f>
        <v>0</v>
      </c>
      <c r="L962" s="32"/>
    </row>
    <row r="963" spans="1:12" ht="20.100000000000001" customHeight="1" x14ac:dyDescent="0.25">
      <c r="A963" s="43">
        <v>955</v>
      </c>
      <c r="B963" s="49"/>
      <c r="C963" s="49"/>
      <c r="D963" s="48"/>
      <c r="E963" s="49"/>
      <c r="F963" s="70"/>
      <c r="G963" s="13"/>
      <c r="H963" s="13"/>
      <c r="I963" s="14"/>
      <c r="J963" s="44">
        <f>IFERROR(IF(G963="Annual Fee",VLOOKUP('Non-GB'!F963,Data!N:P,3,FALSE),0),0)+IFERROR(IF(G963="Late Charge",IF(OR(F963="FS-4.1",F963="FS-4.2"),VLOOKUP(F963&amp;H963,M:O,3,FALSE),VLOOKUP(H963,N:O,2,FALSE)*VLOOKUP(F963,Data!N:P,3,FALSE))),0)+IFERROR(IF(OR(F963="FS-4.1",F963="FS-4.2"),IF(VLOOKUP(H963,Data!R:S,2,FALSE)&lt;'Non-GB'!$D$5,"Lapse",0)),0)</f>
        <v>0</v>
      </c>
      <c r="L963" s="32"/>
    </row>
    <row r="964" spans="1:12" ht="20.100000000000001" customHeight="1" x14ac:dyDescent="0.25">
      <c r="A964" s="43">
        <v>956</v>
      </c>
      <c r="B964" s="49"/>
      <c r="C964" s="49"/>
      <c r="D964" s="48"/>
      <c r="E964" s="49"/>
      <c r="F964" s="70"/>
      <c r="G964" s="13"/>
      <c r="H964" s="13"/>
      <c r="I964" s="14"/>
      <c r="J964" s="44">
        <f>IFERROR(IF(G964="Annual Fee",VLOOKUP('Non-GB'!F964,Data!N:P,3,FALSE),0),0)+IFERROR(IF(G964="Late Charge",IF(OR(F964="FS-4.1",F964="FS-4.2"),VLOOKUP(F964&amp;H964,M:O,3,FALSE),VLOOKUP(H964,N:O,2,FALSE)*VLOOKUP(F964,Data!N:P,3,FALSE))),0)+IFERROR(IF(OR(F964="FS-4.1",F964="FS-4.2"),IF(VLOOKUP(H964,Data!R:S,2,FALSE)&lt;'Non-GB'!$D$5,"Lapse",0)),0)</f>
        <v>0</v>
      </c>
      <c r="L964" s="32"/>
    </row>
    <row r="965" spans="1:12" ht="20.100000000000001" customHeight="1" x14ac:dyDescent="0.25">
      <c r="A965" s="43">
        <v>957</v>
      </c>
      <c r="B965" s="49"/>
      <c r="C965" s="49"/>
      <c r="D965" s="48"/>
      <c r="E965" s="49"/>
      <c r="F965" s="70"/>
      <c r="G965" s="13"/>
      <c r="H965" s="13"/>
      <c r="I965" s="14"/>
      <c r="J965" s="44">
        <f>IFERROR(IF(G965="Annual Fee",VLOOKUP('Non-GB'!F965,Data!N:P,3,FALSE),0),0)+IFERROR(IF(G965="Late Charge",IF(OR(F965="FS-4.1",F965="FS-4.2"),VLOOKUP(F965&amp;H965,M:O,3,FALSE),VLOOKUP(H965,N:O,2,FALSE)*VLOOKUP(F965,Data!N:P,3,FALSE))),0)+IFERROR(IF(OR(F965="FS-4.1",F965="FS-4.2"),IF(VLOOKUP(H965,Data!R:S,2,FALSE)&lt;'Non-GB'!$D$5,"Lapse",0)),0)</f>
        <v>0</v>
      </c>
      <c r="L965" s="32"/>
    </row>
    <row r="966" spans="1:12" ht="20.100000000000001" customHeight="1" x14ac:dyDescent="0.25">
      <c r="A966" s="43">
        <v>958</v>
      </c>
      <c r="B966" s="49"/>
      <c r="C966" s="49"/>
      <c r="D966" s="48"/>
      <c r="E966" s="49"/>
      <c r="F966" s="70"/>
      <c r="G966" s="13"/>
      <c r="H966" s="13"/>
      <c r="I966" s="14"/>
      <c r="J966" s="44">
        <f>IFERROR(IF(G966="Annual Fee",VLOOKUP('Non-GB'!F966,Data!N:P,3,FALSE),0),0)+IFERROR(IF(G966="Late Charge",IF(OR(F966="FS-4.1",F966="FS-4.2"),VLOOKUP(F966&amp;H966,M:O,3,FALSE),VLOOKUP(H966,N:O,2,FALSE)*VLOOKUP(F966,Data!N:P,3,FALSE))),0)+IFERROR(IF(OR(F966="FS-4.1",F966="FS-4.2"),IF(VLOOKUP(H966,Data!R:S,2,FALSE)&lt;'Non-GB'!$D$5,"Lapse",0)),0)</f>
        <v>0</v>
      </c>
      <c r="L966" s="32"/>
    </row>
    <row r="967" spans="1:12" ht="20.100000000000001" customHeight="1" x14ac:dyDescent="0.25">
      <c r="A967" s="43">
        <v>959</v>
      </c>
      <c r="B967" s="49"/>
      <c r="C967" s="49"/>
      <c r="D967" s="48"/>
      <c r="E967" s="49"/>
      <c r="F967" s="70"/>
      <c r="G967" s="13"/>
      <c r="H967" s="13"/>
      <c r="I967" s="14"/>
      <c r="J967" s="44">
        <f>IFERROR(IF(G967="Annual Fee",VLOOKUP('Non-GB'!F967,Data!N:P,3,FALSE),0),0)+IFERROR(IF(G967="Late Charge",IF(OR(F967="FS-4.1",F967="FS-4.2"),VLOOKUP(F967&amp;H967,M:O,3,FALSE),VLOOKUP(H967,N:O,2,FALSE)*VLOOKUP(F967,Data!N:P,3,FALSE))),0)+IFERROR(IF(OR(F967="FS-4.1",F967="FS-4.2"),IF(VLOOKUP(H967,Data!R:S,2,FALSE)&lt;'Non-GB'!$D$5,"Lapse",0)),0)</f>
        <v>0</v>
      </c>
      <c r="L967" s="32"/>
    </row>
    <row r="968" spans="1:12" ht="20.100000000000001" customHeight="1" x14ac:dyDescent="0.25">
      <c r="A968" s="43">
        <v>960</v>
      </c>
      <c r="B968" s="49"/>
      <c r="C968" s="49"/>
      <c r="D968" s="48"/>
      <c r="E968" s="49"/>
      <c r="F968" s="70"/>
      <c r="G968" s="13"/>
      <c r="H968" s="13"/>
      <c r="I968" s="14"/>
      <c r="J968" s="44">
        <f>IFERROR(IF(G968="Annual Fee",VLOOKUP('Non-GB'!F968,Data!N:P,3,FALSE),0),0)+IFERROR(IF(G968="Late Charge",IF(OR(F968="FS-4.1",F968="FS-4.2"),VLOOKUP(F968&amp;H968,M:O,3,FALSE),VLOOKUP(H968,N:O,2,FALSE)*VLOOKUP(F968,Data!N:P,3,FALSE))),0)+IFERROR(IF(OR(F968="FS-4.1",F968="FS-4.2"),IF(VLOOKUP(H968,Data!R:S,2,FALSE)&lt;'Non-GB'!$D$5,"Lapse",0)),0)</f>
        <v>0</v>
      </c>
      <c r="L968" s="32"/>
    </row>
    <row r="969" spans="1:12" ht="20.100000000000001" customHeight="1" x14ac:dyDescent="0.25">
      <c r="A969" s="43">
        <v>961</v>
      </c>
      <c r="B969" s="49"/>
      <c r="C969" s="49"/>
      <c r="D969" s="48"/>
      <c r="E969" s="49"/>
      <c r="F969" s="70"/>
      <c r="G969" s="13"/>
      <c r="H969" s="13"/>
      <c r="I969" s="14"/>
      <c r="J969" s="44">
        <f>IFERROR(IF(G969="Annual Fee",VLOOKUP('Non-GB'!F969,Data!N:P,3,FALSE),0),0)+IFERROR(IF(G969="Late Charge",IF(OR(F969="FS-4.1",F969="FS-4.2"),VLOOKUP(F969&amp;H969,M:O,3,FALSE),VLOOKUP(H969,N:O,2,FALSE)*VLOOKUP(F969,Data!N:P,3,FALSE))),0)+IFERROR(IF(OR(F969="FS-4.1",F969="FS-4.2"),IF(VLOOKUP(H969,Data!R:S,2,FALSE)&lt;'Non-GB'!$D$5,"Lapse",0)),0)</f>
        <v>0</v>
      </c>
      <c r="L969" s="32"/>
    </row>
    <row r="970" spans="1:12" ht="20.100000000000001" customHeight="1" x14ac:dyDescent="0.25">
      <c r="A970" s="43">
        <v>962</v>
      </c>
      <c r="B970" s="49"/>
      <c r="C970" s="49"/>
      <c r="D970" s="48"/>
      <c r="E970" s="49"/>
      <c r="F970" s="70"/>
      <c r="G970" s="13"/>
      <c r="H970" s="13"/>
      <c r="I970" s="14"/>
      <c r="J970" s="44">
        <f>IFERROR(IF(G970="Annual Fee",VLOOKUP('Non-GB'!F970,Data!N:P,3,FALSE),0),0)+IFERROR(IF(G970="Late Charge",IF(OR(F970="FS-4.1",F970="FS-4.2"),VLOOKUP(F970&amp;H970,M:O,3,FALSE),VLOOKUP(H970,N:O,2,FALSE)*VLOOKUP(F970,Data!N:P,3,FALSE))),0)+IFERROR(IF(OR(F970="FS-4.1",F970="FS-4.2"),IF(VLOOKUP(H970,Data!R:S,2,FALSE)&lt;'Non-GB'!$D$5,"Lapse",0)),0)</f>
        <v>0</v>
      </c>
      <c r="L970" s="32"/>
    </row>
    <row r="971" spans="1:12" ht="20.100000000000001" customHeight="1" x14ac:dyDescent="0.25">
      <c r="A971" s="43">
        <v>963</v>
      </c>
      <c r="B971" s="49"/>
      <c r="C971" s="49"/>
      <c r="D971" s="48"/>
      <c r="E971" s="49"/>
      <c r="F971" s="70"/>
      <c r="G971" s="13"/>
      <c r="H971" s="13"/>
      <c r="I971" s="14"/>
      <c r="J971" s="44">
        <f>IFERROR(IF(G971="Annual Fee",VLOOKUP('Non-GB'!F971,Data!N:P,3,FALSE),0),0)+IFERROR(IF(G971="Late Charge",IF(OR(F971="FS-4.1",F971="FS-4.2"),VLOOKUP(F971&amp;H971,M:O,3,FALSE),VLOOKUP(H971,N:O,2,FALSE)*VLOOKUP(F971,Data!N:P,3,FALSE))),0)+IFERROR(IF(OR(F971="FS-4.1",F971="FS-4.2"),IF(VLOOKUP(H971,Data!R:S,2,FALSE)&lt;'Non-GB'!$D$5,"Lapse",0)),0)</f>
        <v>0</v>
      </c>
      <c r="L971" s="32"/>
    </row>
    <row r="972" spans="1:12" ht="20.100000000000001" customHeight="1" x14ac:dyDescent="0.25">
      <c r="A972" s="43">
        <v>964</v>
      </c>
      <c r="B972" s="49"/>
      <c r="C972" s="49"/>
      <c r="D972" s="48"/>
      <c r="E972" s="49"/>
      <c r="F972" s="70"/>
      <c r="G972" s="13"/>
      <c r="H972" s="13"/>
      <c r="I972" s="14"/>
      <c r="J972" s="44">
        <f>IFERROR(IF(G972="Annual Fee",VLOOKUP('Non-GB'!F972,Data!N:P,3,FALSE),0),0)+IFERROR(IF(G972="Late Charge",IF(OR(F972="FS-4.1",F972="FS-4.2"),VLOOKUP(F972&amp;H972,M:O,3,FALSE),VLOOKUP(H972,N:O,2,FALSE)*VLOOKUP(F972,Data!N:P,3,FALSE))),0)+IFERROR(IF(OR(F972="FS-4.1",F972="FS-4.2"),IF(VLOOKUP(H972,Data!R:S,2,FALSE)&lt;'Non-GB'!$D$5,"Lapse",0)),0)</f>
        <v>0</v>
      </c>
      <c r="L972" s="32"/>
    </row>
    <row r="973" spans="1:12" ht="20.100000000000001" customHeight="1" x14ac:dyDescent="0.25">
      <c r="A973" s="43">
        <v>965</v>
      </c>
      <c r="B973" s="49"/>
      <c r="C973" s="49"/>
      <c r="D973" s="48"/>
      <c r="E973" s="49"/>
      <c r="F973" s="70"/>
      <c r="G973" s="13"/>
      <c r="H973" s="13"/>
      <c r="I973" s="14"/>
      <c r="J973" s="44">
        <f>IFERROR(IF(G973="Annual Fee",VLOOKUP('Non-GB'!F973,Data!N:P,3,FALSE),0),0)+IFERROR(IF(G973="Late Charge",IF(OR(F973="FS-4.1",F973="FS-4.2"),VLOOKUP(F973&amp;H973,M:O,3,FALSE),VLOOKUP(H973,N:O,2,FALSE)*VLOOKUP(F973,Data!N:P,3,FALSE))),0)+IFERROR(IF(OR(F973="FS-4.1",F973="FS-4.2"),IF(VLOOKUP(H973,Data!R:S,2,FALSE)&lt;'Non-GB'!$D$5,"Lapse",0)),0)</f>
        <v>0</v>
      </c>
      <c r="L973" s="32"/>
    </row>
    <row r="974" spans="1:12" ht="20.100000000000001" customHeight="1" x14ac:dyDescent="0.25">
      <c r="A974" s="43">
        <v>966</v>
      </c>
      <c r="B974" s="49"/>
      <c r="C974" s="49"/>
      <c r="D974" s="48"/>
      <c r="E974" s="49"/>
      <c r="F974" s="70"/>
      <c r="G974" s="13"/>
      <c r="H974" s="13"/>
      <c r="I974" s="14"/>
      <c r="J974" s="44">
        <f>IFERROR(IF(G974="Annual Fee",VLOOKUP('Non-GB'!F974,Data!N:P,3,FALSE),0),0)+IFERROR(IF(G974="Late Charge",IF(OR(F974="FS-4.1",F974="FS-4.2"),VLOOKUP(F974&amp;H974,M:O,3,FALSE),VLOOKUP(H974,N:O,2,FALSE)*VLOOKUP(F974,Data!N:P,3,FALSE))),0)+IFERROR(IF(OR(F974="FS-4.1",F974="FS-4.2"),IF(VLOOKUP(H974,Data!R:S,2,FALSE)&lt;'Non-GB'!$D$5,"Lapse",0)),0)</f>
        <v>0</v>
      </c>
      <c r="L974" s="32"/>
    </row>
    <row r="975" spans="1:12" ht="20.100000000000001" customHeight="1" x14ac:dyDescent="0.25">
      <c r="A975" s="43">
        <v>967</v>
      </c>
      <c r="B975" s="49"/>
      <c r="C975" s="49"/>
      <c r="D975" s="48"/>
      <c r="E975" s="49"/>
      <c r="F975" s="70"/>
      <c r="G975" s="13"/>
      <c r="H975" s="13"/>
      <c r="I975" s="14"/>
      <c r="J975" s="44">
        <f>IFERROR(IF(G975="Annual Fee",VLOOKUP('Non-GB'!F975,Data!N:P,3,FALSE),0),0)+IFERROR(IF(G975="Late Charge",IF(OR(F975="FS-4.1",F975="FS-4.2"),VLOOKUP(F975&amp;H975,M:O,3,FALSE),VLOOKUP(H975,N:O,2,FALSE)*VLOOKUP(F975,Data!N:P,3,FALSE))),0)+IFERROR(IF(OR(F975="FS-4.1",F975="FS-4.2"),IF(VLOOKUP(H975,Data!R:S,2,FALSE)&lt;'Non-GB'!$D$5,"Lapse",0)),0)</f>
        <v>0</v>
      </c>
      <c r="L975" s="32"/>
    </row>
    <row r="976" spans="1:12" ht="20.100000000000001" customHeight="1" x14ac:dyDescent="0.25">
      <c r="A976" s="43">
        <v>968</v>
      </c>
      <c r="B976" s="49"/>
      <c r="C976" s="49"/>
      <c r="D976" s="48"/>
      <c r="E976" s="49"/>
      <c r="F976" s="70"/>
      <c r="G976" s="13"/>
      <c r="H976" s="13"/>
      <c r="I976" s="14"/>
      <c r="J976" s="44">
        <f>IFERROR(IF(G976="Annual Fee",VLOOKUP('Non-GB'!F976,Data!N:P,3,FALSE),0),0)+IFERROR(IF(G976="Late Charge",IF(OR(F976="FS-4.1",F976="FS-4.2"),VLOOKUP(F976&amp;H976,M:O,3,FALSE),VLOOKUP(H976,N:O,2,FALSE)*VLOOKUP(F976,Data!N:P,3,FALSE))),0)+IFERROR(IF(OR(F976="FS-4.1",F976="FS-4.2"),IF(VLOOKUP(H976,Data!R:S,2,FALSE)&lt;'Non-GB'!$D$5,"Lapse",0)),0)</f>
        <v>0</v>
      </c>
      <c r="L976" s="32"/>
    </row>
    <row r="977" spans="1:12" ht="20.100000000000001" customHeight="1" x14ac:dyDescent="0.25">
      <c r="A977" s="43">
        <v>969</v>
      </c>
      <c r="B977" s="49"/>
      <c r="C977" s="49"/>
      <c r="D977" s="48"/>
      <c r="E977" s="49"/>
      <c r="F977" s="70"/>
      <c r="G977" s="13"/>
      <c r="H977" s="13"/>
      <c r="I977" s="14"/>
      <c r="J977" s="44">
        <f>IFERROR(IF(G977="Annual Fee",VLOOKUP('Non-GB'!F977,Data!N:P,3,FALSE),0),0)+IFERROR(IF(G977="Late Charge",IF(OR(F977="FS-4.1",F977="FS-4.2"),VLOOKUP(F977&amp;H977,M:O,3,FALSE),VLOOKUP(H977,N:O,2,FALSE)*VLOOKUP(F977,Data!N:P,3,FALSE))),0)+IFERROR(IF(OR(F977="FS-4.1",F977="FS-4.2"),IF(VLOOKUP(H977,Data!R:S,2,FALSE)&lt;'Non-GB'!$D$5,"Lapse",0)),0)</f>
        <v>0</v>
      </c>
      <c r="L977" s="32"/>
    </row>
    <row r="978" spans="1:12" ht="20.100000000000001" customHeight="1" x14ac:dyDescent="0.25">
      <c r="A978" s="43">
        <v>970</v>
      </c>
      <c r="B978" s="49"/>
      <c r="C978" s="49"/>
      <c r="D978" s="48"/>
      <c r="E978" s="49"/>
      <c r="F978" s="70"/>
      <c r="G978" s="13"/>
      <c r="H978" s="13"/>
      <c r="I978" s="14"/>
      <c r="J978" s="44">
        <f>IFERROR(IF(G978="Annual Fee",VLOOKUP('Non-GB'!F978,Data!N:P,3,FALSE),0),0)+IFERROR(IF(G978="Late Charge",IF(OR(F978="FS-4.1",F978="FS-4.2"),VLOOKUP(F978&amp;H978,M:O,3,FALSE),VLOOKUP(H978,N:O,2,FALSE)*VLOOKUP(F978,Data!N:P,3,FALSE))),0)+IFERROR(IF(OR(F978="FS-4.1",F978="FS-4.2"),IF(VLOOKUP(H978,Data!R:S,2,FALSE)&lt;'Non-GB'!$D$5,"Lapse",0)),0)</f>
        <v>0</v>
      </c>
      <c r="L978" s="32"/>
    </row>
    <row r="979" spans="1:12" ht="20.100000000000001" customHeight="1" x14ac:dyDescent="0.25">
      <c r="A979" s="43">
        <v>971</v>
      </c>
      <c r="B979" s="49"/>
      <c r="C979" s="49"/>
      <c r="D979" s="48"/>
      <c r="E979" s="49"/>
      <c r="F979" s="70"/>
      <c r="G979" s="13"/>
      <c r="H979" s="13"/>
      <c r="I979" s="14"/>
      <c r="J979" s="44">
        <f>IFERROR(IF(G979="Annual Fee",VLOOKUP('Non-GB'!F979,Data!N:P,3,FALSE),0),0)+IFERROR(IF(G979="Late Charge",IF(OR(F979="FS-4.1",F979="FS-4.2"),VLOOKUP(F979&amp;H979,M:O,3,FALSE),VLOOKUP(H979,N:O,2,FALSE)*VLOOKUP(F979,Data!N:P,3,FALSE))),0)+IFERROR(IF(OR(F979="FS-4.1",F979="FS-4.2"),IF(VLOOKUP(H979,Data!R:S,2,FALSE)&lt;'Non-GB'!$D$5,"Lapse",0)),0)</f>
        <v>0</v>
      </c>
      <c r="L979" s="32"/>
    </row>
    <row r="980" spans="1:12" ht="20.100000000000001" customHeight="1" x14ac:dyDescent="0.25">
      <c r="A980" s="43">
        <v>972</v>
      </c>
      <c r="B980" s="49"/>
      <c r="C980" s="49"/>
      <c r="D980" s="48"/>
      <c r="E980" s="49"/>
      <c r="F980" s="70"/>
      <c r="G980" s="13"/>
      <c r="H980" s="13"/>
      <c r="I980" s="14"/>
      <c r="J980" s="44">
        <f>IFERROR(IF(G980="Annual Fee",VLOOKUP('Non-GB'!F980,Data!N:P,3,FALSE),0),0)+IFERROR(IF(G980="Late Charge",IF(OR(F980="FS-4.1",F980="FS-4.2"),VLOOKUP(F980&amp;H980,M:O,3,FALSE),VLOOKUP(H980,N:O,2,FALSE)*VLOOKUP(F980,Data!N:P,3,FALSE))),0)+IFERROR(IF(OR(F980="FS-4.1",F980="FS-4.2"),IF(VLOOKUP(H980,Data!R:S,2,FALSE)&lt;'Non-GB'!$D$5,"Lapse",0)),0)</f>
        <v>0</v>
      </c>
      <c r="L980" s="32"/>
    </row>
    <row r="981" spans="1:12" ht="20.100000000000001" customHeight="1" x14ac:dyDescent="0.25">
      <c r="A981" s="43">
        <v>973</v>
      </c>
      <c r="B981" s="49"/>
      <c r="C981" s="49"/>
      <c r="D981" s="48"/>
      <c r="E981" s="49"/>
      <c r="F981" s="70"/>
      <c r="G981" s="13"/>
      <c r="H981" s="13"/>
      <c r="I981" s="14"/>
      <c r="J981" s="44">
        <f>IFERROR(IF(G981="Annual Fee",VLOOKUP('Non-GB'!F981,Data!N:P,3,FALSE),0),0)+IFERROR(IF(G981="Late Charge",IF(OR(F981="FS-4.1",F981="FS-4.2"),VLOOKUP(F981&amp;H981,M:O,3,FALSE),VLOOKUP(H981,N:O,2,FALSE)*VLOOKUP(F981,Data!N:P,3,FALSE))),0)+IFERROR(IF(OR(F981="FS-4.1",F981="FS-4.2"),IF(VLOOKUP(H981,Data!R:S,2,FALSE)&lt;'Non-GB'!$D$5,"Lapse",0)),0)</f>
        <v>0</v>
      </c>
      <c r="L981" s="32"/>
    </row>
    <row r="982" spans="1:12" ht="20.100000000000001" customHeight="1" x14ac:dyDescent="0.25">
      <c r="A982" s="43">
        <v>974</v>
      </c>
      <c r="B982" s="49"/>
      <c r="C982" s="49"/>
      <c r="D982" s="48"/>
      <c r="E982" s="49"/>
      <c r="F982" s="70"/>
      <c r="G982" s="13"/>
      <c r="H982" s="13"/>
      <c r="I982" s="14"/>
      <c r="J982" s="44">
        <f>IFERROR(IF(G982="Annual Fee",VLOOKUP('Non-GB'!F982,Data!N:P,3,FALSE),0),0)+IFERROR(IF(G982="Late Charge",IF(OR(F982="FS-4.1",F982="FS-4.2"),VLOOKUP(F982&amp;H982,M:O,3,FALSE),VLOOKUP(H982,N:O,2,FALSE)*VLOOKUP(F982,Data!N:P,3,FALSE))),0)+IFERROR(IF(OR(F982="FS-4.1",F982="FS-4.2"),IF(VLOOKUP(H982,Data!R:S,2,FALSE)&lt;'Non-GB'!$D$5,"Lapse",0)),0)</f>
        <v>0</v>
      </c>
      <c r="L982" s="32"/>
    </row>
    <row r="983" spans="1:12" ht="20.100000000000001" customHeight="1" x14ac:dyDescent="0.25">
      <c r="A983" s="43">
        <v>975</v>
      </c>
      <c r="B983" s="49"/>
      <c r="C983" s="49"/>
      <c r="D983" s="48"/>
      <c r="E983" s="49"/>
      <c r="F983" s="70"/>
      <c r="G983" s="13"/>
      <c r="H983" s="13"/>
      <c r="I983" s="14"/>
      <c r="J983" s="44">
        <f>IFERROR(IF(G983="Annual Fee",VLOOKUP('Non-GB'!F983,Data!N:P,3,FALSE),0),0)+IFERROR(IF(G983="Late Charge",IF(OR(F983="FS-4.1",F983="FS-4.2"),VLOOKUP(F983&amp;H983,M:O,3,FALSE),VLOOKUP(H983,N:O,2,FALSE)*VLOOKUP(F983,Data!N:P,3,FALSE))),0)+IFERROR(IF(OR(F983="FS-4.1",F983="FS-4.2"),IF(VLOOKUP(H983,Data!R:S,2,FALSE)&lt;'Non-GB'!$D$5,"Lapse",0)),0)</f>
        <v>0</v>
      </c>
      <c r="L983" s="32"/>
    </row>
    <row r="984" spans="1:12" ht="20.100000000000001" customHeight="1" x14ac:dyDescent="0.25">
      <c r="A984" s="43">
        <v>976</v>
      </c>
      <c r="B984" s="49"/>
      <c r="C984" s="49"/>
      <c r="D984" s="48"/>
      <c r="E984" s="49"/>
      <c r="F984" s="70"/>
      <c r="G984" s="13"/>
      <c r="H984" s="13"/>
      <c r="I984" s="14"/>
      <c r="J984" s="44">
        <f>IFERROR(IF(G984="Annual Fee",VLOOKUP('Non-GB'!F984,Data!N:P,3,FALSE),0),0)+IFERROR(IF(G984="Late Charge",IF(OR(F984="FS-4.1",F984="FS-4.2"),VLOOKUP(F984&amp;H984,M:O,3,FALSE),VLOOKUP(H984,N:O,2,FALSE)*VLOOKUP(F984,Data!N:P,3,FALSE))),0)+IFERROR(IF(OR(F984="FS-4.1",F984="FS-4.2"),IF(VLOOKUP(H984,Data!R:S,2,FALSE)&lt;'Non-GB'!$D$5,"Lapse",0)),0)</f>
        <v>0</v>
      </c>
      <c r="L984" s="32"/>
    </row>
    <row r="985" spans="1:12" ht="20.100000000000001" customHeight="1" x14ac:dyDescent="0.25">
      <c r="A985" s="43">
        <v>977</v>
      </c>
      <c r="B985" s="49"/>
      <c r="C985" s="49"/>
      <c r="D985" s="48"/>
      <c r="E985" s="49"/>
      <c r="F985" s="70"/>
      <c r="G985" s="13"/>
      <c r="H985" s="13"/>
      <c r="I985" s="14"/>
      <c r="J985" s="44">
        <f>IFERROR(IF(G985="Annual Fee",VLOOKUP('Non-GB'!F985,Data!N:P,3,FALSE),0),0)+IFERROR(IF(G985="Late Charge",IF(OR(F985="FS-4.1",F985="FS-4.2"),VLOOKUP(F985&amp;H985,M:O,3,FALSE),VLOOKUP(H985,N:O,2,FALSE)*VLOOKUP(F985,Data!N:P,3,FALSE))),0)+IFERROR(IF(OR(F985="FS-4.1",F985="FS-4.2"),IF(VLOOKUP(H985,Data!R:S,2,FALSE)&lt;'Non-GB'!$D$5,"Lapse",0)),0)</f>
        <v>0</v>
      </c>
      <c r="L985" s="32"/>
    </row>
    <row r="986" spans="1:12" ht="20.100000000000001" customHeight="1" x14ac:dyDescent="0.25">
      <c r="A986" s="43">
        <v>978</v>
      </c>
      <c r="B986" s="49"/>
      <c r="C986" s="49"/>
      <c r="D986" s="48"/>
      <c r="E986" s="49"/>
      <c r="F986" s="70"/>
      <c r="G986" s="13"/>
      <c r="H986" s="13"/>
      <c r="I986" s="14"/>
      <c r="J986" s="44">
        <f>IFERROR(IF(G986="Annual Fee",VLOOKUP('Non-GB'!F986,Data!N:P,3,FALSE),0),0)+IFERROR(IF(G986="Late Charge",IF(OR(F986="FS-4.1",F986="FS-4.2"),VLOOKUP(F986&amp;H986,M:O,3,FALSE),VLOOKUP(H986,N:O,2,FALSE)*VLOOKUP(F986,Data!N:P,3,FALSE))),0)+IFERROR(IF(OR(F986="FS-4.1",F986="FS-4.2"),IF(VLOOKUP(H986,Data!R:S,2,FALSE)&lt;'Non-GB'!$D$5,"Lapse",0)),0)</f>
        <v>0</v>
      </c>
      <c r="L986" s="32"/>
    </row>
    <row r="987" spans="1:12" ht="20.100000000000001" customHeight="1" x14ac:dyDescent="0.25">
      <c r="A987" s="43">
        <v>979</v>
      </c>
      <c r="B987" s="49"/>
      <c r="C987" s="49"/>
      <c r="D987" s="48"/>
      <c r="E987" s="49"/>
      <c r="F987" s="70"/>
      <c r="G987" s="13"/>
      <c r="H987" s="13"/>
      <c r="I987" s="14"/>
      <c r="J987" s="44">
        <f>IFERROR(IF(G987="Annual Fee",VLOOKUP('Non-GB'!F987,Data!N:P,3,FALSE),0),0)+IFERROR(IF(G987="Late Charge",IF(OR(F987="FS-4.1",F987="FS-4.2"),VLOOKUP(F987&amp;H987,M:O,3,FALSE),VLOOKUP(H987,N:O,2,FALSE)*VLOOKUP(F987,Data!N:P,3,FALSE))),0)+IFERROR(IF(OR(F987="FS-4.1",F987="FS-4.2"),IF(VLOOKUP(H987,Data!R:S,2,FALSE)&lt;'Non-GB'!$D$5,"Lapse",0)),0)</f>
        <v>0</v>
      </c>
      <c r="L987" s="32"/>
    </row>
    <row r="988" spans="1:12" ht="20.100000000000001" customHeight="1" x14ac:dyDescent="0.25">
      <c r="A988" s="43">
        <v>980</v>
      </c>
      <c r="B988" s="49"/>
      <c r="C988" s="49"/>
      <c r="D988" s="48"/>
      <c r="E988" s="49"/>
      <c r="F988" s="70"/>
      <c r="G988" s="13"/>
      <c r="H988" s="13"/>
      <c r="I988" s="14"/>
      <c r="J988" s="44">
        <f>IFERROR(IF(G988="Annual Fee",VLOOKUP('Non-GB'!F988,Data!N:P,3,FALSE),0),0)+IFERROR(IF(G988="Late Charge",IF(OR(F988="FS-4.1",F988="FS-4.2"),VLOOKUP(F988&amp;H988,M:O,3,FALSE),VLOOKUP(H988,N:O,2,FALSE)*VLOOKUP(F988,Data!N:P,3,FALSE))),0)+IFERROR(IF(OR(F988="FS-4.1",F988="FS-4.2"),IF(VLOOKUP(H988,Data!R:S,2,FALSE)&lt;'Non-GB'!$D$5,"Lapse",0)),0)</f>
        <v>0</v>
      </c>
      <c r="L988" s="32"/>
    </row>
    <row r="989" spans="1:12" ht="20.100000000000001" customHeight="1" x14ac:dyDescent="0.25">
      <c r="A989" s="43">
        <v>981</v>
      </c>
      <c r="B989" s="49"/>
      <c r="C989" s="49"/>
      <c r="D989" s="48"/>
      <c r="E989" s="49"/>
      <c r="F989" s="70"/>
      <c r="G989" s="13"/>
      <c r="H989" s="13"/>
      <c r="I989" s="14"/>
      <c r="J989" s="44">
        <f>IFERROR(IF(G989="Annual Fee",VLOOKUP('Non-GB'!F989,Data!N:P,3,FALSE),0),0)+IFERROR(IF(G989="Late Charge",IF(OR(F989="FS-4.1",F989="FS-4.2"),VLOOKUP(F989&amp;H989,M:O,3,FALSE),VLOOKUP(H989,N:O,2,FALSE)*VLOOKUP(F989,Data!N:P,3,FALSE))),0)+IFERROR(IF(OR(F989="FS-4.1",F989="FS-4.2"),IF(VLOOKUP(H989,Data!R:S,2,FALSE)&lt;'Non-GB'!$D$5,"Lapse",0)),0)</f>
        <v>0</v>
      </c>
      <c r="L989" s="32"/>
    </row>
    <row r="990" spans="1:12" ht="20.100000000000001" customHeight="1" x14ac:dyDescent="0.25">
      <c r="A990" s="43">
        <v>982</v>
      </c>
      <c r="B990" s="49"/>
      <c r="C990" s="49"/>
      <c r="D990" s="48"/>
      <c r="E990" s="49"/>
      <c r="F990" s="70"/>
      <c r="G990" s="13"/>
      <c r="H990" s="13"/>
      <c r="I990" s="14"/>
      <c r="J990" s="44">
        <f>IFERROR(IF(G990="Annual Fee",VLOOKUP('Non-GB'!F990,Data!N:P,3,FALSE),0),0)+IFERROR(IF(G990="Late Charge",IF(OR(F990="FS-4.1",F990="FS-4.2"),VLOOKUP(F990&amp;H990,M:O,3,FALSE),VLOOKUP(H990,N:O,2,FALSE)*VLOOKUP(F990,Data!N:P,3,FALSE))),0)+IFERROR(IF(OR(F990="FS-4.1",F990="FS-4.2"),IF(VLOOKUP(H990,Data!R:S,2,FALSE)&lt;'Non-GB'!$D$5,"Lapse",0)),0)</f>
        <v>0</v>
      </c>
      <c r="L990" s="32"/>
    </row>
    <row r="991" spans="1:12" ht="20.100000000000001" customHeight="1" x14ac:dyDescent="0.25">
      <c r="A991" s="43">
        <v>983</v>
      </c>
      <c r="B991" s="49"/>
      <c r="C991" s="49"/>
      <c r="D991" s="48"/>
      <c r="E991" s="49"/>
      <c r="F991" s="70"/>
      <c r="G991" s="13"/>
      <c r="H991" s="13"/>
      <c r="I991" s="14"/>
      <c r="J991" s="44">
        <f>IFERROR(IF(G991="Annual Fee",VLOOKUP('Non-GB'!F991,Data!N:P,3,FALSE),0),0)+IFERROR(IF(G991="Late Charge",IF(OR(F991="FS-4.1",F991="FS-4.2"),VLOOKUP(F991&amp;H991,M:O,3,FALSE),VLOOKUP(H991,N:O,2,FALSE)*VLOOKUP(F991,Data!N:P,3,FALSE))),0)+IFERROR(IF(OR(F991="FS-4.1",F991="FS-4.2"),IF(VLOOKUP(H991,Data!R:S,2,FALSE)&lt;'Non-GB'!$D$5,"Lapse",0)),0)</f>
        <v>0</v>
      </c>
      <c r="L991" s="32"/>
    </row>
    <row r="992" spans="1:12" ht="20.100000000000001" customHeight="1" x14ac:dyDescent="0.25">
      <c r="A992" s="43">
        <v>984</v>
      </c>
      <c r="B992" s="49"/>
      <c r="C992" s="49"/>
      <c r="D992" s="48"/>
      <c r="E992" s="49"/>
      <c r="F992" s="70"/>
      <c r="G992" s="13"/>
      <c r="H992" s="13"/>
      <c r="I992" s="14"/>
      <c r="J992" s="44">
        <f>IFERROR(IF(G992="Annual Fee",VLOOKUP('Non-GB'!F992,Data!N:P,3,FALSE),0),0)+IFERROR(IF(G992="Late Charge",IF(OR(F992="FS-4.1",F992="FS-4.2"),VLOOKUP(F992&amp;H992,M:O,3,FALSE),VLOOKUP(H992,N:O,2,FALSE)*VLOOKUP(F992,Data!N:P,3,FALSE))),0)+IFERROR(IF(OR(F992="FS-4.1",F992="FS-4.2"),IF(VLOOKUP(H992,Data!R:S,2,FALSE)&lt;'Non-GB'!$D$5,"Lapse",0)),0)</f>
        <v>0</v>
      </c>
      <c r="L992" s="32"/>
    </row>
    <row r="993" spans="1:12" ht="20.100000000000001" customHeight="1" x14ac:dyDescent="0.25">
      <c r="A993" s="43">
        <v>985</v>
      </c>
      <c r="B993" s="49"/>
      <c r="C993" s="49"/>
      <c r="D993" s="48"/>
      <c r="E993" s="49"/>
      <c r="F993" s="70"/>
      <c r="G993" s="13"/>
      <c r="H993" s="13"/>
      <c r="I993" s="14"/>
      <c r="J993" s="44">
        <f>IFERROR(IF(G993="Annual Fee",VLOOKUP('Non-GB'!F993,Data!N:P,3,FALSE),0),0)+IFERROR(IF(G993="Late Charge",IF(OR(F993="FS-4.1",F993="FS-4.2"),VLOOKUP(F993&amp;H993,M:O,3,FALSE),VLOOKUP(H993,N:O,2,FALSE)*VLOOKUP(F993,Data!N:P,3,FALSE))),0)+IFERROR(IF(OR(F993="FS-4.1",F993="FS-4.2"),IF(VLOOKUP(H993,Data!R:S,2,FALSE)&lt;'Non-GB'!$D$5,"Lapse",0)),0)</f>
        <v>0</v>
      </c>
      <c r="L993" s="32"/>
    </row>
    <row r="994" spans="1:12" ht="20.100000000000001" customHeight="1" x14ac:dyDescent="0.25">
      <c r="A994" s="43">
        <v>986</v>
      </c>
      <c r="B994" s="49"/>
      <c r="C994" s="49"/>
      <c r="D994" s="48"/>
      <c r="E994" s="49"/>
      <c r="F994" s="70"/>
      <c r="G994" s="13"/>
      <c r="H994" s="13"/>
      <c r="I994" s="14"/>
      <c r="J994" s="44">
        <f>IFERROR(IF(G994="Annual Fee",VLOOKUP('Non-GB'!F994,Data!N:P,3,FALSE),0),0)+IFERROR(IF(G994="Late Charge",IF(OR(F994="FS-4.1",F994="FS-4.2"),VLOOKUP(F994&amp;H994,M:O,3,FALSE),VLOOKUP(H994,N:O,2,FALSE)*VLOOKUP(F994,Data!N:P,3,FALSE))),0)+IFERROR(IF(OR(F994="FS-4.1",F994="FS-4.2"),IF(VLOOKUP(H994,Data!R:S,2,FALSE)&lt;'Non-GB'!$D$5,"Lapse",0)),0)</f>
        <v>0</v>
      </c>
      <c r="L994" s="32"/>
    </row>
    <row r="995" spans="1:12" ht="20.100000000000001" customHeight="1" x14ac:dyDescent="0.25">
      <c r="A995" s="43">
        <v>987</v>
      </c>
      <c r="B995" s="49"/>
      <c r="C995" s="49"/>
      <c r="D995" s="48"/>
      <c r="E995" s="49"/>
      <c r="F995" s="70"/>
      <c r="G995" s="13"/>
      <c r="H995" s="13"/>
      <c r="I995" s="14"/>
      <c r="J995" s="44">
        <f>IFERROR(IF(G995="Annual Fee",VLOOKUP('Non-GB'!F995,Data!N:P,3,FALSE),0),0)+IFERROR(IF(G995="Late Charge",IF(OR(F995="FS-4.1",F995="FS-4.2"),VLOOKUP(F995&amp;H995,M:O,3,FALSE),VLOOKUP(H995,N:O,2,FALSE)*VLOOKUP(F995,Data!N:P,3,FALSE))),0)+IFERROR(IF(OR(F995="FS-4.1",F995="FS-4.2"),IF(VLOOKUP(H995,Data!R:S,2,FALSE)&lt;'Non-GB'!$D$5,"Lapse",0)),0)</f>
        <v>0</v>
      </c>
      <c r="L995" s="32"/>
    </row>
    <row r="996" spans="1:12" ht="20.100000000000001" customHeight="1" x14ac:dyDescent="0.25">
      <c r="A996" s="43">
        <v>988</v>
      </c>
      <c r="B996" s="49"/>
      <c r="C996" s="49"/>
      <c r="D996" s="48"/>
      <c r="E996" s="49"/>
      <c r="F996" s="70"/>
      <c r="G996" s="13"/>
      <c r="H996" s="13"/>
      <c r="I996" s="14"/>
      <c r="J996" s="44">
        <f>IFERROR(IF(G996="Annual Fee",VLOOKUP('Non-GB'!F996,Data!N:P,3,FALSE),0),0)+IFERROR(IF(G996="Late Charge",IF(OR(F996="FS-4.1",F996="FS-4.2"),VLOOKUP(F996&amp;H996,M:O,3,FALSE),VLOOKUP(H996,N:O,2,FALSE)*VLOOKUP(F996,Data!N:P,3,FALSE))),0)+IFERROR(IF(OR(F996="FS-4.1",F996="FS-4.2"),IF(VLOOKUP(H996,Data!R:S,2,FALSE)&lt;'Non-GB'!$D$5,"Lapse",0)),0)</f>
        <v>0</v>
      </c>
      <c r="L996" s="32"/>
    </row>
    <row r="997" spans="1:12" ht="20.100000000000001" customHeight="1" x14ac:dyDescent="0.25">
      <c r="A997" s="43">
        <v>989</v>
      </c>
      <c r="B997" s="49"/>
      <c r="C997" s="49"/>
      <c r="D997" s="48"/>
      <c r="E997" s="49"/>
      <c r="F997" s="70"/>
      <c r="G997" s="13"/>
      <c r="H997" s="13"/>
      <c r="I997" s="14"/>
      <c r="J997" s="44">
        <f>IFERROR(IF(G997="Annual Fee",VLOOKUP('Non-GB'!F997,Data!N:P,3,FALSE),0),0)+IFERROR(IF(G997="Late Charge",IF(OR(F997="FS-4.1",F997="FS-4.2"),VLOOKUP(F997&amp;H997,M:O,3,FALSE),VLOOKUP(H997,N:O,2,FALSE)*VLOOKUP(F997,Data!N:P,3,FALSE))),0)+IFERROR(IF(OR(F997="FS-4.1",F997="FS-4.2"),IF(VLOOKUP(H997,Data!R:S,2,FALSE)&lt;'Non-GB'!$D$5,"Lapse",0)),0)</f>
        <v>0</v>
      </c>
      <c r="L997" s="32"/>
    </row>
    <row r="998" spans="1:12" ht="20.100000000000001" customHeight="1" x14ac:dyDescent="0.25">
      <c r="A998" s="43">
        <v>990</v>
      </c>
      <c r="B998" s="49"/>
      <c r="C998" s="49"/>
      <c r="D998" s="48"/>
      <c r="E998" s="49"/>
      <c r="F998" s="70"/>
      <c r="G998" s="13"/>
      <c r="H998" s="13"/>
      <c r="I998" s="14"/>
      <c r="J998" s="44">
        <f>IFERROR(IF(G998="Annual Fee",VLOOKUP('Non-GB'!F998,Data!N:P,3,FALSE),0),0)+IFERROR(IF(G998="Late Charge",IF(OR(F998="FS-4.1",F998="FS-4.2"),VLOOKUP(F998&amp;H998,M:O,3,FALSE),VLOOKUP(H998,N:O,2,FALSE)*VLOOKUP(F998,Data!N:P,3,FALSE))),0)+IFERROR(IF(OR(F998="FS-4.1",F998="FS-4.2"),IF(VLOOKUP(H998,Data!R:S,2,FALSE)&lt;'Non-GB'!$D$5,"Lapse",0)),0)</f>
        <v>0</v>
      </c>
      <c r="L998" s="32"/>
    </row>
    <row r="999" spans="1:12" ht="20.100000000000001" customHeight="1" x14ac:dyDescent="0.25">
      <c r="A999" s="43">
        <v>991</v>
      </c>
      <c r="B999" s="49"/>
      <c r="C999" s="49"/>
      <c r="D999" s="48"/>
      <c r="E999" s="49"/>
      <c r="F999" s="70"/>
      <c r="G999" s="13"/>
      <c r="H999" s="13"/>
      <c r="I999" s="14"/>
      <c r="J999" s="44">
        <f>IFERROR(IF(G999="Annual Fee",VLOOKUP('Non-GB'!F999,Data!N:P,3,FALSE),0),0)+IFERROR(IF(G999="Late Charge",IF(OR(F999="FS-4.1",F999="FS-4.2"),VLOOKUP(F999&amp;H999,M:O,3,FALSE),VLOOKUP(H999,N:O,2,FALSE)*VLOOKUP(F999,Data!N:P,3,FALSE))),0)+IFERROR(IF(OR(F999="FS-4.1",F999="FS-4.2"),IF(VLOOKUP(H999,Data!R:S,2,FALSE)&lt;'Non-GB'!$D$5,"Lapse",0)),0)</f>
        <v>0</v>
      </c>
      <c r="L999" s="32"/>
    </row>
    <row r="1000" spans="1:12" ht="20.100000000000001" customHeight="1" x14ac:dyDescent="0.25">
      <c r="A1000" s="43">
        <v>992</v>
      </c>
      <c r="B1000" s="49"/>
      <c r="C1000" s="49"/>
      <c r="D1000" s="48"/>
      <c r="E1000" s="49"/>
      <c r="F1000" s="70"/>
      <c r="G1000" s="13"/>
      <c r="H1000" s="13"/>
      <c r="I1000" s="14"/>
      <c r="J1000" s="44">
        <f>IFERROR(IF(G1000="Annual Fee",VLOOKUP('Non-GB'!F1000,Data!N:P,3,FALSE),0),0)+IFERROR(IF(G1000="Late Charge",IF(OR(F1000="FS-4.1",F1000="FS-4.2"),VLOOKUP(F1000&amp;H1000,M:O,3,FALSE),VLOOKUP(H1000,N:O,2,FALSE)*VLOOKUP(F1000,Data!N:P,3,FALSE))),0)+IFERROR(IF(OR(F1000="FS-4.1",F1000="FS-4.2"),IF(VLOOKUP(H1000,Data!R:S,2,FALSE)&lt;'Non-GB'!$D$5,"Lapse",0)),0)</f>
        <v>0</v>
      </c>
      <c r="L1000" s="32"/>
    </row>
    <row r="1001" spans="1:12" ht="20.100000000000001" customHeight="1" x14ac:dyDescent="0.25">
      <c r="A1001" s="43">
        <v>993</v>
      </c>
      <c r="B1001" s="49"/>
      <c r="C1001" s="49"/>
      <c r="D1001" s="48"/>
      <c r="E1001" s="49"/>
      <c r="F1001" s="70"/>
      <c r="G1001" s="13"/>
      <c r="H1001" s="13"/>
      <c r="I1001" s="14"/>
      <c r="J1001" s="44">
        <f>IFERROR(IF(G1001="Annual Fee",VLOOKUP('Non-GB'!F1001,Data!N:P,3,FALSE),0),0)+IFERROR(IF(G1001="Late Charge",IF(OR(F1001="FS-4.1",F1001="FS-4.2"),VLOOKUP(F1001&amp;H1001,M:O,3,FALSE),VLOOKUP(H1001,N:O,2,FALSE)*VLOOKUP(F1001,Data!N:P,3,FALSE))),0)+IFERROR(IF(OR(F1001="FS-4.1",F1001="FS-4.2"),IF(VLOOKUP(H1001,Data!R:S,2,FALSE)&lt;'Non-GB'!$D$5,"Lapse",0)),0)</f>
        <v>0</v>
      </c>
      <c r="L1001" s="32"/>
    </row>
    <row r="1002" spans="1:12" ht="20.100000000000001" customHeight="1" x14ac:dyDescent="0.25">
      <c r="A1002" s="43">
        <v>994</v>
      </c>
      <c r="B1002" s="49"/>
      <c r="C1002" s="49"/>
      <c r="D1002" s="48"/>
      <c r="E1002" s="49"/>
      <c r="F1002" s="70"/>
      <c r="G1002" s="13"/>
      <c r="H1002" s="13"/>
      <c r="I1002" s="14"/>
      <c r="J1002" s="44">
        <f>IFERROR(IF(G1002="Annual Fee",VLOOKUP('Non-GB'!F1002,Data!N:P,3,FALSE),0),0)+IFERROR(IF(G1002="Late Charge",IF(OR(F1002="FS-4.1",F1002="FS-4.2"),VLOOKUP(F1002&amp;H1002,M:O,3,FALSE),VLOOKUP(H1002,N:O,2,FALSE)*VLOOKUP(F1002,Data!N:P,3,FALSE))),0)+IFERROR(IF(OR(F1002="FS-4.1",F1002="FS-4.2"),IF(VLOOKUP(H1002,Data!R:S,2,FALSE)&lt;'Non-GB'!$D$5,"Lapse",0)),0)</f>
        <v>0</v>
      </c>
      <c r="L1002" s="32"/>
    </row>
    <row r="1003" spans="1:12" ht="20.100000000000001" customHeight="1" x14ac:dyDescent="0.25">
      <c r="A1003" s="43">
        <v>995</v>
      </c>
      <c r="B1003" s="49"/>
      <c r="C1003" s="49"/>
      <c r="D1003" s="48"/>
      <c r="E1003" s="49"/>
      <c r="F1003" s="70"/>
      <c r="G1003" s="13"/>
      <c r="H1003" s="13"/>
      <c r="I1003" s="14"/>
      <c r="J1003" s="44">
        <f>IFERROR(IF(G1003="Annual Fee",VLOOKUP('Non-GB'!F1003,Data!N:P,3,FALSE),0),0)+IFERROR(IF(G1003="Late Charge",IF(OR(F1003="FS-4.1",F1003="FS-4.2"),VLOOKUP(F1003&amp;H1003,M:O,3,FALSE),VLOOKUP(H1003,N:O,2,FALSE)*VLOOKUP(F1003,Data!N:P,3,FALSE))),0)+IFERROR(IF(OR(F1003="FS-4.1",F1003="FS-4.2"),IF(VLOOKUP(H1003,Data!R:S,2,FALSE)&lt;'Non-GB'!$D$5,"Lapse",0)),0)</f>
        <v>0</v>
      </c>
      <c r="L1003" s="32"/>
    </row>
    <row r="1004" spans="1:12" ht="20.100000000000001" customHeight="1" x14ac:dyDescent="0.25">
      <c r="A1004" s="43">
        <v>996</v>
      </c>
      <c r="B1004" s="49"/>
      <c r="C1004" s="49"/>
      <c r="D1004" s="48"/>
      <c r="E1004" s="49"/>
      <c r="F1004" s="70"/>
      <c r="G1004" s="13"/>
      <c r="H1004" s="13"/>
      <c r="I1004" s="14"/>
      <c r="J1004" s="44">
        <f>IFERROR(IF(G1004="Annual Fee",VLOOKUP('Non-GB'!F1004,Data!N:P,3,FALSE),0),0)+IFERROR(IF(G1004="Late Charge",IF(OR(F1004="FS-4.1",F1004="FS-4.2"),VLOOKUP(F1004&amp;H1004,M:O,3,FALSE),VLOOKUP(H1004,N:O,2,FALSE)*VLOOKUP(F1004,Data!N:P,3,FALSE))),0)+IFERROR(IF(OR(F1004="FS-4.1",F1004="FS-4.2"),IF(VLOOKUP(H1004,Data!R:S,2,FALSE)&lt;'Non-GB'!$D$5,"Lapse",0)),0)</f>
        <v>0</v>
      </c>
      <c r="L1004" s="32"/>
    </row>
    <row r="1005" spans="1:12" ht="20.100000000000001" customHeight="1" x14ac:dyDescent="0.25">
      <c r="A1005" s="43">
        <v>997</v>
      </c>
      <c r="B1005" s="49"/>
      <c r="C1005" s="49"/>
      <c r="D1005" s="48"/>
      <c r="E1005" s="49"/>
      <c r="F1005" s="70"/>
      <c r="G1005" s="13"/>
      <c r="H1005" s="13"/>
      <c r="I1005" s="14"/>
      <c r="J1005" s="44">
        <f>IFERROR(IF(G1005="Annual Fee",VLOOKUP('Non-GB'!F1005,Data!N:P,3,FALSE),0),0)+IFERROR(IF(G1005="Late Charge",IF(OR(F1005="FS-4.1",F1005="FS-4.2"),VLOOKUP(F1005&amp;H1005,M:O,3,FALSE),VLOOKUP(H1005,N:O,2,FALSE)*VLOOKUP(F1005,Data!N:P,3,FALSE))),0)+IFERROR(IF(OR(F1005="FS-4.1",F1005="FS-4.2"),IF(VLOOKUP(H1005,Data!R:S,2,FALSE)&lt;'Non-GB'!$D$5,"Lapse",0)),0)</f>
        <v>0</v>
      </c>
      <c r="L1005" s="32"/>
    </row>
    <row r="1006" spans="1:12" ht="20.100000000000001" customHeight="1" x14ac:dyDescent="0.25">
      <c r="A1006" s="43">
        <v>998</v>
      </c>
      <c r="B1006" s="49"/>
      <c r="C1006" s="49"/>
      <c r="D1006" s="48"/>
      <c r="E1006" s="49"/>
      <c r="F1006" s="70"/>
      <c r="G1006" s="13"/>
      <c r="H1006" s="13"/>
      <c r="I1006" s="14"/>
      <c r="J1006" s="44">
        <f>IFERROR(IF(G1006="Annual Fee",VLOOKUP('Non-GB'!F1006,Data!N:P,3,FALSE),0),0)+IFERROR(IF(G1006="Late Charge",IF(OR(F1006="FS-4.1",F1006="FS-4.2"),VLOOKUP(F1006&amp;H1006,M:O,3,FALSE),VLOOKUP(H1006,N:O,2,FALSE)*VLOOKUP(F1006,Data!N:P,3,FALSE))),0)+IFERROR(IF(OR(F1006="FS-4.1",F1006="FS-4.2"),IF(VLOOKUP(H1006,Data!R:S,2,FALSE)&lt;'Non-GB'!$D$5,"Lapse",0)),0)</f>
        <v>0</v>
      </c>
      <c r="L1006" s="32"/>
    </row>
    <row r="1007" spans="1:12" ht="20.100000000000001" customHeight="1" x14ac:dyDescent="0.25">
      <c r="A1007" s="43">
        <v>999</v>
      </c>
      <c r="B1007" s="49"/>
      <c r="C1007" s="49"/>
      <c r="D1007" s="48"/>
      <c r="E1007" s="49"/>
      <c r="F1007" s="70"/>
      <c r="G1007" s="13"/>
      <c r="H1007" s="13"/>
      <c r="I1007" s="14"/>
      <c r="J1007" s="44">
        <f>IFERROR(IF(G1007="Annual Fee",VLOOKUP('Non-GB'!F1007,Data!N:P,3,FALSE),0),0)+IFERROR(IF(G1007="Late Charge",IF(OR(F1007="FS-4.1",F1007="FS-4.2"),VLOOKUP(F1007&amp;H1007,M:O,3,FALSE),VLOOKUP(H1007,N:O,2,FALSE)*VLOOKUP(F1007,Data!N:P,3,FALSE))),0)+IFERROR(IF(OR(F1007="FS-4.1",F1007="FS-4.2"),IF(VLOOKUP(H1007,Data!R:S,2,FALSE)&lt;'Non-GB'!$D$5,"Lapse",0)),0)</f>
        <v>0</v>
      </c>
      <c r="L1007" s="32"/>
    </row>
    <row r="1008" spans="1:12" ht="20.100000000000001" customHeight="1" x14ac:dyDescent="0.25">
      <c r="A1008" s="43">
        <v>1000</v>
      </c>
      <c r="B1008" s="49"/>
      <c r="C1008" s="49"/>
      <c r="D1008" s="48"/>
      <c r="E1008" s="49"/>
      <c r="F1008" s="70"/>
      <c r="G1008" s="13"/>
      <c r="H1008" s="13"/>
      <c r="I1008" s="70"/>
      <c r="J1008" s="44">
        <f>IFERROR(IF(G1008="Annual Fee",VLOOKUP('Non-GB'!F1008,Data!N:P,3,FALSE),0),0)+IFERROR(IF(G1008="Late Charge",IF(OR(F1008="FS-4.1",F1008="FS-4.2"),VLOOKUP(F1008&amp;H1008,M:O,3,FALSE),VLOOKUP(H1008,N:O,2,FALSE)*VLOOKUP(F1008,Data!N:P,3,FALSE))),0)+IFERROR(IF(OR(F1008="FS-4.1",F1008="FS-4.2"),IF(VLOOKUP(H1008,Data!R:S,2,FALSE)&lt;'Non-GB'!$D$5,"Lapse",0)),0)</f>
        <v>0</v>
      </c>
      <c r="L1008" s="32"/>
    </row>
    <row r="1009" spans="1:39" s="69" customFormat="1" ht="18.95" customHeight="1" thickBot="1" x14ac:dyDescent="0.25">
      <c r="A1009" s="90" t="s">
        <v>8</v>
      </c>
      <c r="B1009" s="91"/>
      <c r="C1009" s="91"/>
      <c r="D1009" s="91"/>
      <c r="E1009" s="91"/>
      <c r="F1009" s="91"/>
      <c r="G1009" s="91"/>
      <c r="H1009" s="91"/>
      <c r="I1009" s="78">
        <f>+I9</f>
        <v>0</v>
      </c>
      <c r="J1009" s="52">
        <f>SUM(J9:J1008)</f>
        <v>0</v>
      </c>
      <c r="K1009" s="25"/>
      <c r="L1009" s="41"/>
      <c r="M1009" s="25"/>
      <c r="N1009" s="25"/>
      <c r="O1009" s="51"/>
      <c r="P1009" s="25"/>
      <c r="Q1009" s="25"/>
      <c r="R1009" s="25"/>
      <c r="S1009" s="25"/>
      <c r="T1009" s="25"/>
      <c r="U1009" s="25"/>
      <c r="V1009" s="25"/>
      <c r="W1009" s="25"/>
      <c r="X1009" s="25"/>
      <c r="Y1009" s="25"/>
      <c r="Z1009" s="25"/>
      <c r="AA1009" s="25"/>
      <c r="AB1009" s="25"/>
      <c r="AC1009" s="25"/>
      <c r="AD1009" s="25"/>
      <c r="AE1009" s="25"/>
      <c r="AF1009" s="25"/>
      <c r="AG1009" s="25"/>
      <c r="AH1009" s="25"/>
      <c r="AI1009" s="25"/>
      <c r="AJ1009" s="25"/>
      <c r="AK1009" s="25"/>
      <c r="AL1009" s="25"/>
      <c r="AM1009" s="25"/>
    </row>
    <row r="1010" spans="1:39" s="28" customFormat="1" ht="15" customHeight="1" thickTop="1" x14ac:dyDescent="0.25">
      <c r="A1010" s="85" t="s">
        <v>80</v>
      </c>
      <c r="B1010" s="86"/>
      <c r="C1010" s="86"/>
      <c r="D1010" s="86"/>
      <c r="E1010" s="86"/>
      <c r="F1010" s="86"/>
      <c r="G1010" s="86"/>
      <c r="H1010" s="86"/>
      <c r="I1010" s="86"/>
      <c r="J1010" s="87"/>
      <c r="K1010" s="23"/>
      <c r="L1010" s="34"/>
      <c r="O1010" s="31"/>
    </row>
    <row r="1011" spans="1:39" s="28" customFormat="1" ht="15" customHeight="1" x14ac:dyDescent="0.25">
      <c r="A1011" s="79" t="s">
        <v>82</v>
      </c>
      <c r="B1011" s="80"/>
      <c r="C1011" s="80"/>
      <c r="D1011" s="80"/>
      <c r="E1011" s="80"/>
      <c r="F1011" s="80"/>
      <c r="G1011" s="80"/>
      <c r="H1011" s="80"/>
      <c r="I1011" s="80"/>
      <c r="J1011" s="81"/>
      <c r="K1011" s="23"/>
      <c r="L1011" s="34"/>
      <c r="O1011" s="31"/>
    </row>
    <row r="1012" spans="1:39" s="28" customFormat="1" ht="15" customHeight="1" x14ac:dyDescent="0.25">
      <c r="A1012" s="79" t="s">
        <v>79</v>
      </c>
      <c r="B1012" s="80"/>
      <c r="C1012" s="80"/>
      <c r="D1012" s="80"/>
      <c r="E1012" s="80"/>
      <c r="F1012" s="80"/>
      <c r="G1012" s="80"/>
      <c r="H1012" s="80"/>
      <c r="I1012" s="80"/>
      <c r="J1012" s="81"/>
      <c r="K1012" s="23"/>
      <c r="L1012" s="34"/>
      <c r="O1012" s="31"/>
    </row>
    <row r="1013" spans="1:39" s="28" customFormat="1" ht="15" customHeight="1" x14ac:dyDescent="0.25">
      <c r="A1013" s="53"/>
      <c r="B1013" s="54"/>
      <c r="C1013" s="54"/>
      <c r="D1013" s="54"/>
      <c r="E1013" s="54"/>
      <c r="F1013" s="54"/>
      <c r="G1013" s="54"/>
      <c r="H1013" s="54"/>
      <c r="I1013" s="54"/>
      <c r="J1013" s="55"/>
      <c r="K1013" s="23"/>
      <c r="L1013" s="34"/>
      <c r="O1013" s="31"/>
    </row>
    <row r="1014" spans="1:39" s="28" customFormat="1" ht="15" customHeight="1" x14ac:dyDescent="0.25">
      <c r="A1014" s="56"/>
      <c r="B1014" s="57"/>
      <c r="C1014" s="57"/>
      <c r="D1014" s="57"/>
      <c r="E1014" s="57"/>
      <c r="F1014" s="57"/>
      <c r="G1014" s="57"/>
      <c r="H1014" s="57"/>
      <c r="I1014" s="57"/>
      <c r="J1014" s="58"/>
      <c r="K1014" s="23"/>
      <c r="L1014" s="34"/>
      <c r="O1014" s="31"/>
    </row>
    <row r="1015" spans="1:39" ht="15" customHeight="1" x14ac:dyDescent="0.25">
      <c r="A1015" s="42"/>
      <c r="B1015" s="41" t="s">
        <v>10</v>
      </c>
      <c r="C1015" s="15"/>
      <c r="D1015" s="57"/>
      <c r="E1015" s="57"/>
      <c r="F1015" s="57"/>
      <c r="G1015" s="57"/>
      <c r="H1015" s="57"/>
      <c r="I1015" s="57"/>
      <c r="J1015" s="58"/>
      <c r="L1015" s="34"/>
    </row>
    <row r="1016" spans="1:39" s="28" customFormat="1" ht="15" customHeight="1" thickBot="1" x14ac:dyDescent="0.3">
      <c r="A1016" s="82"/>
      <c r="B1016" s="83"/>
      <c r="C1016" s="83"/>
      <c r="D1016" s="83"/>
      <c r="E1016" s="83"/>
      <c r="F1016" s="83"/>
      <c r="G1016" s="83"/>
      <c r="H1016" s="83"/>
      <c r="I1016" s="83"/>
      <c r="J1016" s="84"/>
      <c r="K1016" s="23"/>
      <c r="L1016" s="34"/>
      <c r="O1016" s="31"/>
    </row>
    <row r="1017" spans="1:39" s="28" customFormat="1" x14ac:dyDescent="0.25">
      <c r="F1017" s="68"/>
      <c r="K1017" s="23"/>
      <c r="O1017" s="31"/>
    </row>
    <row r="1018" spans="1:39" s="28" customFormat="1" x14ac:dyDescent="0.25">
      <c r="F1018" s="68"/>
      <c r="K1018" s="23"/>
      <c r="O1018" s="31"/>
    </row>
    <row r="1019" spans="1:39" s="28" customFormat="1" x14ac:dyDescent="0.25">
      <c r="F1019" s="68"/>
      <c r="K1019" s="23"/>
      <c r="O1019" s="31"/>
    </row>
    <row r="1020" spans="1:39" s="28" customFormat="1" x14ac:dyDescent="0.25">
      <c r="F1020" s="68"/>
      <c r="K1020" s="23"/>
      <c r="O1020" s="31"/>
    </row>
    <row r="1021" spans="1:39" s="28" customFormat="1" x14ac:dyDescent="0.25">
      <c r="F1021" s="68"/>
      <c r="K1021" s="23"/>
      <c r="O1021" s="31"/>
    </row>
    <row r="1022" spans="1:39" s="28" customFormat="1" x14ac:dyDescent="0.25">
      <c r="F1022" s="68"/>
      <c r="K1022" s="23"/>
      <c r="O1022" s="31"/>
    </row>
    <row r="1023" spans="1:39" s="28" customFormat="1" x14ac:dyDescent="0.25">
      <c r="F1023" s="68"/>
      <c r="K1023" s="23"/>
      <c r="O1023" s="31"/>
    </row>
    <row r="1024" spans="1:39" s="28" customFormat="1" x14ac:dyDescent="0.25">
      <c r="F1024" s="68"/>
      <c r="K1024" s="23"/>
      <c r="O1024" s="31"/>
    </row>
    <row r="1025" spans="6:15" s="28" customFormat="1" x14ac:dyDescent="0.25">
      <c r="F1025" s="68"/>
      <c r="K1025" s="23"/>
      <c r="O1025" s="31"/>
    </row>
    <row r="1026" spans="6:15" s="28" customFormat="1" x14ac:dyDescent="0.25">
      <c r="F1026" s="68"/>
      <c r="K1026" s="23"/>
      <c r="O1026" s="31"/>
    </row>
    <row r="1027" spans="6:15" s="28" customFormat="1" x14ac:dyDescent="0.25">
      <c r="F1027" s="68"/>
      <c r="K1027" s="23"/>
      <c r="O1027" s="31"/>
    </row>
    <row r="1028" spans="6:15" s="28" customFormat="1" x14ac:dyDescent="0.25">
      <c r="F1028" s="68"/>
      <c r="K1028" s="23"/>
      <c r="O1028" s="31"/>
    </row>
    <row r="1029" spans="6:15" s="28" customFormat="1" x14ac:dyDescent="0.25">
      <c r="F1029" s="68"/>
      <c r="K1029" s="23"/>
      <c r="O1029" s="31"/>
    </row>
    <row r="1030" spans="6:15" s="28" customFormat="1" x14ac:dyDescent="0.25">
      <c r="F1030" s="68"/>
      <c r="K1030" s="23"/>
      <c r="O1030" s="31"/>
    </row>
    <row r="1031" spans="6:15" s="28" customFormat="1" x14ac:dyDescent="0.25">
      <c r="F1031" s="68"/>
      <c r="K1031" s="23"/>
      <c r="O1031" s="31"/>
    </row>
    <row r="1032" spans="6:15" s="28" customFormat="1" x14ac:dyDescent="0.25">
      <c r="F1032" s="68"/>
      <c r="K1032" s="23"/>
      <c r="O1032" s="31"/>
    </row>
    <row r="1033" spans="6:15" s="28" customFormat="1" x14ac:dyDescent="0.25">
      <c r="F1033" s="68"/>
      <c r="K1033" s="23"/>
      <c r="O1033" s="31"/>
    </row>
    <row r="1034" spans="6:15" s="28" customFormat="1" x14ac:dyDescent="0.25">
      <c r="F1034" s="68"/>
      <c r="K1034" s="23"/>
      <c r="O1034" s="31"/>
    </row>
    <row r="1035" spans="6:15" s="28" customFormat="1" x14ac:dyDescent="0.25">
      <c r="F1035" s="68"/>
      <c r="K1035" s="23"/>
      <c r="O1035" s="31"/>
    </row>
    <row r="1036" spans="6:15" s="28" customFormat="1" x14ac:dyDescent="0.25">
      <c r="F1036" s="68"/>
      <c r="K1036" s="23"/>
      <c r="O1036" s="31"/>
    </row>
    <row r="1037" spans="6:15" s="28" customFormat="1" x14ac:dyDescent="0.25">
      <c r="F1037" s="68"/>
      <c r="K1037" s="23"/>
      <c r="O1037" s="31"/>
    </row>
    <row r="1038" spans="6:15" s="28" customFormat="1" x14ac:dyDescent="0.25">
      <c r="F1038" s="68"/>
      <c r="K1038" s="23"/>
      <c r="O1038" s="31"/>
    </row>
    <row r="1039" spans="6:15" s="28" customFormat="1" x14ac:dyDescent="0.25">
      <c r="F1039" s="68"/>
      <c r="K1039" s="23"/>
      <c r="O1039" s="31"/>
    </row>
    <row r="1040" spans="6:15" s="28" customFormat="1" x14ac:dyDescent="0.25">
      <c r="F1040" s="68"/>
      <c r="K1040" s="23"/>
      <c r="O1040" s="31"/>
    </row>
    <row r="1041" spans="6:15" s="28" customFormat="1" x14ac:dyDescent="0.25">
      <c r="F1041" s="68"/>
      <c r="K1041" s="23"/>
      <c r="O1041" s="31"/>
    </row>
    <row r="1042" spans="6:15" s="28" customFormat="1" x14ac:dyDescent="0.25">
      <c r="F1042" s="68"/>
      <c r="K1042" s="23"/>
      <c r="O1042" s="31"/>
    </row>
    <row r="1043" spans="6:15" s="28" customFormat="1" x14ac:dyDescent="0.25">
      <c r="F1043" s="68"/>
      <c r="K1043" s="23"/>
      <c r="O1043" s="31"/>
    </row>
    <row r="1044" spans="6:15" s="28" customFormat="1" x14ac:dyDescent="0.25">
      <c r="F1044" s="68"/>
      <c r="K1044" s="23"/>
      <c r="O1044" s="31"/>
    </row>
    <row r="1045" spans="6:15" s="28" customFormat="1" x14ac:dyDescent="0.25">
      <c r="F1045" s="68"/>
      <c r="K1045" s="23"/>
      <c r="O1045" s="31"/>
    </row>
    <row r="1046" spans="6:15" s="28" customFormat="1" x14ac:dyDescent="0.25">
      <c r="F1046" s="68"/>
      <c r="K1046" s="23"/>
      <c r="O1046" s="31"/>
    </row>
    <row r="1047" spans="6:15" s="28" customFormat="1" x14ac:dyDescent="0.25">
      <c r="F1047" s="68"/>
      <c r="K1047" s="23"/>
      <c r="O1047" s="31"/>
    </row>
    <row r="1048" spans="6:15" s="28" customFormat="1" x14ac:dyDescent="0.25">
      <c r="F1048" s="68"/>
      <c r="K1048" s="23"/>
      <c r="O1048" s="31"/>
    </row>
    <row r="1049" spans="6:15" s="28" customFormat="1" x14ac:dyDescent="0.25">
      <c r="F1049" s="68"/>
      <c r="K1049" s="23"/>
      <c r="O1049" s="31"/>
    </row>
    <row r="1050" spans="6:15" s="28" customFormat="1" x14ac:dyDescent="0.25">
      <c r="F1050" s="68"/>
      <c r="K1050" s="23"/>
      <c r="O1050" s="31"/>
    </row>
    <row r="1051" spans="6:15" s="28" customFormat="1" x14ac:dyDescent="0.25">
      <c r="F1051" s="68"/>
      <c r="K1051" s="23"/>
      <c r="O1051" s="31"/>
    </row>
    <row r="1052" spans="6:15" s="28" customFormat="1" x14ac:dyDescent="0.25">
      <c r="F1052" s="68"/>
      <c r="K1052" s="23"/>
      <c r="O1052" s="31"/>
    </row>
    <row r="1053" spans="6:15" s="28" customFormat="1" x14ac:dyDescent="0.25">
      <c r="F1053" s="68"/>
      <c r="K1053" s="23"/>
      <c r="O1053" s="31"/>
    </row>
    <row r="1054" spans="6:15" s="28" customFormat="1" x14ac:dyDescent="0.25">
      <c r="F1054" s="68"/>
      <c r="K1054" s="23"/>
      <c r="O1054" s="31"/>
    </row>
    <row r="1055" spans="6:15" s="28" customFormat="1" x14ac:dyDescent="0.25">
      <c r="F1055" s="68"/>
      <c r="K1055" s="23"/>
      <c r="O1055" s="31"/>
    </row>
    <row r="1056" spans="6:15" s="28" customFormat="1" x14ac:dyDescent="0.25">
      <c r="F1056" s="68"/>
      <c r="K1056" s="23"/>
      <c r="O1056" s="31"/>
    </row>
    <row r="1057" spans="6:15" s="28" customFormat="1" x14ac:dyDescent="0.25">
      <c r="F1057" s="68"/>
      <c r="K1057" s="23"/>
      <c r="O1057" s="31"/>
    </row>
    <row r="1058" spans="6:15" s="28" customFormat="1" x14ac:dyDescent="0.25">
      <c r="F1058" s="68"/>
      <c r="K1058" s="23"/>
      <c r="O1058" s="31"/>
    </row>
    <row r="1059" spans="6:15" s="28" customFormat="1" x14ac:dyDescent="0.25">
      <c r="F1059" s="68"/>
      <c r="K1059" s="23"/>
      <c r="O1059" s="31"/>
    </row>
    <row r="1060" spans="6:15" s="28" customFormat="1" x14ac:dyDescent="0.25">
      <c r="F1060" s="68"/>
      <c r="K1060" s="23"/>
      <c r="O1060" s="31"/>
    </row>
    <row r="1061" spans="6:15" s="28" customFormat="1" x14ac:dyDescent="0.25">
      <c r="F1061" s="68"/>
      <c r="K1061" s="23"/>
      <c r="O1061" s="31"/>
    </row>
    <row r="1062" spans="6:15" s="28" customFormat="1" x14ac:dyDescent="0.25">
      <c r="F1062" s="68"/>
      <c r="K1062" s="23"/>
      <c r="O1062" s="31"/>
    </row>
    <row r="1063" spans="6:15" s="28" customFormat="1" x14ac:dyDescent="0.25">
      <c r="F1063" s="68"/>
      <c r="K1063" s="23"/>
      <c r="O1063" s="31"/>
    </row>
    <row r="1064" spans="6:15" s="28" customFormat="1" x14ac:dyDescent="0.25">
      <c r="F1064" s="68"/>
      <c r="K1064" s="23"/>
      <c r="O1064" s="31"/>
    </row>
    <row r="1065" spans="6:15" s="28" customFormat="1" x14ac:dyDescent="0.25">
      <c r="F1065" s="68"/>
      <c r="K1065" s="23"/>
      <c r="O1065" s="31"/>
    </row>
    <row r="1066" spans="6:15" s="28" customFormat="1" x14ac:dyDescent="0.25">
      <c r="F1066" s="68"/>
      <c r="K1066" s="23"/>
      <c r="O1066" s="31"/>
    </row>
    <row r="1067" spans="6:15" s="28" customFormat="1" x14ac:dyDescent="0.25">
      <c r="F1067" s="68"/>
      <c r="K1067" s="23"/>
      <c r="O1067" s="31"/>
    </row>
    <row r="1068" spans="6:15" s="28" customFormat="1" x14ac:dyDescent="0.25">
      <c r="F1068" s="68"/>
      <c r="K1068" s="23"/>
      <c r="O1068" s="31"/>
    </row>
    <row r="1069" spans="6:15" s="28" customFormat="1" x14ac:dyDescent="0.25">
      <c r="F1069" s="68"/>
      <c r="K1069" s="23"/>
      <c r="O1069" s="31"/>
    </row>
    <row r="1070" spans="6:15" s="28" customFormat="1" x14ac:dyDescent="0.25">
      <c r="F1070" s="68"/>
      <c r="K1070" s="23"/>
      <c r="O1070" s="31"/>
    </row>
    <row r="1071" spans="6:15" s="28" customFormat="1" x14ac:dyDescent="0.25">
      <c r="F1071" s="68"/>
      <c r="K1071" s="23"/>
      <c r="O1071" s="31"/>
    </row>
    <row r="1072" spans="6:15" s="28" customFormat="1" x14ac:dyDescent="0.25">
      <c r="F1072" s="68"/>
      <c r="K1072" s="23"/>
      <c r="O1072" s="31"/>
    </row>
    <row r="1073" spans="6:15" s="28" customFormat="1" x14ac:dyDescent="0.25">
      <c r="F1073" s="68"/>
      <c r="K1073" s="23"/>
      <c r="O1073" s="31"/>
    </row>
    <row r="1074" spans="6:15" s="28" customFormat="1" x14ac:dyDescent="0.25">
      <c r="F1074" s="68"/>
      <c r="K1074" s="23"/>
      <c r="O1074" s="31"/>
    </row>
    <row r="1075" spans="6:15" s="28" customFormat="1" x14ac:dyDescent="0.25">
      <c r="F1075" s="68"/>
      <c r="K1075" s="23"/>
      <c r="O1075" s="31"/>
    </row>
    <row r="1076" spans="6:15" s="28" customFormat="1" x14ac:dyDescent="0.25">
      <c r="F1076" s="68"/>
      <c r="K1076" s="23"/>
      <c r="O1076" s="31"/>
    </row>
    <row r="1077" spans="6:15" s="28" customFormat="1" x14ac:dyDescent="0.25">
      <c r="F1077" s="68"/>
      <c r="K1077" s="23"/>
      <c r="O1077" s="31"/>
    </row>
    <row r="1078" spans="6:15" s="28" customFormat="1" x14ac:dyDescent="0.25">
      <c r="F1078" s="68"/>
      <c r="K1078" s="23"/>
      <c r="O1078" s="31"/>
    </row>
    <row r="1079" spans="6:15" s="28" customFormat="1" x14ac:dyDescent="0.25">
      <c r="F1079" s="68"/>
      <c r="K1079" s="23"/>
      <c r="O1079" s="31"/>
    </row>
    <row r="1080" spans="6:15" s="28" customFormat="1" x14ac:dyDescent="0.25">
      <c r="F1080" s="68"/>
      <c r="K1080" s="23"/>
      <c r="O1080" s="31"/>
    </row>
    <row r="1081" spans="6:15" s="28" customFormat="1" x14ac:dyDescent="0.25">
      <c r="F1081" s="68"/>
      <c r="K1081" s="23"/>
      <c r="O1081" s="31"/>
    </row>
    <row r="1082" spans="6:15" s="28" customFormat="1" x14ac:dyDescent="0.25">
      <c r="F1082" s="68"/>
      <c r="K1082" s="23"/>
      <c r="O1082" s="31"/>
    </row>
    <row r="1083" spans="6:15" s="28" customFormat="1" x14ac:dyDescent="0.25">
      <c r="F1083" s="68"/>
      <c r="K1083" s="23"/>
      <c r="O1083" s="31"/>
    </row>
    <row r="1084" spans="6:15" s="28" customFormat="1" x14ac:dyDescent="0.25">
      <c r="F1084" s="68"/>
      <c r="K1084" s="23"/>
      <c r="O1084" s="31"/>
    </row>
    <row r="1085" spans="6:15" s="28" customFormat="1" x14ac:dyDescent="0.25">
      <c r="F1085" s="68"/>
      <c r="K1085" s="23"/>
      <c r="O1085" s="31"/>
    </row>
    <row r="1086" spans="6:15" s="28" customFormat="1" x14ac:dyDescent="0.25">
      <c r="F1086" s="68"/>
      <c r="K1086" s="23"/>
      <c r="O1086" s="31"/>
    </row>
    <row r="1087" spans="6:15" s="28" customFormat="1" x14ac:dyDescent="0.25">
      <c r="F1087" s="68"/>
      <c r="K1087" s="23"/>
      <c r="O1087" s="31"/>
    </row>
    <row r="1088" spans="6:15" s="28" customFormat="1" x14ac:dyDescent="0.25">
      <c r="F1088" s="68"/>
      <c r="K1088" s="23"/>
      <c r="O1088" s="31"/>
    </row>
    <row r="1089" spans="6:15" s="28" customFormat="1" x14ac:dyDescent="0.25">
      <c r="F1089" s="68"/>
      <c r="K1089" s="23"/>
      <c r="O1089" s="31"/>
    </row>
    <row r="1090" spans="6:15" s="28" customFormat="1" x14ac:dyDescent="0.25">
      <c r="F1090" s="68"/>
      <c r="K1090" s="23"/>
      <c r="O1090" s="31"/>
    </row>
    <row r="1091" spans="6:15" s="28" customFormat="1" x14ac:dyDescent="0.25">
      <c r="F1091" s="68"/>
      <c r="K1091" s="23"/>
      <c r="O1091" s="31"/>
    </row>
    <row r="1092" spans="6:15" s="28" customFormat="1" x14ac:dyDescent="0.25">
      <c r="F1092" s="68"/>
      <c r="K1092" s="23"/>
      <c r="O1092" s="31"/>
    </row>
    <row r="1093" spans="6:15" s="28" customFormat="1" x14ac:dyDescent="0.25">
      <c r="F1093" s="68"/>
      <c r="K1093" s="23"/>
      <c r="O1093" s="31"/>
    </row>
    <row r="1094" spans="6:15" s="28" customFormat="1" x14ac:dyDescent="0.25">
      <c r="F1094" s="68"/>
      <c r="K1094" s="23"/>
      <c r="O1094" s="31"/>
    </row>
    <row r="1095" spans="6:15" s="28" customFormat="1" x14ac:dyDescent="0.25">
      <c r="F1095" s="68"/>
      <c r="K1095" s="23"/>
      <c r="O1095" s="31"/>
    </row>
  </sheetData>
  <sheetProtection algorithmName="SHA-512" hashValue="hPef8zibCvjhdQZxifhahFgOASL/acN2OwxO/3OjRgV6qWH4CnE45S/TkYAZDauNIi02QbqVmPo0g3KgqB/IbA==" saltValue="bq4BjQkF6c/UyBJTRQ3p9w==" spinCount="100000" sheet="1" objects="1" scenarios="1" autoFilter="0"/>
  <autoFilter ref="J8:J1012"/>
  <mergeCells count="13">
    <mergeCell ref="A1011:J1011"/>
    <mergeCell ref="A1012:J1012"/>
    <mergeCell ref="A1016:J1016"/>
    <mergeCell ref="A1010:J1010"/>
    <mergeCell ref="A1:I1"/>
    <mergeCell ref="A1009:H1009"/>
    <mergeCell ref="A2:J2"/>
    <mergeCell ref="A3:J3"/>
    <mergeCell ref="A6:J6"/>
    <mergeCell ref="A4:C4"/>
    <mergeCell ref="F4:J4"/>
    <mergeCell ref="A5:C5"/>
    <mergeCell ref="G5:J5"/>
  </mergeCells>
  <dataValidations count="2">
    <dataValidation type="textLength" operator="equal" allowBlank="1" showInputMessage="1" showErrorMessage="1" errorTitle="Length Limitation " error="10 digits code only_x000a_" sqref="D4">
      <formula1>10</formula1>
    </dataValidation>
    <dataValidation type="textLength" operator="equal" allowBlank="1" showErrorMessage="1" errorTitle="Length Limitation " error="10 digit code only" promptTitle="Length limitation" prompt="10 digit code only_x000a_" sqref="B9:B1008">
      <formula1>10</formula1>
    </dataValidation>
  </dataValidations>
  <pageMargins left="0.15748031496062992" right="0.15748031496062992" top="0.27559055118110237" bottom="0.27559055118110237" header="0.23622047244094491" footer="0.23622047244094491"/>
  <pageSetup scale="7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Data!$A$2:$A$3</xm:f>
          </x14:formula1>
          <xm:sqref>F5</xm:sqref>
        </x14:dataValidation>
        <x14:dataValidation type="list" allowBlank="1" showInputMessage="1" showErrorMessage="1" errorTitle="Type of Company" error="Please specify whether the company is a licensee, sub cell, sub fund or share class.">
          <x14:formula1>
            <xm:f>Data!$E$2:$E$5</xm:f>
          </x14:formula1>
          <xm:sqref>D9:D1008</xm:sqref>
        </x14:dataValidation>
        <x14:dataValidation type="list" allowBlank="1" showInputMessage="1" showErrorMessage="1" errorTitle="Fee Type" error="Please enter the correct fee type">
          <x14:formula1>
            <xm:f>Data!$D$2:$D$3</xm:f>
          </x14:formula1>
          <xm:sqref>G9:G1008</xm:sqref>
        </x14:dataValidation>
        <x14:dataValidation type="list" allowBlank="1" showInputMessage="1" showErrorMessage="1" errorTitle="Currency" error="Please enter the correct currency code">
          <x14:formula1>
            <xm:f>Data!$C$2</xm:f>
          </x14:formula1>
          <xm:sqref>I9:I1008</xm:sqref>
        </x14:dataValidation>
        <x14:dataValidation type="list" allowBlank="1" showInputMessage="1" showErrorMessage="1" errorTitle="Period" error="Please enter the correct period">
          <x14:formula1>
            <xm:f>Data!$G$2:$G$4</xm:f>
          </x14:formula1>
          <xm:sqref>H9:H1008</xm:sqref>
        </x14:dataValidation>
        <x14:dataValidation type="list" allowBlank="1" showInputMessage="1" showErrorMessage="1" errorTitle="Date format" error="Please enter a correct date format.">
          <x14:formula1>
            <xm:f>Data!$A8:$A438</xm:f>
          </x14:formula1>
          <xm:sqref>D5</xm:sqref>
        </x14:dataValidation>
        <x14:dataValidation type="list" showInputMessage="1" showErrorMessage="1" errorTitle="FSC Licence Code" error="Please enter the correct licence code">
          <x14:formula1>
            <xm:f>Data!$N$2:$N$63</xm:f>
          </x14:formula1>
          <xm:sqref>F9:F1008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V2566"/>
  <sheetViews>
    <sheetView topLeftCell="L2535" workbookViewId="0">
      <selection activeCell="U2566" sqref="U2566"/>
    </sheetView>
  </sheetViews>
  <sheetFormatPr defaultRowHeight="15" x14ac:dyDescent="0.25"/>
  <cols>
    <col min="1" max="5" width="13" style="21" customWidth="1"/>
    <col min="6" max="6" width="10.7109375" style="3" bestFit="1" customWidth="1"/>
    <col min="7" max="7" width="9.7109375" style="3" bestFit="1" customWidth="1"/>
    <col min="8" max="8" width="11.5703125" style="3" bestFit="1" customWidth="1"/>
    <col min="9" max="9" width="18.140625" style="3" bestFit="1" customWidth="1"/>
    <col min="10" max="10" width="10.7109375" style="3" bestFit="1" customWidth="1"/>
    <col min="11" max="13" width="18.7109375" style="3" customWidth="1"/>
    <col min="14" max="14" width="23.5703125" style="3" bestFit="1" customWidth="1"/>
    <col min="15" max="15" width="18.7109375" style="3" customWidth="1"/>
    <col min="16" max="16" width="19.28515625" style="10" bestFit="1" customWidth="1"/>
    <col min="17" max="17" width="10.140625" style="3" bestFit="1" customWidth="1"/>
    <col min="18" max="18" width="9.140625" style="3"/>
    <col min="19" max="20" width="9.85546875" style="3" customWidth="1"/>
    <col min="21" max="21" width="14.28515625" style="3" customWidth="1"/>
    <col min="22" max="22" width="46.7109375" style="3" customWidth="1"/>
  </cols>
  <sheetData>
    <row r="1" spans="1:22" s="1" customFormat="1" ht="28.5" x14ac:dyDescent="0.25">
      <c r="A1" s="20" t="s">
        <v>75</v>
      </c>
      <c r="B1" s="20"/>
      <c r="C1" s="2" t="s">
        <v>14</v>
      </c>
      <c r="D1" s="2" t="s">
        <v>13</v>
      </c>
      <c r="E1" s="11" t="s">
        <v>12</v>
      </c>
      <c r="G1" s="2" t="s">
        <v>63</v>
      </c>
      <c r="L1" s="2"/>
      <c r="M1" s="2"/>
      <c r="N1" s="2" t="s">
        <v>16</v>
      </c>
      <c r="O1" s="2" t="s">
        <v>68</v>
      </c>
      <c r="P1" s="4" t="s">
        <v>58</v>
      </c>
      <c r="Q1" s="2"/>
      <c r="R1" s="2"/>
      <c r="S1" s="2" t="s">
        <v>74</v>
      </c>
      <c r="T1" s="2"/>
      <c r="U1" s="2" t="s">
        <v>5157</v>
      </c>
      <c r="V1" s="2" t="s">
        <v>5158</v>
      </c>
    </row>
    <row r="2" spans="1:22" x14ac:dyDescent="0.25">
      <c r="A2" s="21" t="s">
        <v>66</v>
      </c>
      <c r="C2" s="3" t="s">
        <v>94</v>
      </c>
      <c r="D2" s="3" t="s">
        <v>3</v>
      </c>
      <c r="E2" s="3" t="s">
        <v>59</v>
      </c>
      <c r="G2" s="3" t="s">
        <v>87</v>
      </c>
      <c r="N2" s="5" t="s">
        <v>18</v>
      </c>
      <c r="O2" s="50" t="s">
        <v>3</v>
      </c>
      <c r="P2" s="6">
        <f>VLOOKUP(N2,[1]Data!$J:$L,3,FALSE)</f>
        <v>50000</v>
      </c>
      <c r="Q2" s="16"/>
      <c r="R2" s="3" t="str">
        <f>+G2</f>
        <v>2018/2019</v>
      </c>
      <c r="S2" s="16">
        <v>43647</v>
      </c>
      <c r="T2" s="16"/>
      <c r="U2" s="73" t="s">
        <v>111</v>
      </c>
      <c r="V2" s="73" t="s">
        <v>112</v>
      </c>
    </row>
    <row r="3" spans="1:22" x14ac:dyDescent="0.25">
      <c r="A3" s="21" t="s">
        <v>67</v>
      </c>
      <c r="C3" s="3"/>
      <c r="D3" s="3" t="s">
        <v>15</v>
      </c>
      <c r="E3" s="3" t="s">
        <v>60</v>
      </c>
      <c r="G3" s="3" t="s">
        <v>64</v>
      </c>
      <c r="N3" s="5" t="s">
        <v>19</v>
      </c>
      <c r="O3" s="50" t="s">
        <v>3</v>
      </c>
      <c r="P3" s="6">
        <f>VLOOKUP(N3,[1]Data!$J:$L,3,FALSE)</f>
        <v>25000</v>
      </c>
      <c r="Q3" s="16"/>
      <c r="R3" s="3" t="str">
        <f>+G3</f>
        <v>2017/2018</v>
      </c>
      <c r="S3" s="16">
        <v>43283</v>
      </c>
      <c r="T3" s="16"/>
      <c r="U3" s="73" t="s">
        <v>113</v>
      </c>
      <c r="V3" s="73" t="s">
        <v>114</v>
      </c>
    </row>
    <row r="4" spans="1:22" x14ac:dyDescent="0.25">
      <c r="C4" s="3"/>
      <c r="D4" s="3"/>
      <c r="E4" s="3" t="s">
        <v>61</v>
      </c>
      <c r="G4" s="3" t="s">
        <v>88</v>
      </c>
      <c r="N4" s="5" t="s">
        <v>20</v>
      </c>
      <c r="O4" s="50" t="s">
        <v>3</v>
      </c>
      <c r="P4" s="6">
        <f>VLOOKUP(N4,[1]Data!$J:$L,3,FALSE)</f>
        <v>25000</v>
      </c>
      <c r="Q4" s="16"/>
      <c r="R4" s="3" t="str">
        <f>+G4</f>
        <v>2016/2017</v>
      </c>
      <c r="S4" s="16">
        <v>42917</v>
      </c>
      <c r="T4" s="16"/>
      <c r="U4" s="73" t="s">
        <v>115</v>
      </c>
      <c r="V4" s="73" t="s">
        <v>116</v>
      </c>
    </row>
    <row r="5" spans="1:22" x14ac:dyDescent="0.25">
      <c r="C5" s="3"/>
      <c r="D5" s="3"/>
      <c r="E5" s="3" t="s">
        <v>62</v>
      </c>
      <c r="L5" s="18"/>
      <c r="M5" s="18"/>
      <c r="N5" s="5" t="s">
        <v>21</v>
      </c>
      <c r="O5" s="50" t="s">
        <v>3</v>
      </c>
      <c r="P5" s="6">
        <f>VLOOKUP(N5,[1]Data!$J:$L,3,FALSE)</f>
        <v>50000</v>
      </c>
      <c r="Q5" s="16"/>
      <c r="U5" s="73" t="s">
        <v>117</v>
      </c>
      <c r="V5" s="73" t="s">
        <v>118</v>
      </c>
    </row>
    <row r="6" spans="1:22" x14ac:dyDescent="0.25">
      <c r="F6" s="17"/>
      <c r="H6" s="18"/>
      <c r="I6" s="18"/>
      <c r="J6" s="17"/>
      <c r="K6" s="18"/>
      <c r="L6" s="18"/>
      <c r="M6" s="18"/>
      <c r="N6" s="5" t="s">
        <v>22</v>
      </c>
      <c r="O6" s="50" t="s">
        <v>3</v>
      </c>
      <c r="P6" s="6">
        <f>VLOOKUP(N6,[1]Data!$J:$L,3,FALSE)</f>
        <v>75000</v>
      </c>
      <c r="Q6" s="16"/>
      <c r="U6" s="73" t="s">
        <v>119</v>
      </c>
      <c r="V6" s="73" t="s">
        <v>120</v>
      </c>
    </row>
    <row r="7" spans="1:22" x14ac:dyDescent="0.25">
      <c r="B7" s="2"/>
      <c r="C7" s="2" t="s">
        <v>4</v>
      </c>
      <c r="D7" s="2" t="s">
        <v>17</v>
      </c>
      <c r="E7" s="2" t="s">
        <v>73</v>
      </c>
      <c r="F7" s="2"/>
      <c r="G7" s="2" t="s">
        <v>4</v>
      </c>
      <c r="H7" s="2" t="s">
        <v>17</v>
      </c>
      <c r="I7" s="2" t="s">
        <v>73</v>
      </c>
      <c r="J7" s="2"/>
      <c r="K7" s="2" t="s">
        <v>4</v>
      </c>
      <c r="L7" s="2" t="s">
        <v>17</v>
      </c>
      <c r="M7" s="2" t="s">
        <v>73</v>
      </c>
      <c r="N7" s="5" t="s">
        <v>23</v>
      </c>
      <c r="O7" s="50" t="s">
        <v>3</v>
      </c>
      <c r="P7" s="6">
        <f>VLOOKUP(N7,[1]Data!$J:$L,3,FALSE)</f>
        <v>75000</v>
      </c>
      <c r="Q7" s="16"/>
      <c r="U7" s="73" t="s">
        <v>121</v>
      </c>
      <c r="V7" s="73" t="s">
        <v>122</v>
      </c>
    </row>
    <row r="8" spans="1:22" x14ac:dyDescent="0.25">
      <c r="A8" s="22">
        <v>43216</v>
      </c>
      <c r="B8" s="18" t="str">
        <f t="shared" ref="B8:B9" si="0">+G$4</f>
        <v>2016/2017</v>
      </c>
      <c r="C8" s="3" t="s">
        <v>74</v>
      </c>
      <c r="D8" s="3" t="s">
        <v>74</v>
      </c>
      <c r="E8" s="3">
        <v>0.46</v>
      </c>
      <c r="F8" s="18" t="str">
        <f t="shared" ref="F8:F18" si="1">+G$3</f>
        <v>2017/2018</v>
      </c>
      <c r="G8" s="3">
        <v>1750</v>
      </c>
      <c r="H8" s="3">
        <v>235</v>
      </c>
      <c r="I8" s="3">
        <v>0.35</v>
      </c>
      <c r="J8" s="18" t="str">
        <f t="shared" ref="J8:J9" si="2">+G$2</f>
        <v>2018/2019</v>
      </c>
      <c r="K8" s="19">
        <v>0</v>
      </c>
      <c r="L8" s="19">
        <v>0</v>
      </c>
      <c r="M8" s="19">
        <v>0</v>
      </c>
      <c r="N8" s="5" t="s">
        <v>24</v>
      </c>
      <c r="O8" s="50" t="s">
        <v>3</v>
      </c>
      <c r="P8" s="6">
        <f>VLOOKUP(N8,[1]Data!$J:$L,3,FALSE)</f>
        <v>75000</v>
      </c>
      <c r="Q8" s="16"/>
      <c r="U8" s="73" t="s">
        <v>123</v>
      </c>
      <c r="V8" s="73" t="s">
        <v>124</v>
      </c>
    </row>
    <row r="9" spans="1:22" x14ac:dyDescent="0.25">
      <c r="A9" s="22">
        <v>43217</v>
      </c>
      <c r="B9" s="18" t="str">
        <f t="shared" si="0"/>
        <v>2016/2017</v>
      </c>
      <c r="C9" s="3" t="s">
        <v>74</v>
      </c>
      <c r="D9" s="3" t="s">
        <v>74</v>
      </c>
      <c r="E9" s="3">
        <v>0.46</v>
      </c>
      <c r="F9" s="18" t="str">
        <f t="shared" si="1"/>
        <v>2017/2018</v>
      </c>
      <c r="G9" s="3">
        <v>1750</v>
      </c>
      <c r="H9" s="3">
        <v>235</v>
      </c>
      <c r="I9" s="3">
        <v>0.35</v>
      </c>
      <c r="J9" s="18" t="str">
        <f t="shared" si="2"/>
        <v>2018/2019</v>
      </c>
      <c r="K9" s="19">
        <v>0</v>
      </c>
      <c r="L9" s="19">
        <v>0</v>
      </c>
      <c r="M9" s="19">
        <v>0</v>
      </c>
      <c r="N9" s="5" t="s">
        <v>95</v>
      </c>
      <c r="O9" s="50" t="s">
        <v>3</v>
      </c>
      <c r="P9" s="6">
        <f>VLOOKUP(N9,[1]Data!$J:$L,3,FALSE)</f>
        <v>50000</v>
      </c>
      <c r="Q9" s="16"/>
      <c r="U9" s="73" t="s">
        <v>125</v>
      </c>
      <c r="V9" s="73" t="s">
        <v>126</v>
      </c>
    </row>
    <row r="10" spans="1:22" x14ac:dyDescent="0.25">
      <c r="A10" s="22">
        <v>43218</v>
      </c>
      <c r="B10" s="18" t="str">
        <f t="shared" ref="B10:B18" si="3">+G$4</f>
        <v>2016/2017</v>
      </c>
      <c r="C10" s="3" t="s">
        <v>74</v>
      </c>
      <c r="D10" s="3" t="s">
        <v>74</v>
      </c>
      <c r="E10" s="3">
        <v>0.46</v>
      </c>
      <c r="F10" s="18" t="str">
        <f t="shared" si="1"/>
        <v>2017/2018</v>
      </c>
      <c r="G10" s="3">
        <v>1750</v>
      </c>
      <c r="H10" s="3">
        <v>235</v>
      </c>
      <c r="I10" s="3">
        <v>0.35</v>
      </c>
      <c r="J10" s="18" t="str">
        <f t="shared" ref="J10:J18" si="4">+G$2</f>
        <v>2018/2019</v>
      </c>
      <c r="K10" s="19">
        <v>0</v>
      </c>
      <c r="L10" s="19">
        <v>0</v>
      </c>
      <c r="M10" s="19">
        <v>0</v>
      </c>
      <c r="N10" s="5" t="s">
        <v>25</v>
      </c>
      <c r="O10" s="50" t="s">
        <v>3</v>
      </c>
      <c r="P10" s="6">
        <f>VLOOKUP(N10,[1]Data!$J:$L,3,FALSE)</f>
        <v>75000</v>
      </c>
      <c r="Q10" s="16"/>
      <c r="U10" s="73" t="s">
        <v>127</v>
      </c>
      <c r="V10" s="73" t="s">
        <v>128</v>
      </c>
    </row>
    <row r="11" spans="1:22" x14ac:dyDescent="0.25">
      <c r="A11" s="22">
        <v>43219</v>
      </c>
      <c r="B11" s="18" t="str">
        <f t="shared" si="3"/>
        <v>2016/2017</v>
      </c>
      <c r="C11" s="3" t="s">
        <v>74</v>
      </c>
      <c r="D11" s="3" t="s">
        <v>74</v>
      </c>
      <c r="E11" s="3">
        <v>0.46</v>
      </c>
      <c r="F11" s="18" t="str">
        <f t="shared" si="1"/>
        <v>2017/2018</v>
      </c>
      <c r="G11" s="3">
        <v>1750</v>
      </c>
      <c r="H11" s="3">
        <v>235</v>
      </c>
      <c r="I11" s="3">
        <v>0.35</v>
      </c>
      <c r="J11" s="18" t="str">
        <f t="shared" si="4"/>
        <v>2018/2019</v>
      </c>
      <c r="K11" s="19">
        <v>0</v>
      </c>
      <c r="L11" s="19">
        <v>0</v>
      </c>
      <c r="M11" s="19">
        <v>0</v>
      </c>
      <c r="N11" s="5" t="s">
        <v>57</v>
      </c>
      <c r="O11" s="50" t="s">
        <v>3</v>
      </c>
      <c r="P11" s="6">
        <f>VLOOKUP(N11,[1]Data!$J:$L,3,FALSE)</f>
        <v>75000</v>
      </c>
      <c r="Q11" s="16"/>
      <c r="U11" s="73" t="s">
        <v>129</v>
      </c>
      <c r="V11" s="73" t="s">
        <v>130</v>
      </c>
    </row>
    <row r="12" spans="1:22" x14ac:dyDescent="0.25">
      <c r="A12" s="22">
        <v>43220</v>
      </c>
      <c r="B12" s="18" t="str">
        <f t="shared" si="3"/>
        <v>2016/2017</v>
      </c>
      <c r="C12" s="3" t="s">
        <v>74</v>
      </c>
      <c r="D12" s="3" t="s">
        <v>74</v>
      </c>
      <c r="E12" s="3">
        <v>0.46</v>
      </c>
      <c r="F12" s="18" t="str">
        <f t="shared" si="1"/>
        <v>2017/2018</v>
      </c>
      <c r="G12" s="3">
        <v>1750</v>
      </c>
      <c r="H12" s="3">
        <v>235</v>
      </c>
      <c r="I12" s="3">
        <v>0.35</v>
      </c>
      <c r="J12" s="18" t="str">
        <f t="shared" si="4"/>
        <v>2018/2019</v>
      </c>
      <c r="K12" s="19">
        <v>0</v>
      </c>
      <c r="L12" s="19">
        <v>0</v>
      </c>
      <c r="M12" s="19">
        <v>0</v>
      </c>
      <c r="N12" s="5" t="s">
        <v>77</v>
      </c>
      <c r="O12" s="50" t="s">
        <v>3</v>
      </c>
      <c r="P12" s="6">
        <f>VLOOKUP(N12,[1]Data!$J:$L,3,FALSE)</f>
        <v>15000</v>
      </c>
      <c r="Q12" s="16"/>
      <c r="U12" s="73" t="s">
        <v>131</v>
      </c>
      <c r="V12" s="73" t="s">
        <v>132</v>
      </c>
    </row>
    <row r="13" spans="1:22" x14ac:dyDescent="0.25">
      <c r="A13" s="22">
        <v>43221</v>
      </c>
      <c r="B13" s="18" t="str">
        <f t="shared" si="3"/>
        <v>2016/2017</v>
      </c>
      <c r="C13" s="3" t="s">
        <v>74</v>
      </c>
      <c r="D13" s="3" t="s">
        <v>74</v>
      </c>
      <c r="E13" s="3">
        <v>0.46</v>
      </c>
      <c r="F13" s="18" t="str">
        <f t="shared" si="1"/>
        <v>2017/2018</v>
      </c>
      <c r="G13" s="3">
        <v>1750</v>
      </c>
      <c r="H13" s="3">
        <v>235</v>
      </c>
      <c r="I13" s="3">
        <v>0.35</v>
      </c>
      <c r="J13" s="18" t="str">
        <f t="shared" si="4"/>
        <v>2018/2019</v>
      </c>
      <c r="K13" s="19">
        <v>0</v>
      </c>
      <c r="L13" s="19">
        <v>0</v>
      </c>
      <c r="M13" s="19">
        <v>0</v>
      </c>
      <c r="N13" s="5" t="s">
        <v>26</v>
      </c>
      <c r="O13" s="50" t="s">
        <v>3</v>
      </c>
      <c r="P13" s="6">
        <f>VLOOKUP(N13,[1]Data!$J:$L,3,FALSE)</f>
        <v>50000</v>
      </c>
      <c r="Q13" s="16"/>
      <c r="U13" s="73" t="s">
        <v>133</v>
      </c>
      <c r="V13" s="73" t="s">
        <v>134</v>
      </c>
    </row>
    <row r="14" spans="1:22" x14ac:dyDescent="0.25">
      <c r="A14" s="22">
        <v>43222</v>
      </c>
      <c r="B14" s="18" t="str">
        <f t="shared" si="3"/>
        <v>2016/2017</v>
      </c>
      <c r="C14" s="3" t="s">
        <v>74</v>
      </c>
      <c r="D14" s="3" t="s">
        <v>74</v>
      </c>
      <c r="E14" s="3">
        <v>0.46</v>
      </c>
      <c r="F14" s="18" t="str">
        <f t="shared" si="1"/>
        <v>2017/2018</v>
      </c>
      <c r="G14" s="3">
        <v>1750</v>
      </c>
      <c r="H14" s="3">
        <v>235</v>
      </c>
      <c r="I14" s="3">
        <v>0.35</v>
      </c>
      <c r="J14" s="18" t="str">
        <f t="shared" si="4"/>
        <v>2018/2019</v>
      </c>
      <c r="K14" s="19">
        <v>0</v>
      </c>
      <c r="L14" s="19">
        <v>0</v>
      </c>
      <c r="M14" s="19">
        <v>0</v>
      </c>
      <c r="N14" s="5" t="s">
        <v>27</v>
      </c>
      <c r="O14" s="50" t="s">
        <v>3</v>
      </c>
      <c r="P14" s="6">
        <f>VLOOKUP(N14,[1]Data!$J:$L,3,FALSE)</f>
        <v>50000</v>
      </c>
      <c r="Q14" s="16"/>
      <c r="U14" s="73" t="s">
        <v>135</v>
      </c>
      <c r="V14" s="73" t="s">
        <v>136</v>
      </c>
    </row>
    <row r="15" spans="1:22" x14ac:dyDescent="0.25">
      <c r="A15" s="22">
        <v>43223</v>
      </c>
      <c r="B15" s="18" t="str">
        <f t="shared" si="3"/>
        <v>2016/2017</v>
      </c>
      <c r="C15" s="3" t="s">
        <v>74</v>
      </c>
      <c r="D15" s="3" t="s">
        <v>74</v>
      </c>
      <c r="E15" s="3">
        <v>0.47</v>
      </c>
      <c r="F15" s="18" t="str">
        <f t="shared" si="1"/>
        <v>2017/2018</v>
      </c>
      <c r="G15" s="3">
        <v>1750</v>
      </c>
      <c r="H15" s="3">
        <v>235</v>
      </c>
      <c r="I15" s="3">
        <v>0.35</v>
      </c>
      <c r="J15" s="18" t="str">
        <f t="shared" si="4"/>
        <v>2018/2019</v>
      </c>
      <c r="K15" s="19">
        <v>0</v>
      </c>
      <c r="L15" s="19">
        <v>0</v>
      </c>
      <c r="M15" s="19">
        <v>0</v>
      </c>
      <c r="N15" s="5" t="s">
        <v>28</v>
      </c>
      <c r="O15" s="50" t="s">
        <v>3</v>
      </c>
      <c r="P15" s="6">
        <f>VLOOKUP(N15,[1]Data!$J:$L,3,FALSE)</f>
        <v>50000</v>
      </c>
      <c r="Q15" s="16"/>
      <c r="U15" s="73" t="s">
        <v>137</v>
      </c>
      <c r="V15" s="73" t="s">
        <v>138</v>
      </c>
    </row>
    <row r="16" spans="1:22" x14ac:dyDescent="0.25">
      <c r="A16" s="22">
        <v>43224</v>
      </c>
      <c r="B16" s="18" t="str">
        <f t="shared" si="3"/>
        <v>2016/2017</v>
      </c>
      <c r="C16" s="3" t="s">
        <v>74</v>
      </c>
      <c r="D16" s="3" t="s">
        <v>74</v>
      </c>
      <c r="E16" s="3">
        <v>0.47</v>
      </c>
      <c r="F16" s="18" t="str">
        <f t="shared" si="1"/>
        <v>2017/2018</v>
      </c>
      <c r="G16" s="3">
        <v>1750</v>
      </c>
      <c r="H16" s="3">
        <v>235</v>
      </c>
      <c r="I16" s="3">
        <v>0.35</v>
      </c>
      <c r="J16" s="18" t="str">
        <f t="shared" si="4"/>
        <v>2018/2019</v>
      </c>
      <c r="K16" s="19">
        <v>0</v>
      </c>
      <c r="L16" s="19">
        <v>0</v>
      </c>
      <c r="M16" s="19">
        <v>0</v>
      </c>
      <c r="N16" s="5" t="s">
        <v>29</v>
      </c>
      <c r="O16" s="50" t="s">
        <v>3</v>
      </c>
      <c r="P16" s="6">
        <f>VLOOKUP(N16,[1]Data!$J:$L,3,FALSE)</f>
        <v>50000</v>
      </c>
      <c r="Q16" s="16"/>
      <c r="U16" s="73" t="s">
        <v>139</v>
      </c>
      <c r="V16" s="73" t="s">
        <v>140</v>
      </c>
    </row>
    <row r="17" spans="1:22" x14ac:dyDescent="0.25">
      <c r="A17" s="22">
        <v>43225</v>
      </c>
      <c r="B17" s="18" t="str">
        <f t="shared" si="3"/>
        <v>2016/2017</v>
      </c>
      <c r="C17" s="3" t="s">
        <v>74</v>
      </c>
      <c r="D17" s="3" t="s">
        <v>74</v>
      </c>
      <c r="E17" s="3">
        <v>0.47</v>
      </c>
      <c r="F17" s="18" t="str">
        <f t="shared" si="1"/>
        <v>2017/2018</v>
      </c>
      <c r="G17" s="3">
        <v>1750</v>
      </c>
      <c r="H17" s="3">
        <v>235</v>
      </c>
      <c r="I17" s="3">
        <v>0.35</v>
      </c>
      <c r="J17" s="18" t="str">
        <f t="shared" si="4"/>
        <v>2018/2019</v>
      </c>
      <c r="K17" s="19">
        <v>0</v>
      </c>
      <c r="L17" s="19">
        <v>0</v>
      </c>
      <c r="M17" s="19">
        <v>0</v>
      </c>
      <c r="N17" s="5" t="s">
        <v>30</v>
      </c>
      <c r="O17" s="50" t="s">
        <v>3</v>
      </c>
      <c r="P17" s="6">
        <f>VLOOKUP(N17,[1]Data!$J:$L,3,FALSE)</f>
        <v>100000</v>
      </c>
      <c r="Q17" s="16"/>
      <c r="U17" s="73" t="s">
        <v>141</v>
      </c>
      <c r="V17" s="73" t="s">
        <v>142</v>
      </c>
    </row>
    <row r="18" spans="1:22" x14ac:dyDescent="0.25">
      <c r="A18" s="22">
        <v>43226</v>
      </c>
      <c r="B18" s="18" t="str">
        <f t="shared" si="3"/>
        <v>2016/2017</v>
      </c>
      <c r="C18" s="3" t="s">
        <v>74</v>
      </c>
      <c r="D18" s="3" t="s">
        <v>74</v>
      </c>
      <c r="E18" s="3">
        <v>0.47</v>
      </c>
      <c r="F18" s="18" t="str">
        <f t="shared" si="1"/>
        <v>2017/2018</v>
      </c>
      <c r="G18" s="3">
        <v>1750</v>
      </c>
      <c r="H18" s="3">
        <v>235</v>
      </c>
      <c r="I18" s="3">
        <v>0.35</v>
      </c>
      <c r="J18" s="18" t="str">
        <f t="shared" si="4"/>
        <v>2018/2019</v>
      </c>
      <c r="K18" s="19">
        <v>0</v>
      </c>
      <c r="L18" s="19">
        <v>0</v>
      </c>
      <c r="M18" s="19">
        <v>0</v>
      </c>
      <c r="N18" s="5" t="s">
        <v>31</v>
      </c>
      <c r="O18" s="50" t="s">
        <v>3</v>
      </c>
      <c r="P18" s="6">
        <f>VLOOKUP(N18,[1]Data!$J:$L,3,FALSE)</f>
        <v>50000</v>
      </c>
      <c r="Q18" s="16"/>
      <c r="U18" s="73" t="s">
        <v>143</v>
      </c>
      <c r="V18" s="73" t="s">
        <v>144</v>
      </c>
    </row>
    <row r="19" spans="1:22" x14ac:dyDescent="0.25">
      <c r="A19" s="22">
        <v>43227</v>
      </c>
      <c r="B19" s="18" t="str">
        <f t="shared" ref="B19:B25" si="5">+G$4</f>
        <v>2016/2017</v>
      </c>
      <c r="C19" s="3" t="s">
        <v>74</v>
      </c>
      <c r="D19" s="3" t="s">
        <v>74</v>
      </c>
      <c r="E19" s="3">
        <v>0.47</v>
      </c>
      <c r="F19" s="18" t="str">
        <f t="shared" ref="F19:F25" si="6">+G$3</f>
        <v>2017/2018</v>
      </c>
      <c r="G19" s="3">
        <v>1750</v>
      </c>
      <c r="H19" s="3">
        <v>235</v>
      </c>
      <c r="I19" s="3">
        <v>0.35</v>
      </c>
      <c r="J19" s="18" t="str">
        <f t="shared" ref="J19:J25" si="7">+G$2</f>
        <v>2018/2019</v>
      </c>
      <c r="K19" s="19">
        <v>0</v>
      </c>
      <c r="L19" s="19">
        <v>0</v>
      </c>
      <c r="M19" s="19">
        <v>0</v>
      </c>
      <c r="N19" s="5" t="s">
        <v>32</v>
      </c>
      <c r="O19" s="50" t="s">
        <v>3</v>
      </c>
      <c r="P19" s="6">
        <f>VLOOKUP(N19,[1]Data!$J:$L,3,FALSE)</f>
        <v>50000</v>
      </c>
      <c r="Q19" s="16"/>
      <c r="U19" s="73" t="s">
        <v>145</v>
      </c>
      <c r="V19" s="73" t="s">
        <v>146</v>
      </c>
    </row>
    <row r="20" spans="1:22" x14ac:dyDescent="0.25">
      <c r="A20" s="22">
        <v>43228</v>
      </c>
      <c r="B20" s="18" t="str">
        <f t="shared" si="5"/>
        <v>2016/2017</v>
      </c>
      <c r="C20" s="3" t="s">
        <v>74</v>
      </c>
      <c r="D20" s="3" t="s">
        <v>74</v>
      </c>
      <c r="E20" s="3">
        <v>0.47</v>
      </c>
      <c r="F20" s="18" t="str">
        <f t="shared" si="6"/>
        <v>2017/2018</v>
      </c>
      <c r="G20" s="3">
        <v>1750</v>
      </c>
      <c r="H20" s="3">
        <v>235</v>
      </c>
      <c r="I20" s="3">
        <v>0.35</v>
      </c>
      <c r="J20" s="18" t="str">
        <f t="shared" si="7"/>
        <v>2018/2019</v>
      </c>
      <c r="K20" s="19">
        <v>0</v>
      </c>
      <c r="L20" s="19">
        <v>0</v>
      </c>
      <c r="M20" s="19">
        <v>0</v>
      </c>
      <c r="N20" s="5" t="s">
        <v>33</v>
      </c>
      <c r="O20" s="50" t="s">
        <v>3</v>
      </c>
      <c r="P20" s="6">
        <f>VLOOKUP(N20,[1]Data!$J:$L,3,FALSE)</f>
        <v>50000</v>
      </c>
      <c r="Q20" s="16"/>
      <c r="U20" s="73" t="s">
        <v>147</v>
      </c>
      <c r="V20" s="73" t="s">
        <v>148</v>
      </c>
    </row>
    <row r="21" spans="1:22" x14ac:dyDescent="0.25">
      <c r="A21" s="22">
        <v>43229</v>
      </c>
      <c r="B21" s="18" t="str">
        <f t="shared" si="5"/>
        <v>2016/2017</v>
      </c>
      <c r="C21" s="3" t="s">
        <v>74</v>
      </c>
      <c r="D21" s="3" t="s">
        <v>74</v>
      </c>
      <c r="E21" s="3">
        <v>0.47</v>
      </c>
      <c r="F21" s="18" t="str">
        <f t="shared" si="6"/>
        <v>2017/2018</v>
      </c>
      <c r="G21" s="3">
        <v>1750</v>
      </c>
      <c r="H21" s="3">
        <v>235</v>
      </c>
      <c r="I21" s="3">
        <v>0.35</v>
      </c>
      <c r="J21" s="18" t="str">
        <f t="shared" si="7"/>
        <v>2018/2019</v>
      </c>
      <c r="K21" s="19">
        <v>0</v>
      </c>
      <c r="L21" s="19">
        <v>0</v>
      </c>
      <c r="M21" s="19">
        <v>0</v>
      </c>
      <c r="N21" s="3" t="s">
        <v>96</v>
      </c>
      <c r="O21" s="50" t="s">
        <v>3</v>
      </c>
      <c r="P21" s="6">
        <f>VLOOKUP(N21,[1]Data!$J:$L,3,FALSE)</f>
        <v>0</v>
      </c>
      <c r="Q21" s="16"/>
      <c r="U21" s="73" t="s">
        <v>149</v>
      </c>
      <c r="V21" s="73" t="s">
        <v>150</v>
      </c>
    </row>
    <row r="22" spans="1:22" x14ac:dyDescent="0.25">
      <c r="A22" s="22">
        <v>43230</v>
      </c>
      <c r="B22" s="18" t="str">
        <f t="shared" si="5"/>
        <v>2016/2017</v>
      </c>
      <c r="C22" s="3" t="s">
        <v>74</v>
      </c>
      <c r="D22" s="3" t="s">
        <v>74</v>
      </c>
      <c r="E22" s="3">
        <v>0.47</v>
      </c>
      <c r="F22" s="18" t="str">
        <f t="shared" si="6"/>
        <v>2017/2018</v>
      </c>
      <c r="G22" s="3">
        <v>1750</v>
      </c>
      <c r="H22" s="3">
        <v>235</v>
      </c>
      <c r="I22" s="3">
        <v>0.35</v>
      </c>
      <c r="J22" s="18" t="str">
        <f t="shared" si="7"/>
        <v>2018/2019</v>
      </c>
      <c r="K22" s="19">
        <v>0</v>
      </c>
      <c r="L22" s="19">
        <v>0</v>
      </c>
      <c r="M22" s="19">
        <v>0</v>
      </c>
      <c r="N22" s="3" t="s">
        <v>97</v>
      </c>
      <c r="O22" s="50" t="s">
        <v>3</v>
      </c>
      <c r="P22" s="6">
        <f>VLOOKUP(N22,[1]Data!$J:$L,3,FALSE)</f>
        <v>300000</v>
      </c>
      <c r="Q22" s="16"/>
      <c r="U22" s="73" t="s">
        <v>151</v>
      </c>
      <c r="V22" s="73" t="s">
        <v>152</v>
      </c>
    </row>
    <row r="23" spans="1:22" x14ac:dyDescent="0.25">
      <c r="A23" s="22">
        <v>43231</v>
      </c>
      <c r="B23" s="18" t="str">
        <f t="shared" si="5"/>
        <v>2016/2017</v>
      </c>
      <c r="C23" s="3" t="s">
        <v>74</v>
      </c>
      <c r="D23" s="3" t="s">
        <v>74</v>
      </c>
      <c r="E23" s="3">
        <v>0.47</v>
      </c>
      <c r="F23" s="18" t="str">
        <f t="shared" si="6"/>
        <v>2017/2018</v>
      </c>
      <c r="G23" s="3">
        <v>1750</v>
      </c>
      <c r="H23" s="3">
        <v>235</v>
      </c>
      <c r="I23" s="3">
        <v>0.35</v>
      </c>
      <c r="J23" s="18" t="str">
        <f t="shared" si="7"/>
        <v>2018/2019</v>
      </c>
      <c r="K23" s="19">
        <v>0</v>
      </c>
      <c r="L23" s="19">
        <v>0</v>
      </c>
      <c r="M23" s="19">
        <v>0</v>
      </c>
      <c r="N23" s="3" t="s">
        <v>98</v>
      </c>
      <c r="O23" s="50" t="s">
        <v>3</v>
      </c>
      <c r="P23" s="6">
        <f>VLOOKUP(N23,[1]Data!$J:$L,3,FALSE)</f>
        <v>100000</v>
      </c>
      <c r="Q23" s="16"/>
      <c r="U23" s="73" t="s">
        <v>153</v>
      </c>
      <c r="V23" s="73" t="s">
        <v>154</v>
      </c>
    </row>
    <row r="24" spans="1:22" x14ac:dyDescent="0.25">
      <c r="A24" s="22">
        <v>43232</v>
      </c>
      <c r="B24" s="18" t="str">
        <f t="shared" si="5"/>
        <v>2016/2017</v>
      </c>
      <c r="C24" s="3" t="s">
        <v>74</v>
      </c>
      <c r="D24" s="3" t="s">
        <v>74</v>
      </c>
      <c r="E24" s="3">
        <v>0.47</v>
      </c>
      <c r="F24" s="18" t="str">
        <f t="shared" si="6"/>
        <v>2017/2018</v>
      </c>
      <c r="G24" s="3">
        <v>1750</v>
      </c>
      <c r="H24" s="3">
        <v>235</v>
      </c>
      <c r="I24" s="3">
        <v>0.35</v>
      </c>
      <c r="J24" s="18" t="str">
        <f t="shared" si="7"/>
        <v>2018/2019</v>
      </c>
      <c r="K24" s="19">
        <v>0</v>
      </c>
      <c r="L24" s="19">
        <v>0</v>
      </c>
      <c r="M24" s="19">
        <v>0</v>
      </c>
      <c r="N24" s="3" t="s">
        <v>99</v>
      </c>
      <c r="O24" s="50" t="s">
        <v>3</v>
      </c>
      <c r="P24" s="6">
        <f>VLOOKUP(N24,[1]Data!$J:$L,3,FALSE)</f>
        <v>100000</v>
      </c>
      <c r="Q24" s="16"/>
      <c r="U24" s="73" t="s">
        <v>155</v>
      </c>
      <c r="V24" s="73" t="s">
        <v>156</v>
      </c>
    </row>
    <row r="25" spans="1:22" x14ac:dyDescent="0.25">
      <c r="A25" s="22">
        <v>43233</v>
      </c>
      <c r="B25" s="18" t="str">
        <f t="shared" si="5"/>
        <v>2016/2017</v>
      </c>
      <c r="C25" s="3" t="s">
        <v>74</v>
      </c>
      <c r="D25" s="3" t="s">
        <v>74</v>
      </c>
      <c r="E25" s="3">
        <v>0.47</v>
      </c>
      <c r="F25" s="18" t="str">
        <f t="shared" si="6"/>
        <v>2017/2018</v>
      </c>
      <c r="G25" s="3">
        <v>1750</v>
      </c>
      <c r="H25" s="3">
        <v>235</v>
      </c>
      <c r="I25" s="3">
        <v>0.35</v>
      </c>
      <c r="J25" s="18" t="str">
        <f t="shared" si="7"/>
        <v>2018/2019</v>
      </c>
      <c r="K25" s="19">
        <v>0</v>
      </c>
      <c r="L25" s="19">
        <v>0</v>
      </c>
      <c r="M25" s="19">
        <v>0</v>
      </c>
      <c r="N25" s="5" t="s">
        <v>34</v>
      </c>
      <c r="O25" s="50" t="s">
        <v>3</v>
      </c>
      <c r="P25" s="6">
        <f>VLOOKUP(N25,[1]Data!$J:$L,3,FALSE)</f>
        <v>50000</v>
      </c>
      <c r="Q25" s="16"/>
      <c r="U25" s="73" t="s">
        <v>157</v>
      </c>
      <c r="V25" s="73" t="s">
        <v>158</v>
      </c>
    </row>
    <row r="26" spans="1:22" x14ac:dyDescent="0.25">
      <c r="A26" s="22">
        <v>43234</v>
      </c>
      <c r="B26" s="18" t="str">
        <f t="shared" ref="B26:B31" si="8">+G$4</f>
        <v>2016/2017</v>
      </c>
      <c r="C26" s="3" t="s">
        <v>74</v>
      </c>
      <c r="D26" s="3" t="s">
        <v>74</v>
      </c>
      <c r="E26" s="3">
        <v>0.47</v>
      </c>
      <c r="F26" s="18" t="str">
        <f t="shared" ref="F26:F31" si="9">+G$3</f>
        <v>2017/2018</v>
      </c>
      <c r="G26" s="3">
        <v>1750</v>
      </c>
      <c r="H26" s="3">
        <v>235</v>
      </c>
      <c r="I26" s="3">
        <v>0.35</v>
      </c>
      <c r="J26" s="18" t="str">
        <f t="shared" ref="J26:J31" si="10">+G$2</f>
        <v>2018/2019</v>
      </c>
      <c r="K26" s="19">
        <v>0</v>
      </c>
      <c r="L26" s="19">
        <v>0</v>
      </c>
      <c r="M26" s="19">
        <v>0</v>
      </c>
      <c r="N26" s="5" t="s">
        <v>35</v>
      </c>
      <c r="O26" s="50" t="s">
        <v>3</v>
      </c>
      <c r="P26" s="6">
        <f>VLOOKUP(N26,[1]Data!$J:$L,3,FALSE)</f>
        <v>15000</v>
      </c>
      <c r="Q26" s="16"/>
      <c r="U26" s="73" t="s">
        <v>159</v>
      </c>
      <c r="V26" s="73" t="s">
        <v>160</v>
      </c>
    </row>
    <row r="27" spans="1:22" x14ac:dyDescent="0.25">
      <c r="A27" s="22">
        <v>43235</v>
      </c>
      <c r="B27" s="18" t="str">
        <f t="shared" si="8"/>
        <v>2016/2017</v>
      </c>
      <c r="C27" s="3" t="s">
        <v>74</v>
      </c>
      <c r="D27" s="3" t="s">
        <v>74</v>
      </c>
      <c r="E27" s="3">
        <v>0.47</v>
      </c>
      <c r="F27" s="18" t="str">
        <f t="shared" si="9"/>
        <v>2017/2018</v>
      </c>
      <c r="G27" s="3">
        <v>1750</v>
      </c>
      <c r="H27" s="3">
        <v>235</v>
      </c>
      <c r="I27" s="3">
        <v>0.35</v>
      </c>
      <c r="J27" s="18" t="str">
        <f t="shared" si="10"/>
        <v>2018/2019</v>
      </c>
      <c r="K27" s="19">
        <v>0</v>
      </c>
      <c r="L27" s="19">
        <v>0</v>
      </c>
      <c r="M27" s="19">
        <v>0</v>
      </c>
      <c r="N27" s="5" t="s">
        <v>100</v>
      </c>
      <c r="O27" s="50" t="s">
        <v>3</v>
      </c>
      <c r="P27" s="6">
        <f>VLOOKUP(N27,[1]Data!$J:$L,3,FALSE)</f>
        <v>6000</v>
      </c>
      <c r="Q27" s="16"/>
      <c r="U27" s="73" t="s">
        <v>161</v>
      </c>
      <c r="V27" s="73" t="s">
        <v>162</v>
      </c>
    </row>
    <row r="28" spans="1:22" x14ac:dyDescent="0.25">
      <c r="A28" s="22">
        <v>43236</v>
      </c>
      <c r="B28" s="18" t="str">
        <f t="shared" si="8"/>
        <v>2016/2017</v>
      </c>
      <c r="C28" s="3" t="s">
        <v>74</v>
      </c>
      <c r="D28" s="3" t="s">
        <v>74</v>
      </c>
      <c r="E28" s="3">
        <v>0.47</v>
      </c>
      <c r="F28" s="18" t="str">
        <f t="shared" si="9"/>
        <v>2017/2018</v>
      </c>
      <c r="G28" s="3">
        <v>1750</v>
      </c>
      <c r="H28" s="3">
        <v>235</v>
      </c>
      <c r="I28" s="3">
        <v>0.35</v>
      </c>
      <c r="J28" s="18" t="str">
        <f t="shared" si="10"/>
        <v>2018/2019</v>
      </c>
      <c r="K28" s="19">
        <v>0</v>
      </c>
      <c r="L28" s="19">
        <v>0</v>
      </c>
      <c r="M28" s="19">
        <v>0</v>
      </c>
      <c r="N28" s="5" t="s">
        <v>36</v>
      </c>
      <c r="O28" s="50" t="s">
        <v>3</v>
      </c>
      <c r="P28" s="6">
        <f>VLOOKUP(N28,[1]Data!$J:$L,3,FALSE)</f>
        <v>50000</v>
      </c>
      <c r="Q28" s="16"/>
      <c r="U28" s="73" t="s">
        <v>163</v>
      </c>
      <c r="V28" s="73" t="s">
        <v>164</v>
      </c>
    </row>
    <row r="29" spans="1:22" x14ac:dyDescent="0.25">
      <c r="A29" s="22">
        <v>43237</v>
      </c>
      <c r="B29" s="18" t="str">
        <f t="shared" si="8"/>
        <v>2016/2017</v>
      </c>
      <c r="C29" s="3" t="s">
        <v>74</v>
      </c>
      <c r="D29" s="3" t="s">
        <v>74</v>
      </c>
      <c r="E29" s="3">
        <v>0.47</v>
      </c>
      <c r="F29" s="18" t="str">
        <f t="shared" si="9"/>
        <v>2017/2018</v>
      </c>
      <c r="G29" s="3">
        <v>1750</v>
      </c>
      <c r="H29" s="3">
        <v>235</v>
      </c>
      <c r="I29" s="3">
        <v>0.35</v>
      </c>
      <c r="J29" s="18" t="str">
        <f t="shared" si="10"/>
        <v>2018/2019</v>
      </c>
      <c r="K29" s="19">
        <v>0</v>
      </c>
      <c r="L29" s="19">
        <v>0</v>
      </c>
      <c r="M29" s="19">
        <v>0</v>
      </c>
      <c r="N29" s="5" t="s">
        <v>101</v>
      </c>
      <c r="O29" s="50" t="s">
        <v>3</v>
      </c>
      <c r="P29" s="6">
        <f>VLOOKUP(N29,[1]Data!$J:$L,3,FALSE)</f>
        <v>2000</v>
      </c>
      <c r="Q29" s="16"/>
      <c r="U29" s="73" t="s">
        <v>165</v>
      </c>
      <c r="V29" s="73" t="s">
        <v>166</v>
      </c>
    </row>
    <row r="30" spans="1:22" x14ac:dyDescent="0.25">
      <c r="A30" s="22">
        <v>43238</v>
      </c>
      <c r="B30" s="18" t="str">
        <f t="shared" si="8"/>
        <v>2016/2017</v>
      </c>
      <c r="C30" s="3" t="s">
        <v>74</v>
      </c>
      <c r="D30" s="3" t="s">
        <v>74</v>
      </c>
      <c r="E30" s="3">
        <v>0.47</v>
      </c>
      <c r="F30" s="18" t="str">
        <f t="shared" si="9"/>
        <v>2017/2018</v>
      </c>
      <c r="G30" s="3">
        <v>1750</v>
      </c>
      <c r="H30" s="3">
        <v>235</v>
      </c>
      <c r="I30" s="3">
        <v>0.35</v>
      </c>
      <c r="J30" s="18" t="str">
        <f t="shared" si="10"/>
        <v>2018/2019</v>
      </c>
      <c r="K30" s="19">
        <v>0</v>
      </c>
      <c r="L30" s="19">
        <v>0</v>
      </c>
      <c r="M30" s="19">
        <v>0</v>
      </c>
      <c r="N30" s="5" t="s">
        <v>102</v>
      </c>
      <c r="O30" s="50" t="s">
        <v>3</v>
      </c>
      <c r="P30" s="6">
        <f>VLOOKUP(N30,[1]Data!$J:$L,3,FALSE)</f>
        <v>0</v>
      </c>
      <c r="Q30" s="16"/>
      <c r="U30" s="73" t="s">
        <v>167</v>
      </c>
      <c r="V30" s="73" t="s">
        <v>168</v>
      </c>
    </row>
    <row r="31" spans="1:22" x14ac:dyDescent="0.25">
      <c r="A31" s="22">
        <v>43239</v>
      </c>
      <c r="B31" s="18" t="str">
        <f t="shared" si="8"/>
        <v>2016/2017</v>
      </c>
      <c r="C31" s="3" t="s">
        <v>74</v>
      </c>
      <c r="D31" s="3" t="s">
        <v>74</v>
      </c>
      <c r="E31" s="3">
        <v>0.47</v>
      </c>
      <c r="F31" s="18" t="str">
        <f t="shared" si="9"/>
        <v>2017/2018</v>
      </c>
      <c r="G31" s="3">
        <v>1750</v>
      </c>
      <c r="H31" s="3">
        <v>235</v>
      </c>
      <c r="I31" s="3">
        <v>0.35</v>
      </c>
      <c r="J31" s="18" t="str">
        <f t="shared" si="10"/>
        <v>2018/2019</v>
      </c>
      <c r="K31" s="19">
        <v>0</v>
      </c>
      <c r="L31" s="19">
        <v>0</v>
      </c>
      <c r="M31" s="19">
        <v>0</v>
      </c>
      <c r="N31" s="5" t="s">
        <v>37</v>
      </c>
      <c r="O31" s="50" t="s">
        <v>3</v>
      </c>
      <c r="P31" s="6">
        <f>VLOOKUP(N31,[1]Data!$J:$L,3,FALSE)</f>
        <v>0</v>
      </c>
      <c r="Q31" s="16"/>
      <c r="U31" s="73" t="s">
        <v>169</v>
      </c>
      <c r="V31" s="73" t="s">
        <v>170</v>
      </c>
    </row>
    <row r="32" spans="1:22" x14ac:dyDescent="0.25">
      <c r="A32" s="22">
        <v>43240</v>
      </c>
      <c r="B32" s="18" t="str">
        <f t="shared" ref="B32:B43" si="11">+G$4</f>
        <v>2016/2017</v>
      </c>
      <c r="C32" s="3" t="s">
        <v>74</v>
      </c>
      <c r="D32" s="3" t="s">
        <v>74</v>
      </c>
      <c r="E32" s="3">
        <v>0.47</v>
      </c>
      <c r="F32" s="18" t="str">
        <f t="shared" ref="F32:F43" si="12">+G$3</f>
        <v>2017/2018</v>
      </c>
      <c r="G32" s="3">
        <v>1750</v>
      </c>
      <c r="H32" s="3">
        <v>235</v>
      </c>
      <c r="I32" s="3">
        <v>0.35</v>
      </c>
      <c r="J32" s="18" t="str">
        <f t="shared" ref="J32:J43" si="13">+G$2</f>
        <v>2018/2019</v>
      </c>
      <c r="K32" s="19">
        <v>0</v>
      </c>
      <c r="L32" s="19">
        <v>0</v>
      </c>
      <c r="M32" s="19">
        <v>0</v>
      </c>
      <c r="N32" s="3" t="s">
        <v>103</v>
      </c>
      <c r="O32" s="50" t="s">
        <v>3</v>
      </c>
      <c r="P32" s="6">
        <f>VLOOKUP(N32,[1]Data!$J:$L,3,FALSE)</f>
        <v>500000</v>
      </c>
      <c r="Q32" s="16"/>
      <c r="U32" s="73" t="s">
        <v>171</v>
      </c>
      <c r="V32" s="73" t="s">
        <v>172</v>
      </c>
    </row>
    <row r="33" spans="1:22" x14ac:dyDescent="0.25">
      <c r="A33" s="22">
        <v>43241</v>
      </c>
      <c r="B33" s="18" t="str">
        <f t="shared" si="11"/>
        <v>2016/2017</v>
      </c>
      <c r="C33" s="3" t="s">
        <v>74</v>
      </c>
      <c r="D33" s="3" t="s">
        <v>74</v>
      </c>
      <c r="E33" s="3">
        <v>0.47</v>
      </c>
      <c r="F33" s="18" t="str">
        <f t="shared" si="12"/>
        <v>2017/2018</v>
      </c>
      <c r="G33" s="3">
        <v>1750</v>
      </c>
      <c r="H33" s="3">
        <v>235</v>
      </c>
      <c r="I33" s="3">
        <v>0.35</v>
      </c>
      <c r="J33" s="18" t="str">
        <f t="shared" si="13"/>
        <v>2018/2019</v>
      </c>
      <c r="K33" s="19">
        <v>0</v>
      </c>
      <c r="L33" s="19">
        <v>0</v>
      </c>
      <c r="M33" s="19">
        <v>0</v>
      </c>
      <c r="N33" s="3" t="s">
        <v>104</v>
      </c>
      <c r="O33" s="50" t="s">
        <v>3</v>
      </c>
      <c r="P33" s="6">
        <f>VLOOKUP(N33,[1]Data!$J:$L,3,FALSE)</f>
        <v>500000</v>
      </c>
      <c r="Q33" s="16"/>
      <c r="U33" s="73" t="s">
        <v>173</v>
      </c>
      <c r="V33" s="73" t="s">
        <v>174</v>
      </c>
    </row>
    <row r="34" spans="1:22" x14ac:dyDescent="0.25">
      <c r="A34" s="22">
        <v>43242</v>
      </c>
      <c r="B34" s="18" t="str">
        <f t="shared" si="11"/>
        <v>2016/2017</v>
      </c>
      <c r="C34" s="3" t="s">
        <v>74</v>
      </c>
      <c r="D34" s="3" t="s">
        <v>74</v>
      </c>
      <c r="E34" s="3">
        <v>0.47</v>
      </c>
      <c r="F34" s="18" t="str">
        <f t="shared" si="12"/>
        <v>2017/2018</v>
      </c>
      <c r="G34" s="3">
        <v>1750</v>
      </c>
      <c r="H34" s="3">
        <v>235</v>
      </c>
      <c r="I34" s="3">
        <v>0.35</v>
      </c>
      <c r="J34" s="18" t="str">
        <f t="shared" si="13"/>
        <v>2018/2019</v>
      </c>
      <c r="K34" s="19">
        <v>0</v>
      </c>
      <c r="L34" s="19">
        <v>0</v>
      </c>
      <c r="M34" s="19">
        <v>0</v>
      </c>
      <c r="N34" s="3" t="s">
        <v>105</v>
      </c>
      <c r="O34" s="50" t="s">
        <v>3</v>
      </c>
      <c r="P34" s="6">
        <f>VLOOKUP(N34,[1]Data!$J:$L,3,FALSE)</f>
        <v>0</v>
      </c>
      <c r="Q34" s="16"/>
      <c r="U34" s="73" t="s">
        <v>175</v>
      </c>
      <c r="V34" s="73" t="s">
        <v>176</v>
      </c>
    </row>
    <row r="35" spans="1:22" x14ac:dyDescent="0.25">
      <c r="A35" s="22">
        <v>43243</v>
      </c>
      <c r="B35" s="18" t="str">
        <f t="shared" si="11"/>
        <v>2016/2017</v>
      </c>
      <c r="C35" s="3" t="s">
        <v>74</v>
      </c>
      <c r="D35" s="3" t="s">
        <v>74</v>
      </c>
      <c r="E35" s="3">
        <v>0.47</v>
      </c>
      <c r="F35" s="18" t="str">
        <f t="shared" si="12"/>
        <v>2017/2018</v>
      </c>
      <c r="G35" s="3">
        <v>1750</v>
      </c>
      <c r="H35" s="3">
        <v>235</v>
      </c>
      <c r="I35" s="3">
        <v>0.35</v>
      </c>
      <c r="J35" s="18" t="str">
        <f t="shared" si="13"/>
        <v>2018/2019</v>
      </c>
      <c r="K35" s="19">
        <v>0</v>
      </c>
      <c r="L35" s="19">
        <v>0</v>
      </c>
      <c r="M35" s="19">
        <v>0</v>
      </c>
      <c r="N35" s="5" t="s">
        <v>39</v>
      </c>
      <c r="O35" s="50" t="s">
        <v>3</v>
      </c>
      <c r="P35" s="6">
        <f>VLOOKUP(N35,[1]Data!$J:$L,3,FALSE)</f>
        <v>50000</v>
      </c>
      <c r="Q35" s="16"/>
      <c r="U35" s="73" t="s">
        <v>177</v>
      </c>
      <c r="V35" s="73" t="s">
        <v>178</v>
      </c>
    </row>
    <row r="36" spans="1:22" x14ac:dyDescent="0.25">
      <c r="A36" s="22">
        <v>43244</v>
      </c>
      <c r="B36" s="18" t="str">
        <f t="shared" si="11"/>
        <v>2016/2017</v>
      </c>
      <c r="C36" s="3" t="s">
        <v>74</v>
      </c>
      <c r="D36" s="3" t="s">
        <v>74</v>
      </c>
      <c r="E36" s="3">
        <v>0.47</v>
      </c>
      <c r="F36" s="18" t="str">
        <f t="shared" si="12"/>
        <v>2017/2018</v>
      </c>
      <c r="G36" s="3">
        <v>1750</v>
      </c>
      <c r="H36" s="3">
        <v>235</v>
      </c>
      <c r="I36" s="3">
        <v>0.35</v>
      </c>
      <c r="J36" s="18" t="str">
        <f t="shared" si="13"/>
        <v>2018/2019</v>
      </c>
      <c r="K36" s="19">
        <v>0</v>
      </c>
      <c r="L36" s="19">
        <v>0</v>
      </c>
      <c r="M36" s="19">
        <v>0</v>
      </c>
      <c r="N36" s="5" t="s">
        <v>38</v>
      </c>
      <c r="O36" s="50" t="s">
        <v>3</v>
      </c>
      <c r="P36" s="6">
        <f>VLOOKUP(N36,[1]Data!$J:$L,3,FALSE)</f>
        <v>250000</v>
      </c>
      <c r="Q36" s="16"/>
      <c r="U36" s="73" t="s">
        <v>179</v>
      </c>
      <c r="V36" s="73" t="s">
        <v>180</v>
      </c>
    </row>
    <row r="37" spans="1:22" x14ac:dyDescent="0.25">
      <c r="A37" s="22">
        <v>43245</v>
      </c>
      <c r="B37" s="18" t="str">
        <f t="shared" si="11"/>
        <v>2016/2017</v>
      </c>
      <c r="C37" s="3" t="s">
        <v>74</v>
      </c>
      <c r="D37" s="3" t="s">
        <v>74</v>
      </c>
      <c r="E37" s="3">
        <v>0.47</v>
      </c>
      <c r="F37" s="18" t="str">
        <f t="shared" si="12"/>
        <v>2017/2018</v>
      </c>
      <c r="G37" s="3">
        <v>1750</v>
      </c>
      <c r="H37" s="3">
        <v>235</v>
      </c>
      <c r="I37" s="3">
        <v>0.35</v>
      </c>
      <c r="J37" s="18" t="str">
        <f t="shared" si="13"/>
        <v>2018/2019</v>
      </c>
      <c r="K37" s="19">
        <v>0</v>
      </c>
      <c r="L37" s="19">
        <v>0</v>
      </c>
      <c r="M37" s="19">
        <v>0</v>
      </c>
      <c r="N37" s="5" t="s">
        <v>40</v>
      </c>
      <c r="O37" s="50" t="s">
        <v>3</v>
      </c>
      <c r="P37" s="6">
        <f>VLOOKUP(N37,[1]Data!$J:$L,3,FALSE)</f>
        <v>30000</v>
      </c>
      <c r="Q37" s="16"/>
      <c r="U37" s="73" t="s">
        <v>181</v>
      </c>
      <c r="V37" s="73" t="s">
        <v>182</v>
      </c>
    </row>
    <row r="38" spans="1:22" x14ac:dyDescent="0.25">
      <c r="A38" s="22">
        <v>43246</v>
      </c>
      <c r="B38" s="18" t="str">
        <f t="shared" si="11"/>
        <v>2016/2017</v>
      </c>
      <c r="C38" s="3" t="s">
        <v>74</v>
      </c>
      <c r="D38" s="3" t="s">
        <v>74</v>
      </c>
      <c r="E38" s="3">
        <v>0.47</v>
      </c>
      <c r="F38" s="18" t="str">
        <f t="shared" si="12"/>
        <v>2017/2018</v>
      </c>
      <c r="G38" s="3">
        <v>1750</v>
      </c>
      <c r="H38" s="3">
        <v>235</v>
      </c>
      <c r="I38" s="3">
        <v>0.35</v>
      </c>
      <c r="J38" s="18" t="str">
        <f t="shared" si="13"/>
        <v>2018/2019</v>
      </c>
      <c r="K38" s="19">
        <v>0</v>
      </c>
      <c r="L38" s="19">
        <v>0</v>
      </c>
      <c r="M38" s="19">
        <v>0</v>
      </c>
      <c r="N38" s="5" t="s">
        <v>41</v>
      </c>
      <c r="O38" s="50" t="s">
        <v>3</v>
      </c>
      <c r="P38" s="6">
        <f>VLOOKUP(N38,[1]Data!$J:$L,3,FALSE)</f>
        <v>20000</v>
      </c>
      <c r="Q38" s="16"/>
      <c r="U38" s="73" t="s">
        <v>183</v>
      </c>
      <c r="V38" s="73" t="s">
        <v>184</v>
      </c>
    </row>
    <row r="39" spans="1:22" x14ac:dyDescent="0.25">
      <c r="A39" s="22">
        <v>43247</v>
      </c>
      <c r="B39" s="18" t="str">
        <f t="shared" si="11"/>
        <v>2016/2017</v>
      </c>
      <c r="C39" s="3" t="s">
        <v>74</v>
      </c>
      <c r="D39" s="3" t="s">
        <v>74</v>
      </c>
      <c r="E39" s="3">
        <v>0.47</v>
      </c>
      <c r="F39" s="18" t="str">
        <f t="shared" si="12"/>
        <v>2017/2018</v>
      </c>
      <c r="G39" s="3">
        <v>1750</v>
      </c>
      <c r="H39" s="3">
        <v>235</v>
      </c>
      <c r="I39" s="3">
        <v>0.35</v>
      </c>
      <c r="J39" s="18" t="str">
        <f t="shared" si="13"/>
        <v>2018/2019</v>
      </c>
      <c r="K39" s="19">
        <v>0</v>
      </c>
      <c r="L39" s="19">
        <v>0</v>
      </c>
      <c r="M39" s="19">
        <v>0</v>
      </c>
      <c r="N39" s="5" t="s">
        <v>42</v>
      </c>
      <c r="O39" s="50" t="s">
        <v>3</v>
      </c>
      <c r="P39" s="6">
        <f>VLOOKUP(N39,[1]Data!$J:$L,3,FALSE)</f>
        <v>25000</v>
      </c>
      <c r="Q39" s="16"/>
      <c r="U39" s="73" t="s">
        <v>185</v>
      </c>
      <c r="V39" s="73" t="s">
        <v>186</v>
      </c>
    </row>
    <row r="40" spans="1:22" x14ac:dyDescent="0.25">
      <c r="A40" s="22">
        <v>43248</v>
      </c>
      <c r="B40" s="18" t="str">
        <f t="shared" si="11"/>
        <v>2016/2017</v>
      </c>
      <c r="C40" s="3" t="s">
        <v>74</v>
      </c>
      <c r="D40" s="3" t="s">
        <v>74</v>
      </c>
      <c r="E40" s="3">
        <v>0.47</v>
      </c>
      <c r="F40" s="18" t="str">
        <f t="shared" si="12"/>
        <v>2017/2018</v>
      </c>
      <c r="G40" s="3">
        <v>1750</v>
      </c>
      <c r="H40" s="3">
        <v>235</v>
      </c>
      <c r="I40" s="3">
        <v>0.35</v>
      </c>
      <c r="J40" s="18" t="str">
        <f t="shared" si="13"/>
        <v>2018/2019</v>
      </c>
      <c r="K40" s="19">
        <v>0</v>
      </c>
      <c r="L40" s="19">
        <v>0</v>
      </c>
      <c r="M40" s="19">
        <v>0</v>
      </c>
      <c r="N40" s="5" t="s">
        <v>43</v>
      </c>
      <c r="O40" s="50" t="s">
        <v>3</v>
      </c>
      <c r="P40" s="6">
        <f>VLOOKUP(N40,[1]Data!$J:$L,3,FALSE)</f>
        <v>15000</v>
      </c>
      <c r="Q40" s="16"/>
      <c r="U40" s="73" t="s">
        <v>187</v>
      </c>
      <c r="V40" s="73" t="s">
        <v>188</v>
      </c>
    </row>
    <row r="41" spans="1:22" x14ac:dyDescent="0.25">
      <c r="A41" s="22">
        <v>43249</v>
      </c>
      <c r="B41" s="18" t="str">
        <f t="shared" si="11"/>
        <v>2016/2017</v>
      </c>
      <c r="C41" s="3" t="s">
        <v>74</v>
      </c>
      <c r="D41" s="3" t="s">
        <v>74</v>
      </c>
      <c r="E41" s="3">
        <v>0.47</v>
      </c>
      <c r="F41" s="18" t="str">
        <f t="shared" si="12"/>
        <v>2017/2018</v>
      </c>
      <c r="G41" s="3">
        <v>1750</v>
      </c>
      <c r="H41" s="3">
        <v>235</v>
      </c>
      <c r="I41" s="3">
        <v>0.35</v>
      </c>
      <c r="J41" s="18" t="str">
        <f t="shared" si="13"/>
        <v>2018/2019</v>
      </c>
      <c r="K41" s="19">
        <v>0</v>
      </c>
      <c r="L41" s="19">
        <v>0</v>
      </c>
      <c r="M41" s="19">
        <v>0</v>
      </c>
      <c r="N41" s="5" t="s">
        <v>44</v>
      </c>
      <c r="O41" s="50" t="s">
        <v>3</v>
      </c>
      <c r="P41" s="6">
        <f>VLOOKUP(N41,[1]Data!$J:$L,3,FALSE)</f>
        <v>50000</v>
      </c>
      <c r="Q41" s="16"/>
      <c r="U41" s="73" t="s">
        <v>189</v>
      </c>
      <c r="V41" s="73" t="s">
        <v>190</v>
      </c>
    </row>
    <row r="42" spans="1:22" x14ac:dyDescent="0.25">
      <c r="A42" s="22">
        <v>43250</v>
      </c>
      <c r="B42" s="18" t="str">
        <f t="shared" si="11"/>
        <v>2016/2017</v>
      </c>
      <c r="C42" s="3" t="s">
        <v>74</v>
      </c>
      <c r="D42" s="3" t="s">
        <v>74</v>
      </c>
      <c r="E42" s="3">
        <v>0.47</v>
      </c>
      <c r="F42" s="18" t="str">
        <f t="shared" si="12"/>
        <v>2017/2018</v>
      </c>
      <c r="G42" s="3">
        <v>1750</v>
      </c>
      <c r="H42" s="3">
        <v>235</v>
      </c>
      <c r="I42" s="3">
        <v>0.35</v>
      </c>
      <c r="J42" s="18" t="str">
        <f t="shared" si="13"/>
        <v>2018/2019</v>
      </c>
      <c r="K42" s="19">
        <v>0</v>
      </c>
      <c r="L42" s="19">
        <v>0</v>
      </c>
      <c r="M42" s="19">
        <v>0</v>
      </c>
      <c r="N42" s="5" t="s">
        <v>45</v>
      </c>
      <c r="O42" s="50" t="s">
        <v>3</v>
      </c>
      <c r="P42" s="6">
        <f>VLOOKUP(N42,[1]Data!$J:$L,3,FALSE)</f>
        <v>10000</v>
      </c>
      <c r="Q42" s="16"/>
      <c r="U42" s="73" t="s">
        <v>191</v>
      </c>
      <c r="V42" s="73" t="s">
        <v>192</v>
      </c>
    </row>
    <row r="43" spans="1:22" x14ac:dyDescent="0.25">
      <c r="A43" s="22">
        <v>43251</v>
      </c>
      <c r="B43" s="18" t="str">
        <f t="shared" si="11"/>
        <v>2016/2017</v>
      </c>
      <c r="C43" s="3" t="s">
        <v>74</v>
      </c>
      <c r="D43" s="3" t="s">
        <v>74</v>
      </c>
      <c r="E43" s="3">
        <v>0.47</v>
      </c>
      <c r="F43" s="18" t="str">
        <f t="shared" si="12"/>
        <v>2017/2018</v>
      </c>
      <c r="G43" s="3">
        <v>1750</v>
      </c>
      <c r="H43" s="3">
        <v>235</v>
      </c>
      <c r="I43" s="3">
        <v>0.35</v>
      </c>
      <c r="J43" s="18" t="str">
        <f t="shared" si="13"/>
        <v>2018/2019</v>
      </c>
      <c r="K43" s="19">
        <v>0</v>
      </c>
      <c r="L43" s="19">
        <v>0</v>
      </c>
      <c r="M43" s="19">
        <v>0</v>
      </c>
      <c r="N43" s="5" t="s">
        <v>46</v>
      </c>
      <c r="O43" s="50" t="s">
        <v>3</v>
      </c>
      <c r="P43" s="6">
        <f>VLOOKUP(N43,[1]Data!$J:$L,3,FALSE)</f>
        <v>10000</v>
      </c>
      <c r="Q43" s="16"/>
      <c r="U43" s="73" t="s">
        <v>193</v>
      </c>
      <c r="V43" s="73" t="s">
        <v>194</v>
      </c>
    </row>
    <row r="44" spans="1:22" x14ac:dyDescent="0.25">
      <c r="A44" s="22">
        <v>43252</v>
      </c>
      <c r="B44" s="18" t="str">
        <f>+G$4</f>
        <v>2016/2017</v>
      </c>
      <c r="C44" s="3" t="s">
        <v>74</v>
      </c>
      <c r="D44" s="3" t="s">
        <v>74</v>
      </c>
      <c r="E44" s="3">
        <v>0.47</v>
      </c>
      <c r="F44" s="18" t="str">
        <f t="shared" ref="F44:F107" si="14">+G$3</f>
        <v>2017/2018</v>
      </c>
      <c r="G44" s="3">
        <v>1750</v>
      </c>
      <c r="H44" s="3">
        <v>235</v>
      </c>
      <c r="I44" s="3">
        <v>0.35</v>
      </c>
      <c r="J44" s="18" t="str">
        <f t="shared" ref="J44:J107" si="15">+G$2</f>
        <v>2018/2019</v>
      </c>
      <c r="K44" s="19">
        <v>0</v>
      </c>
      <c r="L44" s="19">
        <v>0</v>
      </c>
      <c r="M44" s="19">
        <v>0</v>
      </c>
      <c r="N44" s="5" t="s">
        <v>47</v>
      </c>
      <c r="O44" s="50" t="s">
        <v>3</v>
      </c>
      <c r="P44" s="6">
        <f>VLOOKUP(N44,[1]Data!$J:$L,3,FALSE)</f>
        <v>10000</v>
      </c>
      <c r="Q44" s="16"/>
      <c r="U44" s="73" t="s">
        <v>195</v>
      </c>
      <c r="V44" s="73" t="s">
        <v>196</v>
      </c>
    </row>
    <row r="45" spans="1:22" x14ac:dyDescent="0.25">
      <c r="A45" s="21">
        <f t="shared" ref="A45:A108" si="16">+A44+1</f>
        <v>43253</v>
      </c>
      <c r="B45" s="18" t="str">
        <f t="shared" ref="B45:B108" si="17">+G$4</f>
        <v>2016/2017</v>
      </c>
      <c r="C45" s="3" t="s">
        <v>74</v>
      </c>
      <c r="D45" s="3" t="s">
        <v>74</v>
      </c>
      <c r="E45" s="3">
        <v>0.48</v>
      </c>
      <c r="F45" s="18" t="str">
        <f t="shared" si="14"/>
        <v>2017/2018</v>
      </c>
      <c r="G45" s="3">
        <v>1750</v>
      </c>
      <c r="H45" s="3">
        <v>235</v>
      </c>
      <c r="I45" s="3">
        <v>0.36</v>
      </c>
      <c r="J45" s="18" t="str">
        <f t="shared" si="15"/>
        <v>2018/2019</v>
      </c>
      <c r="K45" s="19">
        <v>0</v>
      </c>
      <c r="L45" s="19">
        <v>0</v>
      </c>
      <c r="M45" s="19">
        <v>0</v>
      </c>
      <c r="N45" s="5" t="s">
        <v>48</v>
      </c>
      <c r="O45" s="50" t="s">
        <v>3</v>
      </c>
      <c r="P45" s="6">
        <f>VLOOKUP(N45,[1]Data!$J:$L,3,FALSE)</f>
        <v>10000</v>
      </c>
      <c r="Q45" s="16"/>
      <c r="U45" s="73" t="s">
        <v>197</v>
      </c>
      <c r="V45" s="73" t="s">
        <v>198</v>
      </c>
    </row>
    <row r="46" spans="1:22" x14ac:dyDescent="0.25">
      <c r="A46" s="21">
        <f t="shared" si="16"/>
        <v>43254</v>
      </c>
      <c r="B46" s="18" t="str">
        <f t="shared" si="17"/>
        <v>2016/2017</v>
      </c>
      <c r="C46" s="3" t="s">
        <v>74</v>
      </c>
      <c r="D46" s="3" t="s">
        <v>74</v>
      </c>
      <c r="E46" s="3">
        <v>0.48</v>
      </c>
      <c r="F46" s="18" t="str">
        <f t="shared" si="14"/>
        <v>2017/2018</v>
      </c>
      <c r="G46" s="3">
        <v>1750</v>
      </c>
      <c r="H46" s="3">
        <v>235</v>
      </c>
      <c r="I46" s="3">
        <v>0.36</v>
      </c>
      <c r="J46" s="18" t="str">
        <f t="shared" si="15"/>
        <v>2018/2019</v>
      </c>
      <c r="K46" s="19">
        <v>0</v>
      </c>
      <c r="L46" s="19">
        <v>0</v>
      </c>
      <c r="M46" s="19">
        <v>0</v>
      </c>
      <c r="N46" s="5" t="s">
        <v>49</v>
      </c>
      <c r="O46" s="50" t="s">
        <v>3</v>
      </c>
      <c r="P46" s="6">
        <f>VLOOKUP(N46,[1]Data!$J:$L,3,FALSE)</f>
        <v>10000</v>
      </c>
      <c r="Q46" s="16"/>
      <c r="U46" s="73" t="s">
        <v>199</v>
      </c>
      <c r="V46" s="73" t="s">
        <v>200</v>
      </c>
    </row>
    <row r="47" spans="1:22" x14ac:dyDescent="0.25">
      <c r="A47" s="21">
        <f t="shared" si="16"/>
        <v>43255</v>
      </c>
      <c r="B47" s="18" t="str">
        <f t="shared" si="17"/>
        <v>2016/2017</v>
      </c>
      <c r="C47" s="3" t="s">
        <v>74</v>
      </c>
      <c r="D47" s="3" t="s">
        <v>74</v>
      </c>
      <c r="E47" s="3">
        <v>0.48</v>
      </c>
      <c r="F47" s="18" t="str">
        <f t="shared" si="14"/>
        <v>2017/2018</v>
      </c>
      <c r="G47" s="3">
        <v>1750</v>
      </c>
      <c r="H47" s="3">
        <v>235</v>
      </c>
      <c r="I47" s="3">
        <v>0.36</v>
      </c>
      <c r="J47" s="18" t="str">
        <f t="shared" si="15"/>
        <v>2018/2019</v>
      </c>
      <c r="K47" s="19">
        <v>0</v>
      </c>
      <c r="L47" s="19">
        <v>0</v>
      </c>
      <c r="M47" s="19">
        <v>0</v>
      </c>
      <c r="N47" s="5" t="s">
        <v>50</v>
      </c>
      <c r="O47" s="50" t="s">
        <v>3</v>
      </c>
      <c r="P47" s="6">
        <f>VLOOKUP(N47,[1]Data!$J:$L,3,FALSE)</f>
        <v>10000</v>
      </c>
      <c r="Q47" s="16"/>
      <c r="U47" s="73" t="s">
        <v>201</v>
      </c>
      <c r="V47" s="73" t="s">
        <v>202</v>
      </c>
    </row>
    <row r="48" spans="1:22" x14ac:dyDescent="0.25">
      <c r="A48" s="21">
        <f t="shared" si="16"/>
        <v>43256</v>
      </c>
      <c r="B48" s="18" t="str">
        <f t="shared" si="17"/>
        <v>2016/2017</v>
      </c>
      <c r="C48" s="3" t="s">
        <v>74</v>
      </c>
      <c r="D48" s="3" t="s">
        <v>74</v>
      </c>
      <c r="E48" s="3">
        <v>0.48</v>
      </c>
      <c r="F48" s="18" t="str">
        <f t="shared" si="14"/>
        <v>2017/2018</v>
      </c>
      <c r="G48" s="3">
        <v>1750</v>
      </c>
      <c r="H48" s="3">
        <v>235</v>
      </c>
      <c r="I48" s="3">
        <v>0.36</v>
      </c>
      <c r="J48" s="18" t="str">
        <f t="shared" si="15"/>
        <v>2018/2019</v>
      </c>
      <c r="K48" s="19">
        <v>0</v>
      </c>
      <c r="L48" s="19">
        <v>0</v>
      </c>
      <c r="M48" s="19">
        <v>0</v>
      </c>
      <c r="N48" s="5" t="s">
        <v>52</v>
      </c>
      <c r="O48" s="50" t="s">
        <v>3</v>
      </c>
      <c r="P48" s="6">
        <f>VLOOKUP(N48,[1]Data!$J:$L,3,FALSE)</f>
        <v>10000</v>
      </c>
      <c r="Q48" s="16"/>
      <c r="U48" s="73" t="s">
        <v>203</v>
      </c>
      <c r="V48" s="73" t="s">
        <v>204</v>
      </c>
    </row>
    <row r="49" spans="1:22" x14ac:dyDescent="0.25">
      <c r="A49" s="21">
        <f t="shared" si="16"/>
        <v>43257</v>
      </c>
      <c r="B49" s="18" t="str">
        <f t="shared" si="17"/>
        <v>2016/2017</v>
      </c>
      <c r="C49" s="3" t="s">
        <v>74</v>
      </c>
      <c r="D49" s="3" t="s">
        <v>74</v>
      </c>
      <c r="E49" s="3">
        <v>0.48</v>
      </c>
      <c r="F49" s="18" t="str">
        <f t="shared" si="14"/>
        <v>2017/2018</v>
      </c>
      <c r="G49" s="3">
        <v>1750</v>
      </c>
      <c r="H49" s="3">
        <v>235</v>
      </c>
      <c r="I49" s="3">
        <v>0.36</v>
      </c>
      <c r="J49" s="18" t="str">
        <f t="shared" si="15"/>
        <v>2018/2019</v>
      </c>
      <c r="K49" s="19">
        <v>0</v>
      </c>
      <c r="L49" s="19">
        <v>0</v>
      </c>
      <c r="M49" s="19">
        <v>0</v>
      </c>
      <c r="N49" s="5" t="s">
        <v>53</v>
      </c>
      <c r="O49" s="50" t="s">
        <v>3</v>
      </c>
      <c r="P49" s="6">
        <f>VLOOKUP(N49,[1]Data!$J:$L,3,FALSE)</f>
        <v>10000</v>
      </c>
      <c r="Q49" s="16"/>
      <c r="U49" s="73" t="s">
        <v>205</v>
      </c>
      <c r="V49" s="73" t="s">
        <v>206</v>
      </c>
    </row>
    <row r="50" spans="1:22" x14ac:dyDescent="0.25">
      <c r="A50" s="21">
        <f t="shared" si="16"/>
        <v>43258</v>
      </c>
      <c r="B50" s="18" t="str">
        <f t="shared" si="17"/>
        <v>2016/2017</v>
      </c>
      <c r="C50" s="3" t="s">
        <v>74</v>
      </c>
      <c r="D50" s="3" t="s">
        <v>74</v>
      </c>
      <c r="E50" s="3">
        <v>0.48</v>
      </c>
      <c r="F50" s="18" t="str">
        <f t="shared" si="14"/>
        <v>2017/2018</v>
      </c>
      <c r="G50" s="3">
        <v>1750</v>
      </c>
      <c r="H50" s="3">
        <v>235</v>
      </c>
      <c r="I50" s="3">
        <v>0.36</v>
      </c>
      <c r="J50" s="18" t="str">
        <f t="shared" si="15"/>
        <v>2018/2019</v>
      </c>
      <c r="K50" s="19">
        <v>0</v>
      </c>
      <c r="L50" s="19">
        <v>0</v>
      </c>
      <c r="M50" s="19">
        <v>0</v>
      </c>
      <c r="N50" s="5" t="s">
        <v>51</v>
      </c>
      <c r="O50" s="50" t="s">
        <v>3</v>
      </c>
      <c r="P50" s="6">
        <f>VLOOKUP(N50,[1]Data!$J:$L,3,FALSE)</f>
        <v>10000</v>
      </c>
      <c r="Q50" s="16"/>
      <c r="U50" s="73" t="s">
        <v>207</v>
      </c>
      <c r="V50" s="73" t="s">
        <v>208</v>
      </c>
    </row>
    <row r="51" spans="1:22" x14ac:dyDescent="0.25">
      <c r="A51" s="21">
        <f t="shared" si="16"/>
        <v>43259</v>
      </c>
      <c r="B51" s="18" t="str">
        <f t="shared" si="17"/>
        <v>2016/2017</v>
      </c>
      <c r="C51" s="3" t="s">
        <v>74</v>
      </c>
      <c r="D51" s="3" t="s">
        <v>74</v>
      </c>
      <c r="E51" s="3">
        <v>0.48</v>
      </c>
      <c r="F51" s="18" t="str">
        <f t="shared" si="14"/>
        <v>2017/2018</v>
      </c>
      <c r="G51" s="3">
        <v>1750</v>
      </c>
      <c r="H51" s="3">
        <v>235</v>
      </c>
      <c r="I51" s="3">
        <v>0.36</v>
      </c>
      <c r="J51" s="18" t="str">
        <f t="shared" si="15"/>
        <v>2018/2019</v>
      </c>
      <c r="K51" s="19">
        <v>0</v>
      </c>
      <c r="L51" s="19">
        <v>0</v>
      </c>
      <c r="M51" s="19">
        <v>0</v>
      </c>
      <c r="N51" s="3" t="s">
        <v>106</v>
      </c>
      <c r="O51" s="50" t="s">
        <v>3</v>
      </c>
      <c r="P51" s="6">
        <f>VLOOKUP(N51,[1]Data!$J:$L,3,FALSE)</f>
        <v>15000</v>
      </c>
      <c r="Q51" s="16"/>
      <c r="U51" s="73" t="s">
        <v>209</v>
      </c>
      <c r="V51" s="73" t="s">
        <v>210</v>
      </c>
    </row>
    <row r="52" spans="1:22" x14ac:dyDescent="0.25">
      <c r="A52" s="21">
        <f t="shared" si="16"/>
        <v>43260</v>
      </c>
      <c r="B52" s="18" t="str">
        <f t="shared" si="17"/>
        <v>2016/2017</v>
      </c>
      <c r="C52" s="3" t="s">
        <v>74</v>
      </c>
      <c r="D52" s="3" t="s">
        <v>74</v>
      </c>
      <c r="E52" s="3">
        <v>0.48</v>
      </c>
      <c r="F52" s="18" t="str">
        <f t="shared" si="14"/>
        <v>2017/2018</v>
      </c>
      <c r="G52" s="3">
        <v>1750</v>
      </c>
      <c r="H52" s="3">
        <v>235</v>
      </c>
      <c r="I52" s="3">
        <v>0.36</v>
      </c>
      <c r="J52" s="18" t="str">
        <f t="shared" si="15"/>
        <v>2018/2019</v>
      </c>
      <c r="K52" s="19">
        <v>0</v>
      </c>
      <c r="L52" s="19">
        <v>0</v>
      </c>
      <c r="M52" s="19">
        <v>0</v>
      </c>
      <c r="N52" s="5" t="s">
        <v>54</v>
      </c>
      <c r="O52" s="50" t="s">
        <v>3</v>
      </c>
      <c r="P52" s="6">
        <f>VLOOKUP(N52,[1]Data!$J:$L,3,FALSE)</f>
        <v>75000</v>
      </c>
      <c r="Q52" s="16"/>
      <c r="U52" s="73" t="s">
        <v>211</v>
      </c>
      <c r="V52" s="73" t="s">
        <v>212</v>
      </c>
    </row>
    <row r="53" spans="1:22" ht="30" x14ac:dyDescent="0.25">
      <c r="A53" s="21">
        <f t="shared" si="16"/>
        <v>43261</v>
      </c>
      <c r="B53" s="18" t="str">
        <f t="shared" si="17"/>
        <v>2016/2017</v>
      </c>
      <c r="C53" s="3" t="s">
        <v>74</v>
      </c>
      <c r="D53" s="3" t="s">
        <v>74</v>
      </c>
      <c r="E53" s="3">
        <v>0.48</v>
      </c>
      <c r="F53" s="18" t="str">
        <f t="shared" si="14"/>
        <v>2017/2018</v>
      </c>
      <c r="G53" s="3">
        <v>1750</v>
      </c>
      <c r="H53" s="3">
        <v>235</v>
      </c>
      <c r="I53" s="3">
        <v>0.36</v>
      </c>
      <c r="J53" s="18" t="str">
        <f t="shared" si="15"/>
        <v>2018/2019</v>
      </c>
      <c r="K53" s="19">
        <v>0</v>
      </c>
      <c r="L53" s="19">
        <v>0</v>
      </c>
      <c r="M53" s="19">
        <v>0</v>
      </c>
      <c r="N53" s="5" t="s">
        <v>86</v>
      </c>
      <c r="O53" s="50" t="s">
        <v>3</v>
      </c>
      <c r="P53" s="6">
        <f>VLOOKUP(N53,[1]Data!$J:$L,3,FALSE)</f>
        <v>10000</v>
      </c>
      <c r="Q53" s="16"/>
      <c r="U53" s="73" t="s">
        <v>213</v>
      </c>
      <c r="V53" s="73" t="s">
        <v>214</v>
      </c>
    </row>
    <row r="54" spans="1:22" x14ac:dyDescent="0.25">
      <c r="A54" s="21">
        <f t="shared" si="16"/>
        <v>43262</v>
      </c>
      <c r="B54" s="18" t="str">
        <f t="shared" si="17"/>
        <v>2016/2017</v>
      </c>
      <c r="C54" s="3" t="s">
        <v>74</v>
      </c>
      <c r="D54" s="3" t="s">
        <v>74</v>
      </c>
      <c r="E54" s="3">
        <v>0.48</v>
      </c>
      <c r="F54" s="18" t="str">
        <f t="shared" si="14"/>
        <v>2017/2018</v>
      </c>
      <c r="G54" s="3">
        <v>1750</v>
      </c>
      <c r="H54" s="3">
        <v>235</v>
      </c>
      <c r="I54" s="3">
        <v>0.36</v>
      </c>
      <c r="J54" s="18" t="str">
        <f t="shared" si="15"/>
        <v>2018/2019</v>
      </c>
      <c r="K54" s="19">
        <v>0</v>
      </c>
      <c r="L54" s="19">
        <v>0</v>
      </c>
      <c r="M54" s="19">
        <v>0</v>
      </c>
      <c r="N54" s="5" t="s">
        <v>6</v>
      </c>
      <c r="O54" s="50" t="s">
        <v>3</v>
      </c>
      <c r="P54" s="6">
        <f>VLOOKUP(N54,[1]Data!$J:$L,3,FALSE)</f>
        <v>75000</v>
      </c>
      <c r="Q54" s="16"/>
      <c r="U54" s="73" t="s">
        <v>215</v>
      </c>
      <c r="V54" s="73" t="s">
        <v>216</v>
      </c>
    </row>
    <row r="55" spans="1:22" x14ac:dyDescent="0.25">
      <c r="A55" s="21">
        <f t="shared" si="16"/>
        <v>43263</v>
      </c>
      <c r="B55" s="18" t="str">
        <f t="shared" si="17"/>
        <v>2016/2017</v>
      </c>
      <c r="C55" s="3" t="s">
        <v>74</v>
      </c>
      <c r="D55" s="3" t="s">
        <v>74</v>
      </c>
      <c r="E55" s="3">
        <v>0.48</v>
      </c>
      <c r="F55" s="18" t="str">
        <f t="shared" si="14"/>
        <v>2017/2018</v>
      </c>
      <c r="G55" s="3">
        <v>1750</v>
      </c>
      <c r="H55" s="3">
        <v>235</v>
      </c>
      <c r="I55" s="3">
        <v>0.36</v>
      </c>
      <c r="J55" s="18" t="str">
        <f t="shared" si="15"/>
        <v>2018/2019</v>
      </c>
      <c r="K55" s="19">
        <v>0</v>
      </c>
      <c r="L55" s="19">
        <v>0</v>
      </c>
      <c r="M55" s="19">
        <v>0</v>
      </c>
      <c r="N55" s="5" t="s">
        <v>5</v>
      </c>
      <c r="O55" s="50" t="s">
        <v>3</v>
      </c>
      <c r="P55" s="6">
        <f>VLOOKUP(N55,[1]Data!$J:$L,3,FALSE)</f>
        <v>75000</v>
      </c>
      <c r="Q55" s="16"/>
      <c r="U55" s="73" t="s">
        <v>217</v>
      </c>
      <c r="V55" s="73" t="s">
        <v>218</v>
      </c>
    </row>
    <row r="56" spans="1:22" x14ac:dyDescent="0.25">
      <c r="A56" s="21">
        <f t="shared" si="16"/>
        <v>43264</v>
      </c>
      <c r="B56" s="18" t="str">
        <f t="shared" si="17"/>
        <v>2016/2017</v>
      </c>
      <c r="C56" s="3" t="s">
        <v>74</v>
      </c>
      <c r="D56" s="3" t="s">
        <v>74</v>
      </c>
      <c r="E56" s="3">
        <v>0.48</v>
      </c>
      <c r="F56" s="18" t="str">
        <f t="shared" si="14"/>
        <v>2017/2018</v>
      </c>
      <c r="G56" s="3">
        <v>1750</v>
      </c>
      <c r="H56" s="3">
        <v>235</v>
      </c>
      <c r="I56" s="3">
        <v>0.36</v>
      </c>
      <c r="J56" s="18" t="str">
        <f t="shared" si="15"/>
        <v>2018/2019</v>
      </c>
      <c r="K56" s="19">
        <v>0</v>
      </c>
      <c r="L56" s="19">
        <v>0</v>
      </c>
      <c r="M56" s="19">
        <v>0</v>
      </c>
      <c r="N56" s="5" t="s">
        <v>55</v>
      </c>
      <c r="O56" s="50" t="s">
        <v>3</v>
      </c>
      <c r="P56" s="6">
        <f>VLOOKUP(N56,[1]Data!$J:$L,3,FALSE)</f>
        <v>75000</v>
      </c>
      <c r="Q56" s="16"/>
      <c r="U56" s="73" t="s">
        <v>219</v>
      </c>
      <c r="V56" s="73" t="s">
        <v>220</v>
      </c>
    </row>
    <row r="57" spans="1:22" ht="30" x14ac:dyDescent="0.25">
      <c r="A57" s="21">
        <f t="shared" si="16"/>
        <v>43265</v>
      </c>
      <c r="B57" s="18" t="str">
        <f t="shared" si="17"/>
        <v>2016/2017</v>
      </c>
      <c r="C57" s="3" t="s">
        <v>74</v>
      </c>
      <c r="D57" s="3" t="s">
        <v>74</v>
      </c>
      <c r="E57" s="3">
        <v>0.48</v>
      </c>
      <c r="F57" s="18" t="str">
        <f t="shared" si="14"/>
        <v>2017/2018</v>
      </c>
      <c r="G57" s="3">
        <v>1750</v>
      </c>
      <c r="H57" s="3">
        <v>235</v>
      </c>
      <c r="I57" s="3">
        <v>0.36</v>
      </c>
      <c r="J57" s="18" t="str">
        <f t="shared" si="15"/>
        <v>2018/2019</v>
      </c>
      <c r="K57" s="19">
        <v>0</v>
      </c>
      <c r="L57" s="19">
        <v>0</v>
      </c>
      <c r="M57" s="19">
        <v>0</v>
      </c>
      <c r="N57" s="5" t="s">
        <v>71</v>
      </c>
      <c r="O57" s="50" t="s">
        <v>3</v>
      </c>
      <c r="P57" s="6">
        <f>VLOOKUP(N57,[1]Data!$J:$L,3,FALSE)</f>
        <v>10000</v>
      </c>
      <c r="Q57" s="16"/>
      <c r="U57" s="73" t="s">
        <v>221</v>
      </c>
      <c r="V57" s="73" t="s">
        <v>222</v>
      </c>
    </row>
    <row r="58" spans="1:22" x14ac:dyDescent="0.25">
      <c r="A58" s="21">
        <f t="shared" si="16"/>
        <v>43266</v>
      </c>
      <c r="B58" s="18" t="str">
        <f t="shared" si="17"/>
        <v>2016/2017</v>
      </c>
      <c r="C58" s="3" t="s">
        <v>74</v>
      </c>
      <c r="D58" s="3" t="s">
        <v>74</v>
      </c>
      <c r="E58" s="3">
        <v>0.48</v>
      </c>
      <c r="F58" s="18" t="str">
        <f t="shared" si="14"/>
        <v>2017/2018</v>
      </c>
      <c r="G58" s="3">
        <v>1750</v>
      </c>
      <c r="H58" s="3">
        <v>235</v>
      </c>
      <c r="I58" s="3">
        <v>0.36</v>
      </c>
      <c r="J58" s="18" t="str">
        <f t="shared" si="15"/>
        <v>2018/2019</v>
      </c>
      <c r="K58" s="19">
        <v>0</v>
      </c>
      <c r="L58" s="19">
        <v>0</v>
      </c>
      <c r="M58" s="19">
        <v>0</v>
      </c>
      <c r="N58" s="5" t="s">
        <v>56</v>
      </c>
      <c r="O58" s="50" t="s">
        <v>3</v>
      </c>
      <c r="P58" s="6">
        <f>VLOOKUP(N58,[1]Data!$J:$L,3,FALSE)</f>
        <v>50000</v>
      </c>
      <c r="Q58" s="16"/>
      <c r="U58" s="73" t="s">
        <v>223</v>
      </c>
      <c r="V58" s="73" t="s">
        <v>224</v>
      </c>
    </row>
    <row r="59" spans="1:22" x14ac:dyDescent="0.25">
      <c r="A59" s="21">
        <f t="shared" si="16"/>
        <v>43267</v>
      </c>
      <c r="B59" s="18" t="str">
        <f t="shared" si="17"/>
        <v>2016/2017</v>
      </c>
      <c r="C59" s="3" t="s">
        <v>74</v>
      </c>
      <c r="D59" s="3" t="s">
        <v>74</v>
      </c>
      <c r="E59" s="3">
        <v>0.48</v>
      </c>
      <c r="F59" s="18" t="str">
        <f t="shared" si="14"/>
        <v>2017/2018</v>
      </c>
      <c r="G59" s="3">
        <v>1750</v>
      </c>
      <c r="H59" s="3">
        <v>235</v>
      </c>
      <c r="I59" s="3">
        <v>0.36</v>
      </c>
      <c r="J59" s="18" t="str">
        <f t="shared" si="15"/>
        <v>2018/2019</v>
      </c>
      <c r="K59" s="19">
        <v>0</v>
      </c>
      <c r="L59" s="19">
        <v>0</v>
      </c>
      <c r="M59" s="19">
        <v>0</v>
      </c>
      <c r="N59" s="5" t="s">
        <v>7</v>
      </c>
      <c r="O59" s="50" t="s">
        <v>3</v>
      </c>
      <c r="P59" s="6">
        <f>VLOOKUP(N59,[1]Data!$J:$L,3,FALSE)</f>
        <v>50000</v>
      </c>
      <c r="Q59" s="16"/>
      <c r="U59" s="73" t="s">
        <v>225</v>
      </c>
      <c r="V59" s="73" t="s">
        <v>226</v>
      </c>
    </row>
    <row r="60" spans="1:22" x14ac:dyDescent="0.25">
      <c r="A60" s="21">
        <f t="shared" si="16"/>
        <v>43268</v>
      </c>
      <c r="B60" s="18" t="str">
        <f t="shared" si="17"/>
        <v>2016/2017</v>
      </c>
      <c r="C60" s="3" t="s">
        <v>74</v>
      </c>
      <c r="D60" s="3" t="s">
        <v>74</v>
      </c>
      <c r="E60" s="3">
        <v>0.48</v>
      </c>
      <c r="F60" s="18" t="str">
        <f t="shared" si="14"/>
        <v>2017/2018</v>
      </c>
      <c r="G60" s="3">
        <v>1750</v>
      </c>
      <c r="H60" s="3">
        <v>235</v>
      </c>
      <c r="I60" s="3">
        <v>0.36</v>
      </c>
      <c r="J60" s="18" t="str">
        <f t="shared" si="15"/>
        <v>2018/2019</v>
      </c>
      <c r="K60" s="19">
        <v>0</v>
      </c>
      <c r="L60" s="19">
        <v>0</v>
      </c>
      <c r="M60" s="19">
        <v>0</v>
      </c>
      <c r="N60" s="5" t="s">
        <v>107</v>
      </c>
      <c r="O60" s="50" t="s">
        <v>3</v>
      </c>
      <c r="P60" s="6">
        <f>VLOOKUP(N60,[1]Data!$J:$L,3,FALSE)</f>
        <v>0</v>
      </c>
      <c r="Q60" s="16"/>
      <c r="U60" s="73" t="s">
        <v>227</v>
      </c>
      <c r="V60" s="73" t="s">
        <v>228</v>
      </c>
    </row>
    <row r="61" spans="1:22" x14ac:dyDescent="0.25">
      <c r="A61" s="21">
        <f t="shared" si="16"/>
        <v>43269</v>
      </c>
      <c r="B61" s="18" t="str">
        <f t="shared" si="17"/>
        <v>2016/2017</v>
      </c>
      <c r="C61" s="3" t="s">
        <v>74</v>
      </c>
      <c r="D61" s="3" t="s">
        <v>74</v>
      </c>
      <c r="E61" s="3">
        <v>0.48</v>
      </c>
      <c r="F61" s="18" t="str">
        <f t="shared" si="14"/>
        <v>2017/2018</v>
      </c>
      <c r="G61" s="3">
        <v>1750</v>
      </c>
      <c r="H61" s="3">
        <v>235</v>
      </c>
      <c r="I61" s="3">
        <v>0.36</v>
      </c>
      <c r="J61" s="18" t="str">
        <f t="shared" si="15"/>
        <v>2018/2019</v>
      </c>
      <c r="K61" s="19">
        <v>0</v>
      </c>
      <c r="L61" s="19">
        <v>0</v>
      </c>
      <c r="M61" s="19">
        <v>0</v>
      </c>
      <c r="N61" s="77" t="s">
        <v>108</v>
      </c>
      <c r="O61" s="50" t="s">
        <v>3</v>
      </c>
      <c r="P61" s="6">
        <f>VLOOKUP(N61,[1]Data!$J:$L,3,FALSE)</f>
        <v>10000</v>
      </c>
      <c r="Q61" s="16"/>
      <c r="U61" s="73" t="s">
        <v>229</v>
      </c>
      <c r="V61" s="73" t="s">
        <v>230</v>
      </c>
    </row>
    <row r="62" spans="1:22" x14ac:dyDescent="0.25">
      <c r="A62" s="21">
        <f t="shared" si="16"/>
        <v>43270</v>
      </c>
      <c r="B62" s="18" t="str">
        <f t="shared" si="17"/>
        <v>2016/2017</v>
      </c>
      <c r="C62" s="3" t="s">
        <v>74</v>
      </c>
      <c r="D62" s="3" t="s">
        <v>74</v>
      </c>
      <c r="E62" s="3">
        <v>0.48</v>
      </c>
      <c r="F62" s="18" t="str">
        <f t="shared" si="14"/>
        <v>2017/2018</v>
      </c>
      <c r="G62" s="3">
        <v>1750</v>
      </c>
      <c r="H62" s="3">
        <v>235</v>
      </c>
      <c r="I62" s="3">
        <v>0.36</v>
      </c>
      <c r="J62" s="18" t="str">
        <f t="shared" si="15"/>
        <v>2018/2019</v>
      </c>
      <c r="K62" s="19">
        <v>0</v>
      </c>
      <c r="L62" s="19">
        <v>0</v>
      </c>
      <c r="M62" s="19">
        <v>0</v>
      </c>
      <c r="N62" s="76" t="s">
        <v>109</v>
      </c>
      <c r="O62" s="50" t="s">
        <v>3</v>
      </c>
      <c r="P62" s="6">
        <f>VLOOKUP(N62,[1]Data!$J:$L,3,FALSE)</f>
        <v>0</v>
      </c>
      <c r="Q62" s="16"/>
      <c r="U62" s="73" t="s">
        <v>231</v>
      </c>
      <c r="V62" s="73" t="s">
        <v>232</v>
      </c>
    </row>
    <row r="63" spans="1:22" x14ac:dyDescent="0.25">
      <c r="A63" s="21">
        <f t="shared" si="16"/>
        <v>43271</v>
      </c>
      <c r="B63" s="18" t="str">
        <f t="shared" si="17"/>
        <v>2016/2017</v>
      </c>
      <c r="C63" s="3" t="s">
        <v>74</v>
      </c>
      <c r="D63" s="3" t="s">
        <v>74</v>
      </c>
      <c r="E63" s="3">
        <v>0.48</v>
      </c>
      <c r="F63" s="18" t="str">
        <f t="shared" si="14"/>
        <v>2017/2018</v>
      </c>
      <c r="G63" s="3">
        <v>1750</v>
      </c>
      <c r="H63" s="3">
        <v>235</v>
      </c>
      <c r="I63" s="3">
        <v>0.36</v>
      </c>
      <c r="J63" s="18" t="str">
        <f t="shared" si="15"/>
        <v>2018/2019</v>
      </c>
      <c r="K63" s="19">
        <v>0</v>
      </c>
      <c r="L63" s="19">
        <v>0</v>
      </c>
      <c r="M63" s="19">
        <v>0</v>
      </c>
      <c r="N63" s="76" t="s">
        <v>110</v>
      </c>
      <c r="O63" s="50" t="s">
        <v>3</v>
      </c>
      <c r="P63" s="6">
        <f>VLOOKUP(N63,[1]Data!$J:$L,3,FALSE)</f>
        <v>0</v>
      </c>
      <c r="Q63" s="16"/>
      <c r="U63" s="73" t="s">
        <v>233</v>
      </c>
      <c r="V63" s="73" t="s">
        <v>234</v>
      </c>
    </row>
    <row r="64" spans="1:22" x14ac:dyDescent="0.25">
      <c r="A64" s="21">
        <f t="shared" si="16"/>
        <v>43272</v>
      </c>
      <c r="B64" s="18" t="str">
        <f t="shared" si="17"/>
        <v>2016/2017</v>
      </c>
      <c r="C64" s="3" t="s">
        <v>74</v>
      </c>
      <c r="D64" s="3" t="s">
        <v>74</v>
      </c>
      <c r="E64" s="3">
        <v>0.48</v>
      </c>
      <c r="F64" s="18" t="str">
        <f t="shared" si="14"/>
        <v>2017/2018</v>
      </c>
      <c r="G64" s="3">
        <v>1750</v>
      </c>
      <c r="H64" s="3">
        <v>235</v>
      </c>
      <c r="I64" s="3">
        <v>0.36</v>
      </c>
      <c r="J64" s="18" t="str">
        <f t="shared" si="15"/>
        <v>2018/2019</v>
      </c>
      <c r="K64" s="19">
        <v>0</v>
      </c>
      <c r="L64" s="19">
        <v>0</v>
      </c>
      <c r="M64" s="19">
        <v>0</v>
      </c>
      <c r="Q64" s="16"/>
      <c r="U64" s="73" t="s">
        <v>235</v>
      </c>
      <c r="V64" s="73" t="s">
        <v>236</v>
      </c>
    </row>
    <row r="65" spans="1:22" x14ac:dyDescent="0.25">
      <c r="A65" s="21">
        <f t="shared" si="16"/>
        <v>43273</v>
      </c>
      <c r="B65" s="18" t="str">
        <f t="shared" si="17"/>
        <v>2016/2017</v>
      </c>
      <c r="C65" s="3" t="s">
        <v>74</v>
      </c>
      <c r="D65" s="3" t="s">
        <v>74</v>
      </c>
      <c r="E65" s="3">
        <v>0.48</v>
      </c>
      <c r="F65" s="18" t="str">
        <f t="shared" si="14"/>
        <v>2017/2018</v>
      </c>
      <c r="G65" s="3">
        <v>1750</v>
      </c>
      <c r="H65" s="3">
        <v>235</v>
      </c>
      <c r="I65" s="3">
        <v>0.36</v>
      </c>
      <c r="J65" s="18" t="str">
        <f t="shared" si="15"/>
        <v>2018/2019</v>
      </c>
      <c r="K65" s="19">
        <v>0</v>
      </c>
      <c r="L65" s="19">
        <v>0</v>
      </c>
      <c r="M65" s="19">
        <v>0</v>
      </c>
      <c r="Q65" s="16"/>
      <c r="U65" s="73" t="s">
        <v>237</v>
      </c>
      <c r="V65" s="73" t="s">
        <v>238</v>
      </c>
    </row>
    <row r="66" spans="1:22" x14ac:dyDescent="0.25">
      <c r="A66" s="21">
        <f t="shared" si="16"/>
        <v>43274</v>
      </c>
      <c r="B66" s="18" t="str">
        <f t="shared" si="17"/>
        <v>2016/2017</v>
      </c>
      <c r="C66" s="3" t="s">
        <v>74</v>
      </c>
      <c r="D66" s="3" t="s">
        <v>74</v>
      </c>
      <c r="E66" s="3">
        <v>0.48</v>
      </c>
      <c r="F66" s="18" t="str">
        <f t="shared" si="14"/>
        <v>2017/2018</v>
      </c>
      <c r="G66" s="3">
        <v>1750</v>
      </c>
      <c r="H66" s="3">
        <v>235</v>
      </c>
      <c r="I66" s="3">
        <v>0.36</v>
      </c>
      <c r="J66" s="18" t="str">
        <f t="shared" si="15"/>
        <v>2018/2019</v>
      </c>
      <c r="K66" s="19">
        <v>0</v>
      </c>
      <c r="L66" s="19">
        <v>0</v>
      </c>
      <c r="M66" s="19">
        <v>0</v>
      </c>
      <c r="Q66" s="16"/>
      <c r="U66" s="73" t="s">
        <v>239</v>
      </c>
      <c r="V66" s="73" t="s">
        <v>240</v>
      </c>
    </row>
    <row r="67" spans="1:22" x14ac:dyDescent="0.25">
      <c r="A67" s="21">
        <f t="shared" si="16"/>
        <v>43275</v>
      </c>
      <c r="B67" s="18" t="str">
        <f t="shared" si="17"/>
        <v>2016/2017</v>
      </c>
      <c r="C67" s="3" t="s">
        <v>74</v>
      </c>
      <c r="D67" s="3" t="s">
        <v>74</v>
      </c>
      <c r="E67" s="3">
        <v>0.48</v>
      </c>
      <c r="F67" s="18" t="str">
        <f t="shared" si="14"/>
        <v>2017/2018</v>
      </c>
      <c r="G67" s="3">
        <v>1750</v>
      </c>
      <c r="H67" s="3">
        <v>235</v>
      </c>
      <c r="I67" s="3">
        <v>0.36</v>
      </c>
      <c r="J67" s="18" t="str">
        <f t="shared" si="15"/>
        <v>2018/2019</v>
      </c>
      <c r="K67" s="19">
        <v>0</v>
      </c>
      <c r="L67" s="19">
        <v>0</v>
      </c>
      <c r="M67" s="19">
        <v>0</v>
      </c>
      <c r="Q67" s="16"/>
      <c r="U67" s="73" t="s">
        <v>241</v>
      </c>
      <c r="V67" s="73" t="s">
        <v>242</v>
      </c>
    </row>
    <row r="68" spans="1:22" x14ac:dyDescent="0.25">
      <c r="A68" s="21">
        <f t="shared" si="16"/>
        <v>43276</v>
      </c>
      <c r="B68" s="18" t="str">
        <f t="shared" si="17"/>
        <v>2016/2017</v>
      </c>
      <c r="C68" s="3" t="s">
        <v>74</v>
      </c>
      <c r="D68" s="3" t="s">
        <v>74</v>
      </c>
      <c r="E68" s="3">
        <v>0.48</v>
      </c>
      <c r="F68" s="18" t="str">
        <f t="shared" si="14"/>
        <v>2017/2018</v>
      </c>
      <c r="G68" s="3">
        <v>1750</v>
      </c>
      <c r="H68" s="3">
        <v>235</v>
      </c>
      <c r="I68" s="3">
        <v>0.36</v>
      </c>
      <c r="J68" s="18" t="str">
        <f t="shared" si="15"/>
        <v>2018/2019</v>
      </c>
      <c r="K68" s="19">
        <v>0</v>
      </c>
      <c r="L68" s="19">
        <v>0</v>
      </c>
      <c r="M68" s="19">
        <v>0</v>
      </c>
      <c r="Q68" s="16"/>
      <c r="U68" s="73" t="s">
        <v>243</v>
      </c>
      <c r="V68" s="73" t="s">
        <v>244</v>
      </c>
    </row>
    <row r="69" spans="1:22" x14ac:dyDescent="0.25">
      <c r="A69" s="21">
        <f t="shared" si="16"/>
        <v>43277</v>
      </c>
      <c r="B69" s="18" t="str">
        <f t="shared" si="17"/>
        <v>2016/2017</v>
      </c>
      <c r="C69" s="3" t="s">
        <v>74</v>
      </c>
      <c r="D69" s="3" t="s">
        <v>74</v>
      </c>
      <c r="E69" s="3">
        <v>0.48</v>
      </c>
      <c r="F69" s="18" t="str">
        <f t="shared" si="14"/>
        <v>2017/2018</v>
      </c>
      <c r="G69" s="3">
        <v>1750</v>
      </c>
      <c r="H69" s="3">
        <v>235</v>
      </c>
      <c r="I69" s="3">
        <v>0.36</v>
      </c>
      <c r="J69" s="18" t="str">
        <f t="shared" si="15"/>
        <v>2018/2019</v>
      </c>
      <c r="K69" s="19">
        <v>0</v>
      </c>
      <c r="L69" s="19">
        <v>0</v>
      </c>
      <c r="M69" s="19">
        <v>0</v>
      </c>
      <c r="Q69" s="16"/>
      <c r="U69" s="73" t="s">
        <v>245</v>
      </c>
      <c r="V69" s="73" t="s">
        <v>246</v>
      </c>
    </row>
    <row r="70" spans="1:22" x14ac:dyDescent="0.25">
      <c r="A70" s="21">
        <f t="shared" si="16"/>
        <v>43278</v>
      </c>
      <c r="B70" s="18" t="str">
        <f t="shared" si="17"/>
        <v>2016/2017</v>
      </c>
      <c r="C70" s="3" t="s">
        <v>74</v>
      </c>
      <c r="D70" s="3" t="s">
        <v>74</v>
      </c>
      <c r="E70" s="3">
        <v>0.48</v>
      </c>
      <c r="F70" s="18" t="str">
        <f t="shared" si="14"/>
        <v>2017/2018</v>
      </c>
      <c r="G70" s="3">
        <v>1750</v>
      </c>
      <c r="H70" s="3">
        <v>235</v>
      </c>
      <c r="I70" s="3">
        <v>0.36</v>
      </c>
      <c r="J70" s="18" t="str">
        <f t="shared" si="15"/>
        <v>2018/2019</v>
      </c>
      <c r="K70" s="19">
        <v>0</v>
      </c>
      <c r="L70" s="19">
        <v>0</v>
      </c>
      <c r="M70" s="19">
        <v>0</v>
      </c>
      <c r="Q70" s="16"/>
      <c r="U70" s="73" t="s">
        <v>247</v>
      </c>
      <c r="V70" s="73" t="s">
        <v>248</v>
      </c>
    </row>
    <row r="71" spans="1:22" x14ac:dyDescent="0.25">
      <c r="A71" s="21">
        <f t="shared" si="16"/>
        <v>43279</v>
      </c>
      <c r="B71" s="18" t="str">
        <f t="shared" si="17"/>
        <v>2016/2017</v>
      </c>
      <c r="C71" s="3" t="s">
        <v>74</v>
      </c>
      <c r="D71" s="3" t="s">
        <v>74</v>
      </c>
      <c r="E71" s="3">
        <v>0.48</v>
      </c>
      <c r="F71" s="18" t="str">
        <f t="shared" si="14"/>
        <v>2017/2018</v>
      </c>
      <c r="G71" s="3">
        <v>1750</v>
      </c>
      <c r="H71" s="3">
        <v>235</v>
      </c>
      <c r="I71" s="3">
        <v>0.36</v>
      </c>
      <c r="J71" s="18" t="str">
        <f t="shared" si="15"/>
        <v>2018/2019</v>
      </c>
      <c r="K71" s="19">
        <v>0</v>
      </c>
      <c r="L71" s="19">
        <v>0</v>
      </c>
      <c r="M71" s="19">
        <v>0</v>
      </c>
      <c r="Q71" s="16"/>
      <c r="U71" s="73" t="s">
        <v>249</v>
      </c>
      <c r="V71" s="73" t="s">
        <v>250</v>
      </c>
    </row>
    <row r="72" spans="1:22" x14ac:dyDescent="0.25">
      <c r="A72" s="21">
        <f t="shared" si="16"/>
        <v>43280</v>
      </c>
      <c r="B72" s="18" t="str">
        <f t="shared" si="17"/>
        <v>2016/2017</v>
      </c>
      <c r="C72" s="3" t="s">
        <v>74</v>
      </c>
      <c r="D72" s="3" t="s">
        <v>74</v>
      </c>
      <c r="E72" s="3">
        <v>0.48</v>
      </c>
      <c r="F72" s="18" t="str">
        <f t="shared" si="14"/>
        <v>2017/2018</v>
      </c>
      <c r="G72" s="3">
        <v>1750</v>
      </c>
      <c r="H72" s="3">
        <v>235</v>
      </c>
      <c r="I72" s="3">
        <v>0.36</v>
      </c>
      <c r="J72" s="18" t="str">
        <f t="shared" si="15"/>
        <v>2018/2019</v>
      </c>
      <c r="K72" s="19">
        <v>0</v>
      </c>
      <c r="L72" s="19">
        <v>0</v>
      </c>
      <c r="M72" s="19">
        <v>0</v>
      </c>
      <c r="Q72" s="16"/>
      <c r="U72" s="73" t="s">
        <v>251</v>
      </c>
      <c r="V72" s="73" t="s">
        <v>252</v>
      </c>
    </row>
    <row r="73" spans="1:22" x14ac:dyDescent="0.25">
      <c r="A73" s="21">
        <f t="shared" si="16"/>
        <v>43281</v>
      </c>
      <c r="B73" s="18" t="str">
        <f t="shared" si="17"/>
        <v>2016/2017</v>
      </c>
      <c r="C73" s="3" t="s">
        <v>74</v>
      </c>
      <c r="D73" s="3" t="s">
        <v>74</v>
      </c>
      <c r="E73" s="3">
        <v>0.48</v>
      </c>
      <c r="F73" s="18" t="str">
        <f t="shared" si="14"/>
        <v>2017/2018</v>
      </c>
      <c r="G73" s="3">
        <v>1750</v>
      </c>
      <c r="H73" s="3">
        <v>235</v>
      </c>
      <c r="I73" s="3">
        <v>0.36</v>
      </c>
      <c r="J73" s="18" t="str">
        <f t="shared" si="15"/>
        <v>2018/2019</v>
      </c>
      <c r="K73" s="19">
        <v>0</v>
      </c>
      <c r="L73" s="19">
        <v>0</v>
      </c>
      <c r="M73" s="19">
        <v>0</v>
      </c>
      <c r="Q73" s="16"/>
      <c r="U73" s="73" t="s">
        <v>253</v>
      </c>
      <c r="V73" s="73" t="s">
        <v>254</v>
      </c>
    </row>
    <row r="74" spans="1:22" x14ac:dyDescent="0.25">
      <c r="A74" s="21">
        <f t="shared" si="16"/>
        <v>43282</v>
      </c>
      <c r="B74" s="18" t="str">
        <f t="shared" si="17"/>
        <v>2016/2017</v>
      </c>
      <c r="C74" s="3" t="s">
        <v>74</v>
      </c>
      <c r="D74" s="3" t="s">
        <v>74</v>
      </c>
      <c r="E74" s="3">
        <v>0.48</v>
      </c>
      <c r="F74" s="18" t="str">
        <f t="shared" si="14"/>
        <v>2017/2018</v>
      </c>
      <c r="G74" s="3">
        <v>1750</v>
      </c>
      <c r="H74" s="3">
        <v>235</v>
      </c>
      <c r="I74" s="3">
        <v>0.36</v>
      </c>
      <c r="J74" s="18" t="str">
        <f t="shared" si="15"/>
        <v>2018/2019</v>
      </c>
      <c r="K74" s="19">
        <v>0</v>
      </c>
      <c r="L74" s="19">
        <v>0</v>
      </c>
      <c r="M74" s="19">
        <v>0</v>
      </c>
      <c r="O74" s="50"/>
      <c r="P74" s="6"/>
      <c r="Q74" s="16"/>
      <c r="U74" s="73" t="s">
        <v>255</v>
      </c>
      <c r="V74" s="73" t="s">
        <v>256</v>
      </c>
    </row>
    <row r="75" spans="1:22" x14ac:dyDescent="0.25">
      <c r="A75" s="21">
        <f t="shared" si="16"/>
        <v>43283</v>
      </c>
      <c r="B75" s="18" t="str">
        <f t="shared" si="17"/>
        <v>2016/2017</v>
      </c>
      <c r="C75" s="3" t="s">
        <v>74</v>
      </c>
      <c r="D75" s="3" t="s">
        <v>74</v>
      </c>
      <c r="E75" s="3">
        <v>0.48</v>
      </c>
      <c r="F75" s="18" t="str">
        <f t="shared" si="14"/>
        <v>2017/2018</v>
      </c>
      <c r="G75" s="72">
        <v>1750</v>
      </c>
      <c r="H75" s="72">
        <v>235</v>
      </c>
      <c r="I75" s="72">
        <v>0.36</v>
      </c>
      <c r="J75" s="18" t="str">
        <f t="shared" si="15"/>
        <v>2018/2019</v>
      </c>
      <c r="K75" s="3">
        <v>175</v>
      </c>
      <c r="L75" s="3">
        <v>25</v>
      </c>
      <c r="M75" s="71">
        <v>0</v>
      </c>
      <c r="Q75" s="16"/>
      <c r="U75" s="73" t="s">
        <v>257</v>
      </c>
      <c r="V75" s="73" t="s">
        <v>258</v>
      </c>
    </row>
    <row r="76" spans="1:22" x14ac:dyDescent="0.25">
      <c r="A76" s="21">
        <f t="shared" si="16"/>
        <v>43284</v>
      </c>
      <c r="B76" s="18" t="str">
        <f t="shared" si="17"/>
        <v>2016/2017</v>
      </c>
      <c r="C76" s="3" t="s">
        <v>74</v>
      </c>
      <c r="D76" s="3" t="s">
        <v>74</v>
      </c>
      <c r="E76" s="3">
        <f>+I76+0.12</f>
        <v>0.49</v>
      </c>
      <c r="F76" s="18" t="str">
        <f t="shared" si="14"/>
        <v>2017/2018</v>
      </c>
      <c r="G76" s="3" t="s">
        <v>74</v>
      </c>
      <c r="H76" s="3" t="s">
        <v>74</v>
      </c>
      <c r="I76" s="3">
        <f>+M76+0.12</f>
        <v>0.37</v>
      </c>
      <c r="J76" s="18" t="str">
        <f t="shared" si="15"/>
        <v>2018/2019</v>
      </c>
      <c r="K76" s="3">
        <v>175</v>
      </c>
      <c r="L76" s="3">
        <v>25</v>
      </c>
      <c r="M76" s="3">
        <v>0.25</v>
      </c>
      <c r="Q76" s="16"/>
      <c r="U76" s="73" t="s">
        <v>259</v>
      </c>
      <c r="V76" s="73" t="s">
        <v>260</v>
      </c>
    </row>
    <row r="77" spans="1:22" x14ac:dyDescent="0.25">
      <c r="A77" s="21">
        <f t="shared" si="16"/>
        <v>43285</v>
      </c>
      <c r="B77" s="18" t="str">
        <f t="shared" si="17"/>
        <v>2016/2017</v>
      </c>
      <c r="C77" s="3" t="s">
        <v>74</v>
      </c>
      <c r="D77" s="3" t="s">
        <v>74</v>
      </c>
      <c r="E77" s="3">
        <f t="shared" ref="E77:E140" si="18">+I77+0.12</f>
        <v>0.49</v>
      </c>
      <c r="F77" s="18" t="str">
        <f t="shared" si="14"/>
        <v>2017/2018</v>
      </c>
      <c r="G77" s="3" t="s">
        <v>74</v>
      </c>
      <c r="H77" s="3" t="s">
        <v>74</v>
      </c>
      <c r="I77" s="3">
        <f t="shared" ref="I77:I140" si="19">+M77+0.12</f>
        <v>0.37</v>
      </c>
      <c r="J77" s="18" t="str">
        <f t="shared" si="15"/>
        <v>2018/2019</v>
      </c>
      <c r="K77" s="3">
        <v>175</v>
      </c>
      <c r="L77" s="3">
        <v>25</v>
      </c>
      <c r="M77" s="3">
        <v>0.25</v>
      </c>
      <c r="Q77" s="16"/>
      <c r="U77" s="73" t="s">
        <v>261</v>
      </c>
      <c r="V77" s="73" t="s">
        <v>262</v>
      </c>
    </row>
    <row r="78" spans="1:22" x14ac:dyDescent="0.25">
      <c r="A78" s="21">
        <f t="shared" si="16"/>
        <v>43286</v>
      </c>
      <c r="B78" s="18" t="str">
        <f t="shared" si="17"/>
        <v>2016/2017</v>
      </c>
      <c r="C78" s="3" t="s">
        <v>74</v>
      </c>
      <c r="D78" s="3" t="s">
        <v>74</v>
      </c>
      <c r="E78" s="3">
        <f t="shared" si="18"/>
        <v>0.49</v>
      </c>
      <c r="F78" s="18" t="str">
        <f t="shared" si="14"/>
        <v>2017/2018</v>
      </c>
      <c r="G78" s="3" t="s">
        <v>74</v>
      </c>
      <c r="H78" s="3" t="s">
        <v>74</v>
      </c>
      <c r="I78" s="3">
        <f t="shared" si="19"/>
        <v>0.37</v>
      </c>
      <c r="J78" s="18" t="str">
        <f t="shared" si="15"/>
        <v>2018/2019</v>
      </c>
      <c r="K78" s="3">
        <v>175</v>
      </c>
      <c r="L78" s="3">
        <v>25</v>
      </c>
      <c r="M78" s="3">
        <v>0.25</v>
      </c>
      <c r="Q78" s="16"/>
      <c r="U78" s="73" t="s">
        <v>263</v>
      </c>
      <c r="V78" s="73" t="s">
        <v>264</v>
      </c>
    </row>
    <row r="79" spans="1:22" x14ac:dyDescent="0.25">
      <c r="A79" s="21">
        <f t="shared" si="16"/>
        <v>43287</v>
      </c>
      <c r="B79" s="18" t="str">
        <f t="shared" si="17"/>
        <v>2016/2017</v>
      </c>
      <c r="C79" s="3" t="s">
        <v>74</v>
      </c>
      <c r="D79" s="3" t="s">
        <v>74</v>
      </c>
      <c r="E79" s="3">
        <f t="shared" si="18"/>
        <v>0.49</v>
      </c>
      <c r="F79" s="18" t="str">
        <f t="shared" si="14"/>
        <v>2017/2018</v>
      </c>
      <c r="G79" s="3" t="s">
        <v>74</v>
      </c>
      <c r="H79" s="3" t="s">
        <v>74</v>
      </c>
      <c r="I79" s="3">
        <f t="shared" si="19"/>
        <v>0.37</v>
      </c>
      <c r="J79" s="18" t="str">
        <f t="shared" si="15"/>
        <v>2018/2019</v>
      </c>
      <c r="K79" s="3">
        <v>175</v>
      </c>
      <c r="L79" s="3">
        <v>25</v>
      </c>
      <c r="M79" s="3">
        <v>0.25</v>
      </c>
      <c r="Q79" s="16"/>
      <c r="U79" s="73" t="s">
        <v>265</v>
      </c>
      <c r="V79" s="73" t="s">
        <v>266</v>
      </c>
    </row>
    <row r="80" spans="1:22" x14ac:dyDescent="0.25">
      <c r="A80" s="21">
        <f t="shared" si="16"/>
        <v>43288</v>
      </c>
      <c r="B80" s="18" t="str">
        <f t="shared" si="17"/>
        <v>2016/2017</v>
      </c>
      <c r="C80" s="3" t="s">
        <v>74</v>
      </c>
      <c r="D80" s="3" t="s">
        <v>74</v>
      </c>
      <c r="E80" s="3">
        <f t="shared" si="18"/>
        <v>0.49</v>
      </c>
      <c r="F80" s="18" t="str">
        <f t="shared" si="14"/>
        <v>2017/2018</v>
      </c>
      <c r="G80" s="3" t="s">
        <v>74</v>
      </c>
      <c r="H80" s="3" t="s">
        <v>74</v>
      </c>
      <c r="I80" s="3">
        <f t="shared" si="19"/>
        <v>0.37</v>
      </c>
      <c r="J80" s="18" t="str">
        <f t="shared" si="15"/>
        <v>2018/2019</v>
      </c>
      <c r="K80" s="3">
        <v>175</v>
      </c>
      <c r="L80" s="3">
        <v>25</v>
      </c>
      <c r="M80" s="3">
        <v>0.25</v>
      </c>
      <c r="Q80" s="16"/>
      <c r="U80" s="73" t="s">
        <v>267</v>
      </c>
      <c r="V80" s="73" t="s">
        <v>268</v>
      </c>
    </row>
    <row r="81" spans="1:22" x14ac:dyDescent="0.25">
      <c r="A81" s="21">
        <f t="shared" si="16"/>
        <v>43289</v>
      </c>
      <c r="B81" s="18" t="str">
        <f t="shared" si="17"/>
        <v>2016/2017</v>
      </c>
      <c r="C81" s="3" t="s">
        <v>74</v>
      </c>
      <c r="D81" s="3" t="s">
        <v>74</v>
      </c>
      <c r="E81" s="3">
        <f t="shared" si="18"/>
        <v>0.49</v>
      </c>
      <c r="F81" s="18" t="str">
        <f t="shared" si="14"/>
        <v>2017/2018</v>
      </c>
      <c r="G81" s="3" t="s">
        <v>74</v>
      </c>
      <c r="H81" s="3" t="s">
        <v>74</v>
      </c>
      <c r="I81" s="3">
        <f t="shared" si="19"/>
        <v>0.37</v>
      </c>
      <c r="J81" s="18" t="str">
        <f t="shared" si="15"/>
        <v>2018/2019</v>
      </c>
      <c r="K81" s="3">
        <v>175</v>
      </c>
      <c r="L81" s="3">
        <v>25</v>
      </c>
      <c r="M81" s="3">
        <v>0.25</v>
      </c>
      <c r="N81" s="5"/>
      <c r="P81" s="7"/>
      <c r="Q81" s="16"/>
      <c r="U81" s="73" t="s">
        <v>269</v>
      </c>
      <c r="V81" s="73" t="s">
        <v>270</v>
      </c>
    </row>
    <row r="82" spans="1:22" x14ac:dyDescent="0.25">
      <c r="A82" s="21">
        <f t="shared" si="16"/>
        <v>43290</v>
      </c>
      <c r="B82" s="18" t="str">
        <f t="shared" si="17"/>
        <v>2016/2017</v>
      </c>
      <c r="C82" s="3" t="s">
        <v>74</v>
      </c>
      <c r="D82" s="3" t="s">
        <v>74</v>
      </c>
      <c r="E82" s="3">
        <f t="shared" si="18"/>
        <v>0.49</v>
      </c>
      <c r="F82" s="18" t="str">
        <f t="shared" si="14"/>
        <v>2017/2018</v>
      </c>
      <c r="G82" s="3" t="s">
        <v>74</v>
      </c>
      <c r="H82" s="3" t="s">
        <v>74</v>
      </c>
      <c r="I82" s="3">
        <f t="shared" si="19"/>
        <v>0.37</v>
      </c>
      <c r="J82" s="18" t="str">
        <f t="shared" si="15"/>
        <v>2018/2019</v>
      </c>
      <c r="K82" s="3">
        <v>175</v>
      </c>
      <c r="L82" s="3">
        <v>25</v>
      </c>
      <c r="M82" s="3">
        <v>0.25</v>
      </c>
      <c r="N82" s="5"/>
      <c r="P82" s="7"/>
      <c r="Q82" s="16"/>
      <c r="U82" s="73" t="s">
        <v>271</v>
      </c>
      <c r="V82" s="73" t="s">
        <v>272</v>
      </c>
    </row>
    <row r="83" spans="1:22" x14ac:dyDescent="0.25">
      <c r="A83" s="21">
        <f t="shared" si="16"/>
        <v>43291</v>
      </c>
      <c r="B83" s="18" t="str">
        <f t="shared" si="17"/>
        <v>2016/2017</v>
      </c>
      <c r="C83" s="3" t="s">
        <v>74</v>
      </c>
      <c r="D83" s="3" t="s">
        <v>74</v>
      </c>
      <c r="E83" s="3">
        <f t="shared" si="18"/>
        <v>0.49</v>
      </c>
      <c r="F83" s="18" t="str">
        <f t="shared" si="14"/>
        <v>2017/2018</v>
      </c>
      <c r="G83" s="3" t="s">
        <v>74</v>
      </c>
      <c r="H83" s="3" t="s">
        <v>74</v>
      </c>
      <c r="I83" s="3">
        <f t="shared" si="19"/>
        <v>0.37</v>
      </c>
      <c r="J83" s="18" t="str">
        <f t="shared" si="15"/>
        <v>2018/2019</v>
      </c>
      <c r="K83" s="3">
        <v>175</v>
      </c>
      <c r="L83" s="3">
        <v>25</v>
      </c>
      <c r="M83" s="3">
        <v>0.25</v>
      </c>
      <c r="N83" s="5"/>
      <c r="P83" s="7"/>
      <c r="Q83" s="16"/>
      <c r="U83" s="73" t="s">
        <v>273</v>
      </c>
      <c r="V83" s="73" t="s">
        <v>274</v>
      </c>
    </row>
    <row r="84" spans="1:22" x14ac:dyDescent="0.25">
      <c r="A84" s="21">
        <f t="shared" si="16"/>
        <v>43292</v>
      </c>
      <c r="B84" s="18" t="str">
        <f t="shared" si="17"/>
        <v>2016/2017</v>
      </c>
      <c r="C84" s="3" t="s">
        <v>74</v>
      </c>
      <c r="D84" s="3" t="s">
        <v>74</v>
      </c>
      <c r="E84" s="3">
        <f t="shared" si="18"/>
        <v>0.49</v>
      </c>
      <c r="F84" s="18" t="str">
        <f t="shared" si="14"/>
        <v>2017/2018</v>
      </c>
      <c r="G84" s="3" t="s">
        <v>74</v>
      </c>
      <c r="H84" s="3" t="s">
        <v>74</v>
      </c>
      <c r="I84" s="3">
        <f t="shared" si="19"/>
        <v>0.37</v>
      </c>
      <c r="J84" s="18" t="str">
        <f t="shared" si="15"/>
        <v>2018/2019</v>
      </c>
      <c r="K84" s="3">
        <v>175</v>
      </c>
      <c r="L84" s="3">
        <v>25</v>
      </c>
      <c r="M84" s="3">
        <v>0.25</v>
      </c>
      <c r="N84" s="5"/>
      <c r="P84" s="7"/>
      <c r="Q84" s="16"/>
      <c r="U84" s="73" t="s">
        <v>275</v>
      </c>
      <c r="V84" s="73" t="s">
        <v>276</v>
      </c>
    </row>
    <row r="85" spans="1:22" x14ac:dyDescent="0.25">
      <c r="A85" s="21">
        <f t="shared" si="16"/>
        <v>43293</v>
      </c>
      <c r="B85" s="18" t="str">
        <f t="shared" si="17"/>
        <v>2016/2017</v>
      </c>
      <c r="C85" s="3" t="s">
        <v>74</v>
      </c>
      <c r="D85" s="3" t="s">
        <v>74</v>
      </c>
      <c r="E85" s="3">
        <f t="shared" si="18"/>
        <v>0.49</v>
      </c>
      <c r="F85" s="18" t="str">
        <f t="shared" si="14"/>
        <v>2017/2018</v>
      </c>
      <c r="G85" s="3" t="s">
        <v>74</v>
      </c>
      <c r="H85" s="3" t="s">
        <v>74</v>
      </c>
      <c r="I85" s="3">
        <f t="shared" si="19"/>
        <v>0.37</v>
      </c>
      <c r="J85" s="18" t="str">
        <f t="shared" si="15"/>
        <v>2018/2019</v>
      </c>
      <c r="K85" s="3">
        <v>175</v>
      </c>
      <c r="L85" s="3">
        <v>25</v>
      </c>
      <c r="M85" s="3">
        <v>0.25</v>
      </c>
      <c r="N85" s="5"/>
      <c r="P85" s="7"/>
      <c r="Q85" s="16"/>
      <c r="U85" s="73" t="s">
        <v>277</v>
      </c>
      <c r="V85" s="73" t="s">
        <v>278</v>
      </c>
    </row>
    <row r="86" spans="1:22" x14ac:dyDescent="0.25">
      <c r="A86" s="21">
        <f t="shared" si="16"/>
        <v>43294</v>
      </c>
      <c r="B86" s="18" t="str">
        <f t="shared" si="17"/>
        <v>2016/2017</v>
      </c>
      <c r="C86" s="3" t="s">
        <v>74</v>
      </c>
      <c r="D86" s="3" t="s">
        <v>74</v>
      </c>
      <c r="E86" s="3">
        <f t="shared" si="18"/>
        <v>0.49</v>
      </c>
      <c r="F86" s="18" t="str">
        <f t="shared" si="14"/>
        <v>2017/2018</v>
      </c>
      <c r="G86" s="3" t="s">
        <v>74</v>
      </c>
      <c r="H86" s="3" t="s">
        <v>74</v>
      </c>
      <c r="I86" s="3">
        <f t="shared" si="19"/>
        <v>0.37</v>
      </c>
      <c r="J86" s="18" t="str">
        <f t="shared" si="15"/>
        <v>2018/2019</v>
      </c>
      <c r="K86" s="3">
        <v>175</v>
      </c>
      <c r="L86" s="3">
        <v>25</v>
      </c>
      <c r="M86" s="3">
        <v>0.25</v>
      </c>
      <c r="N86" s="5"/>
      <c r="P86" s="7"/>
      <c r="Q86" s="16"/>
      <c r="U86" s="73" t="s">
        <v>279</v>
      </c>
      <c r="V86" s="73" t="s">
        <v>280</v>
      </c>
    </row>
    <row r="87" spans="1:22" x14ac:dyDescent="0.25">
      <c r="A87" s="21">
        <f t="shared" si="16"/>
        <v>43295</v>
      </c>
      <c r="B87" s="18" t="str">
        <f t="shared" si="17"/>
        <v>2016/2017</v>
      </c>
      <c r="C87" s="3" t="s">
        <v>74</v>
      </c>
      <c r="D87" s="3" t="s">
        <v>74</v>
      </c>
      <c r="E87" s="3">
        <f t="shared" si="18"/>
        <v>0.49</v>
      </c>
      <c r="F87" s="18" t="str">
        <f t="shared" si="14"/>
        <v>2017/2018</v>
      </c>
      <c r="G87" s="3" t="s">
        <v>74</v>
      </c>
      <c r="H87" s="3" t="s">
        <v>74</v>
      </c>
      <c r="I87" s="3">
        <f t="shared" si="19"/>
        <v>0.37</v>
      </c>
      <c r="J87" s="18" t="str">
        <f t="shared" si="15"/>
        <v>2018/2019</v>
      </c>
      <c r="K87" s="3">
        <v>175</v>
      </c>
      <c r="L87" s="3">
        <v>25</v>
      </c>
      <c r="M87" s="3">
        <v>0.25</v>
      </c>
      <c r="N87" s="5"/>
      <c r="P87" s="7"/>
      <c r="Q87" s="16"/>
      <c r="U87" s="73" t="s">
        <v>281</v>
      </c>
      <c r="V87" s="73" t="s">
        <v>282</v>
      </c>
    </row>
    <row r="88" spans="1:22" x14ac:dyDescent="0.25">
      <c r="A88" s="21">
        <f t="shared" si="16"/>
        <v>43296</v>
      </c>
      <c r="B88" s="18" t="str">
        <f t="shared" si="17"/>
        <v>2016/2017</v>
      </c>
      <c r="C88" s="3" t="s">
        <v>74</v>
      </c>
      <c r="D88" s="3" t="s">
        <v>74</v>
      </c>
      <c r="E88" s="3">
        <f t="shared" si="18"/>
        <v>0.49</v>
      </c>
      <c r="F88" s="18" t="str">
        <f t="shared" si="14"/>
        <v>2017/2018</v>
      </c>
      <c r="G88" s="3" t="s">
        <v>74</v>
      </c>
      <c r="H88" s="3" t="s">
        <v>74</v>
      </c>
      <c r="I88" s="3">
        <f t="shared" si="19"/>
        <v>0.37</v>
      </c>
      <c r="J88" s="18" t="str">
        <f t="shared" si="15"/>
        <v>2018/2019</v>
      </c>
      <c r="K88" s="3">
        <v>175</v>
      </c>
      <c r="L88" s="3">
        <v>25</v>
      </c>
      <c r="M88" s="3">
        <v>0.25</v>
      </c>
      <c r="N88" s="5"/>
      <c r="P88" s="7"/>
      <c r="Q88" s="16"/>
      <c r="U88" s="73" t="s">
        <v>283</v>
      </c>
      <c r="V88" s="73" t="s">
        <v>284</v>
      </c>
    </row>
    <row r="89" spans="1:22" x14ac:dyDescent="0.25">
      <c r="A89" s="21">
        <f t="shared" si="16"/>
        <v>43297</v>
      </c>
      <c r="B89" s="18" t="str">
        <f t="shared" si="17"/>
        <v>2016/2017</v>
      </c>
      <c r="C89" s="3" t="s">
        <v>74</v>
      </c>
      <c r="D89" s="3" t="s">
        <v>74</v>
      </c>
      <c r="E89" s="3">
        <f t="shared" si="18"/>
        <v>0.49</v>
      </c>
      <c r="F89" s="18" t="str">
        <f t="shared" si="14"/>
        <v>2017/2018</v>
      </c>
      <c r="G89" s="3" t="s">
        <v>74</v>
      </c>
      <c r="H89" s="3" t="s">
        <v>74</v>
      </c>
      <c r="I89" s="3">
        <f t="shared" si="19"/>
        <v>0.37</v>
      </c>
      <c r="J89" s="18" t="str">
        <f t="shared" si="15"/>
        <v>2018/2019</v>
      </c>
      <c r="K89" s="3">
        <v>175</v>
      </c>
      <c r="L89" s="3">
        <v>25</v>
      </c>
      <c r="M89" s="3">
        <v>0.25</v>
      </c>
      <c r="N89" s="5"/>
      <c r="P89" s="7"/>
      <c r="Q89" s="16"/>
      <c r="U89" s="73" t="s">
        <v>285</v>
      </c>
      <c r="V89" s="73" t="s">
        <v>286</v>
      </c>
    </row>
    <row r="90" spans="1:22" x14ac:dyDescent="0.25">
      <c r="A90" s="21">
        <f t="shared" si="16"/>
        <v>43298</v>
      </c>
      <c r="B90" s="18" t="str">
        <f t="shared" si="17"/>
        <v>2016/2017</v>
      </c>
      <c r="C90" s="3" t="s">
        <v>74</v>
      </c>
      <c r="D90" s="3" t="s">
        <v>74</v>
      </c>
      <c r="E90" s="3">
        <f t="shared" si="18"/>
        <v>0.49</v>
      </c>
      <c r="F90" s="18" t="str">
        <f t="shared" si="14"/>
        <v>2017/2018</v>
      </c>
      <c r="G90" s="3" t="s">
        <v>74</v>
      </c>
      <c r="H90" s="3" t="s">
        <v>74</v>
      </c>
      <c r="I90" s="3">
        <f t="shared" si="19"/>
        <v>0.37</v>
      </c>
      <c r="J90" s="18" t="str">
        <f t="shared" si="15"/>
        <v>2018/2019</v>
      </c>
      <c r="K90" s="3">
        <v>175</v>
      </c>
      <c r="L90" s="3">
        <v>25</v>
      </c>
      <c r="M90" s="3">
        <v>0.25</v>
      </c>
      <c r="N90" s="5"/>
      <c r="P90" s="7"/>
      <c r="Q90" s="16"/>
      <c r="U90" s="73" t="s">
        <v>287</v>
      </c>
      <c r="V90" s="73" t="s">
        <v>288</v>
      </c>
    </row>
    <row r="91" spans="1:22" x14ac:dyDescent="0.25">
      <c r="A91" s="21">
        <f t="shared" si="16"/>
        <v>43299</v>
      </c>
      <c r="B91" s="18" t="str">
        <f t="shared" si="17"/>
        <v>2016/2017</v>
      </c>
      <c r="C91" s="3" t="s">
        <v>74</v>
      </c>
      <c r="D91" s="3" t="s">
        <v>74</v>
      </c>
      <c r="E91" s="3">
        <f t="shared" si="18"/>
        <v>0.49</v>
      </c>
      <c r="F91" s="18" t="str">
        <f t="shared" si="14"/>
        <v>2017/2018</v>
      </c>
      <c r="G91" s="3" t="s">
        <v>74</v>
      </c>
      <c r="H91" s="3" t="s">
        <v>74</v>
      </c>
      <c r="I91" s="3">
        <f t="shared" si="19"/>
        <v>0.37</v>
      </c>
      <c r="J91" s="18" t="str">
        <f t="shared" si="15"/>
        <v>2018/2019</v>
      </c>
      <c r="K91" s="3">
        <v>175</v>
      </c>
      <c r="L91" s="3">
        <v>25</v>
      </c>
      <c r="M91" s="3">
        <v>0.25</v>
      </c>
      <c r="N91" s="5"/>
      <c r="P91" s="7"/>
      <c r="Q91" s="16"/>
      <c r="U91" s="73" t="s">
        <v>289</v>
      </c>
      <c r="V91" s="73" t="s">
        <v>290</v>
      </c>
    </row>
    <row r="92" spans="1:22" x14ac:dyDescent="0.25">
      <c r="A92" s="21">
        <f t="shared" si="16"/>
        <v>43300</v>
      </c>
      <c r="B92" s="18" t="str">
        <f t="shared" si="17"/>
        <v>2016/2017</v>
      </c>
      <c r="C92" s="3" t="s">
        <v>74</v>
      </c>
      <c r="D92" s="3" t="s">
        <v>74</v>
      </c>
      <c r="E92" s="3">
        <f t="shared" si="18"/>
        <v>0.49</v>
      </c>
      <c r="F92" s="18" t="str">
        <f t="shared" si="14"/>
        <v>2017/2018</v>
      </c>
      <c r="G92" s="3" t="s">
        <v>74</v>
      </c>
      <c r="H92" s="3" t="s">
        <v>74</v>
      </c>
      <c r="I92" s="3">
        <f t="shared" si="19"/>
        <v>0.37</v>
      </c>
      <c r="J92" s="18" t="str">
        <f t="shared" si="15"/>
        <v>2018/2019</v>
      </c>
      <c r="K92" s="3">
        <v>175</v>
      </c>
      <c r="L92" s="3">
        <v>25</v>
      </c>
      <c r="M92" s="3">
        <v>0.25</v>
      </c>
      <c r="N92" s="5"/>
      <c r="P92" s="7"/>
      <c r="Q92" s="16"/>
      <c r="U92" s="73" t="s">
        <v>291</v>
      </c>
      <c r="V92" s="73" t="s">
        <v>292</v>
      </c>
    </row>
    <row r="93" spans="1:22" x14ac:dyDescent="0.25">
      <c r="A93" s="21">
        <f t="shared" si="16"/>
        <v>43301</v>
      </c>
      <c r="B93" s="18" t="str">
        <f t="shared" si="17"/>
        <v>2016/2017</v>
      </c>
      <c r="C93" s="3" t="s">
        <v>74</v>
      </c>
      <c r="D93" s="3" t="s">
        <v>74</v>
      </c>
      <c r="E93" s="3">
        <f t="shared" si="18"/>
        <v>0.49</v>
      </c>
      <c r="F93" s="18" t="str">
        <f t="shared" si="14"/>
        <v>2017/2018</v>
      </c>
      <c r="G93" s="3" t="s">
        <v>74</v>
      </c>
      <c r="H93" s="3" t="s">
        <v>74</v>
      </c>
      <c r="I93" s="3">
        <f t="shared" si="19"/>
        <v>0.37</v>
      </c>
      <c r="J93" s="18" t="str">
        <f t="shared" si="15"/>
        <v>2018/2019</v>
      </c>
      <c r="K93" s="3">
        <v>175</v>
      </c>
      <c r="L93" s="3">
        <v>25</v>
      </c>
      <c r="M93" s="3">
        <v>0.25</v>
      </c>
      <c r="N93" s="5"/>
      <c r="P93" s="7"/>
      <c r="Q93" s="16"/>
      <c r="U93" s="73" t="s">
        <v>293</v>
      </c>
      <c r="V93" s="73" t="s">
        <v>294</v>
      </c>
    </row>
    <row r="94" spans="1:22" x14ac:dyDescent="0.25">
      <c r="A94" s="21">
        <f t="shared" si="16"/>
        <v>43302</v>
      </c>
      <c r="B94" s="18" t="str">
        <f t="shared" si="17"/>
        <v>2016/2017</v>
      </c>
      <c r="C94" s="3" t="s">
        <v>74</v>
      </c>
      <c r="D94" s="3" t="s">
        <v>74</v>
      </c>
      <c r="E94" s="3">
        <f t="shared" si="18"/>
        <v>0.49</v>
      </c>
      <c r="F94" s="18" t="str">
        <f t="shared" si="14"/>
        <v>2017/2018</v>
      </c>
      <c r="G94" s="3" t="s">
        <v>74</v>
      </c>
      <c r="H94" s="3" t="s">
        <v>74</v>
      </c>
      <c r="I94" s="3">
        <f t="shared" si="19"/>
        <v>0.37</v>
      </c>
      <c r="J94" s="18" t="str">
        <f t="shared" si="15"/>
        <v>2018/2019</v>
      </c>
      <c r="K94" s="3">
        <v>175</v>
      </c>
      <c r="L94" s="3">
        <v>25</v>
      </c>
      <c r="M94" s="3">
        <v>0.25</v>
      </c>
      <c r="N94" s="5"/>
      <c r="P94" s="7"/>
      <c r="Q94" s="16"/>
      <c r="U94" s="73" t="s">
        <v>295</v>
      </c>
      <c r="V94" s="73" t="s">
        <v>296</v>
      </c>
    </row>
    <row r="95" spans="1:22" x14ac:dyDescent="0.25">
      <c r="A95" s="21">
        <f t="shared" si="16"/>
        <v>43303</v>
      </c>
      <c r="B95" s="18" t="str">
        <f t="shared" si="17"/>
        <v>2016/2017</v>
      </c>
      <c r="C95" s="3" t="s">
        <v>74</v>
      </c>
      <c r="D95" s="3" t="s">
        <v>74</v>
      </c>
      <c r="E95" s="3">
        <f t="shared" si="18"/>
        <v>0.49</v>
      </c>
      <c r="F95" s="18" t="str">
        <f t="shared" si="14"/>
        <v>2017/2018</v>
      </c>
      <c r="G95" s="3" t="s">
        <v>74</v>
      </c>
      <c r="H95" s="3" t="s">
        <v>74</v>
      </c>
      <c r="I95" s="3">
        <f t="shared" si="19"/>
        <v>0.37</v>
      </c>
      <c r="J95" s="18" t="str">
        <f t="shared" si="15"/>
        <v>2018/2019</v>
      </c>
      <c r="K95" s="3">
        <v>175</v>
      </c>
      <c r="L95" s="3">
        <v>25</v>
      </c>
      <c r="M95" s="3">
        <v>0.25</v>
      </c>
      <c r="Q95" s="16"/>
      <c r="U95" s="73" t="s">
        <v>297</v>
      </c>
      <c r="V95" s="73" t="s">
        <v>298</v>
      </c>
    </row>
    <row r="96" spans="1:22" x14ac:dyDescent="0.25">
      <c r="A96" s="21">
        <f t="shared" si="16"/>
        <v>43304</v>
      </c>
      <c r="B96" s="18" t="str">
        <f t="shared" si="17"/>
        <v>2016/2017</v>
      </c>
      <c r="C96" s="3" t="s">
        <v>74</v>
      </c>
      <c r="D96" s="3" t="s">
        <v>74</v>
      </c>
      <c r="E96" s="3">
        <f t="shared" si="18"/>
        <v>0.49</v>
      </c>
      <c r="F96" s="18" t="str">
        <f t="shared" si="14"/>
        <v>2017/2018</v>
      </c>
      <c r="G96" s="3" t="s">
        <v>74</v>
      </c>
      <c r="H96" s="3" t="s">
        <v>74</v>
      </c>
      <c r="I96" s="3">
        <f t="shared" si="19"/>
        <v>0.37</v>
      </c>
      <c r="J96" s="18" t="str">
        <f t="shared" si="15"/>
        <v>2018/2019</v>
      </c>
      <c r="K96" s="3">
        <v>175</v>
      </c>
      <c r="L96" s="3">
        <v>25</v>
      </c>
      <c r="M96" s="3">
        <v>0.25</v>
      </c>
      <c r="Q96" s="16"/>
      <c r="U96" s="73" t="s">
        <v>299</v>
      </c>
      <c r="V96" s="73" t="s">
        <v>300</v>
      </c>
    </row>
    <row r="97" spans="1:22" x14ac:dyDescent="0.25">
      <c r="A97" s="21">
        <f t="shared" si="16"/>
        <v>43305</v>
      </c>
      <c r="B97" s="18" t="str">
        <f t="shared" si="17"/>
        <v>2016/2017</v>
      </c>
      <c r="C97" s="3" t="s">
        <v>74</v>
      </c>
      <c r="D97" s="3" t="s">
        <v>74</v>
      </c>
      <c r="E97" s="3">
        <f t="shared" si="18"/>
        <v>0.49</v>
      </c>
      <c r="F97" s="18" t="str">
        <f t="shared" si="14"/>
        <v>2017/2018</v>
      </c>
      <c r="G97" s="3" t="s">
        <v>74</v>
      </c>
      <c r="H97" s="3" t="s">
        <v>74</v>
      </c>
      <c r="I97" s="3">
        <f t="shared" si="19"/>
        <v>0.37</v>
      </c>
      <c r="J97" s="18" t="str">
        <f t="shared" si="15"/>
        <v>2018/2019</v>
      </c>
      <c r="K97" s="3">
        <v>175</v>
      </c>
      <c r="L97" s="3">
        <v>25</v>
      </c>
      <c r="M97" s="3">
        <v>0.25</v>
      </c>
      <c r="N97" s="5"/>
      <c r="P97" s="7"/>
      <c r="Q97" s="16"/>
      <c r="U97" s="73" t="s">
        <v>301</v>
      </c>
      <c r="V97" s="73" t="s">
        <v>302</v>
      </c>
    </row>
    <row r="98" spans="1:22" x14ac:dyDescent="0.25">
      <c r="A98" s="21">
        <f t="shared" si="16"/>
        <v>43306</v>
      </c>
      <c r="B98" s="18" t="str">
        <f t="shared" si="17"/>
        <v>2016/2017</v>
      </c>
      <c r="C98" s="3" t="s">
        <v>74</v>
      </c>
      <c r="D98" s="3" t="s">
        <v>74</v>
      </c>
      <c r="E98" s="3">
        <f t="shared" si="18"/>
        <v>0.49</v>
      </c>
      <c r="F98" s="18" t="str">
        <f t="shared" si="14"/>
        <v>2017/2018</v>
      </c>
      <c r="G98" s="3" t="s">
        <v>74</v>
      </c>
      <c r="H98" s="3" t="s">
        <v>74</v>
      </c>
      <c r="I98" s="3">
        <f t="shared" si="19"/>
        <v>0.37</v>
      </c>
      <c r="J98" s="18" t="str">
        <f t="shared" si="15"/>
        <v>2018/2019</v>
      </c>
      <c r="K98" s="3">
        <v>175</v>
      </c>
      <c r="L98" s="3">
        <v>25</v>
      </c>
      <c r="M98" s="3">
        <v>0.25</v>
      </c>
      <c r="N98" s="5"/>
      <c r="P98" s="7"/>
      <c r="Q98" s="16"/>
      <c r="U98" s="73" t="s">
        <v>303</v>
      </c>
      <c r="V98" s="73" t="s">
        <v>304</v>
      </c>
    </row>
    <row r="99" spans="1:22" x14ac:dyDescent="0.25">
      <c r="A99" s="21">
        <f t="shared" si="16"/>
        <v>43307</v>
      </c>
      <c r="B99" s="18" t="str">
        <f t="shared" si="17"/>
        <v>2016/2017</v>
      </c>
      <c r="C99" s="3" t="s">
        <v>74</v>
      </c>
      <c r="D99" s="3" t="s">
        <v>74</v>
      </c>
      <c r="E99" s="3">
        <f t="shared" si="18"/>
        <v>0.49</v>
      </c>
      <c r="F99" s="18" t="str">
        <f t="shared" si="14"/>
        <v>2017/2018</v>
      </c>
      <c r="G99" s="3" t="s">
        <v>74</v>
      </c>
      <c r="H99" s="3" t="s">
        <v>74</v>
      </c>
      <c r="I99" s="3">
        <f t="shared" si="19"/>
        <v>0.37</v>
      </c>
      <c r="J99" s="18" t="str">
        <f t="shared" si="15"/>
        <v>2018/2019</v>
      </c>
      <c r="K99" s="3">
        <v>175</v>
      </c>
      <c r="L99" s="3">
        <v>25</v>
      </c>
      <c r="M99" s="3">
        <v>0.25</v>
      </c>
      <c r="N99" s="5"/>
      <c r="P99" s="7"/>
      <c r="Q99" s="16"/>
      <c r="U99" s="73" t="s">
        <v>305</v>
      </c>
      <c r="V99" s="73" t="s">
        <v>306</v>
      </c>
    </row>
    <row r="100" spans="1:22" x14ac:dyDescent="0.25">
      <c r="A100" s="21">
        <f t="shared" si="16"/>
        <v>43308</v>
      </c>
      <c r="B100" s="18" t="str">
        <f t="shared" si="17"/>
        <v>2016/2017</v>
      </c>
      <c r="C100" s="3" t="s">
        <v>74</v>
      </c>
      <c r="D100" s="3" t="s">
        <v>74</v>
      </c>
      <c r="E100" s="3">
        <f t="shared" si="18"/>
        <v>0.49</v>
      </c>
      <c r="F100" s="18" t="str">
        <f t="shared" si="14"/>
        <v>2017/2018</v>
      </c>
      <c r="G100" s="3" t="s">
        <v>74</v>
      </c>
      <c r="H100" s="3" t="s">
        <v>74</v>
      </c>
      <c r="I100" s="3">
        <f t="shared" si="19"/>
        <v>0.37</v>
      </c>
      <c r="J100" s="18" t="str">
        <f t="shared" si="15"/>
        <v>2018/2019</v>
      </c>
      <c r="K100" s="3">
        <v>175</v>
      </c>
      <c r="L100" s="3">
        <v>25</v>
      </c>
      <c r="M100" s="3">
        <v>0.25</v>
      </c>
      <c r="N100" s="5"/>
      <c r="P100" s="7"/>
      <c r="Q100" s="16"/>
      <c r="U100" s="73" t="s">
        <v>307</v>
      </c>
      <c r="V100" s="73" t="s">
        <v>308</v>
      </c>
    </row>
    <row r="101" spans="1:22" x14ac:dyDescent="0.25">
      <c r="A101" s="21">
        <f t="shared" si="16"/>
        <v>43309</v>
      </c>
      <c r="B101" s="18" t="str">
        <f t="shared" si="17"/>
        <v>2016/2017</v>
      </c>
      <c r="C101" s="3" t="s">
        <v>74</v>
      </c>
      <c r="D101" s="3" t="s">
        <v>74</v>
      </c>
      <c r="E101" s="3">
        <f t="shared" si="18"/>
        <v>0.49</v>
      </c>
      <c r="F101" s="18" t="str">
        <f t="shared" si="14"/>
        <v>2017/2018</v>
      </c>
      <c r="G101" s="3" t="s">
        <v>74</v>
      </c>
      <c r="H101" s="3" t="s">
        <v>74</v>
      </c>
      <c r="I101" s="3">
        <f t="shared" si="19"/>
        <v>0.37</v>
      </c>
      <c r="J101" s="18" t="str">
        <f t="shared" si="15"/>
        <v>2018/2019</v>
      </c>
      <c r="K101" s="3">
        <v>175</v>
      </c>
      <c r="L101" s="3">
        <v>25</v>
      </c>
      <c r="M101" s="3">
        <v>0.25</v>
      </c>
      <c r="N101" s="5"/>
      <c r="P101" s="7"/>
      <c r="Q101" s="16"/>
      <c r="U101" s="73" t="s">
        <v>309</v>
      </c>
      <c r="V101" s="73" t="s">
        <v>310</v>
      </c>
    </row>
    <row r="102" spans="1:22" x14ac:dyDescent="0.25">
      <c r="A102" s="21">
        <f t="shared" si="16"/>
        <v>43310</v>
      </c>
      <c r="B102" s="18" t="str">
        <f t="shared" si="17"/>
        <v>2016/2017</v>
      </c>
      <c r="C102" s="3" t="s">
        <v>74</v>
      </c>
      <c r="D102" s="3" t="s">
        <v>74</v>
      </c>
      <c r="E102" s="3">
        <f t="shared" si="18"/>
        <v>0.49</v>
      </c>
      <c r="F102" s="18" t="str">
        <f t="shared" si="14"/>
        <v>2017/2018</v>
      </c>
      <c r="G102" s="3" t="s">
        <v>74</v>
      </c>
      <c r="H102" s="3" t="s">
        <v>74</v>
      </c>
      <c r="I102" s="3">
        <f t="shared" si="19"/>
        <v>0.37</v>
      </c>
      <c r="J102" s="18" t="str">
        <f t="shared" si="15"/>
        <v>2018/2019</v>
      </c>
      <c r="K102" s="3">
        <v>175</v>
      </c>
      <c r="L102" s="3">
        <v>25</v>
      </c>
      <c r="M102" s="3">
        <v>0.25</v>
      </c>
      <c r="N102" s="5"/>
      <c r="P102" s="7"/>
      <c r="Q102" s="16"/>
      <c r="U102" s="73" t="s">
        <v>311</v>
      </c>
      <c r="V102" s="73" t="s">
        <v>312</v>
      </c>
    </row>
    <row r="103" spans="1:22" x14ac:dyDescent="0.25">
      <c r="A103" s="21">
        <f t="shared" si="16"/>
        <v>43311</v>
      </c>
      <c r="B103" s="18" t="str">
        <f t="shared" si="17"/>
        <v>2016/2017</v>
      </c>
      <c r="C103" s="3" t="s">
        <v>74</v>
      </c>
      <c r="D103" s="3" t="s">
        <v>74</v>
      </c>
      <c r="E103" s="3">
        <f t="shared" si="18"/>
        <v>0.49</v>
      </c>
      <c r="F103" s="18" t="str">
        <f t="shared" si="14"/>
        <v>2017/2018</v>
      </c>
      <c r="G103" s="3" t="s">
        <v>74</v>
      </c>
      <c r="H103" s="3" t="s">
        <v>74</v>
      </c>
      <c r="I103" s="3">
        <f t="shared" si="19"/>
        <v>0.37</v>
      </c>
      <c r="J103" s="18" t="str">
        <f t="shared" si="15"/>
        <v>2018/2019</v>
      </c>
      <c r="K103" s="3">
        <v>175</v>
      </c>
      <c r="L103" s="3">
        <v>25</v>
      </c>
      <c r="M103" s="3">
        <v>0.25</v>
      </c>
      <c r="N103" s="5"/>
      <c r="P103" s="7"/>
      <c r="Q103" s="16"/>
      <c r="U103" s="73" t="s">
        <v>313</v>
      </c>
      <c r="V103" s="73" t="s">
        <v>314</v>
      </c>
    </row>
    <row r="104" spans="1:22" x14ac:dyDescent="0.25">
      <c r="A104" s="21">
        <f t="shared" si="16"/>
        <v>43312</v>
      </c>
      <c r="B104" s="18" t="str">
        <f t="shared" si="17"/>
        <v>2016/2017</v>
      </c>
      <c r="C104" s="3" t="s">
        <v>74</v>
      </c>
      <c r="D104" s="3" t="s">
        <v>74</v>
      </c>
      <c r="E104" s="3">
        <f t="shared" si="18"/>
        <v>0.49</v>
      </c>
      <c r="F104" s="18" t="str">
        <f t="shared" si="14"/>
        <v>2017/2018</v>
      </c>
      <c r="G104" s="3" t="s">
        <v>74</v>
      </c>
      <c r="H104" s="3" t="s">
        <v>74</v>
      </c>
      <c r="I104" s="3">
        <f t="shared" si="19"/>
        <v>0.37</v>
      </c>
      <c r="J104" s="18" t="str">
        <f t="shared" si="15"/>
        <v>2018/2019</v>
      </c>
      <c r="K104" s="3">
        <v>175</v>
      </c>
      <c r="L104" s="3">
        <v>25</v>
      </c>
      <c r="M104" s="3">
        <v>0.25</v>
      </c>
      <c r="N104" s="5"/>
      <c r="P104" s="7"/>
      <c r="Q104" s="16"/>
      <c r="U104" s="73" t="s">
        <v>315</v>
      </c>
      <c r="V104" s="73" t="s">
        <v>316</v>
      </c>
    </row>
    <row r="105" spans="1:22" x14ac:dyDescent="0.25">
      <c r="A105" s="21">
        <f t="shared" si="16"/>
        <v>43313</v>
      </c>
      <c r="B105" s="18" t="str">
        <f t="shared" si="17"/>
        <v>2016/2017</v>
      </c>
      <c r="C105" s="3" t="s">
        <v>74</v>
      </c>
      <c r="D105" s="3" t="s">
        <v>74</v>
      </c>
      <c r="E105" s="3">
        <f t="shared" si="18"/>
        <v>0.49</v>
      </c>
      <c r="F105" s="18" t="str">
        <f t="shared" si="14"/>
        <v>2017/2018</v>
      </c>
      <c r="G105" s="3" t="s">
        <v>74</v>
      </c>
      <c r="H105" s="3" t="s">
        <v>74</v>
      </c>
      <c r="I105" s="3">
        <f t="shared" si="19"/>
        <v>0.37</v>
      </c>
      <c r="J105" s="18" t="str">
        <f t="shared" si="15"/>
        <v>2018/2019</v>
      </c>
      <c r="K105" s="3">
        <v>175</v>
      </c>
      <c r="L105" s="3">
        <v>25</v>
      </c>
      <c r="M105" s="3">
        <v>0.25</v>
      </c>
      <c r="N105" s="5"/>
      <c r="P105" s="7"/>
      <c r="Q105" s="16"/>
      <c r="U105" s="73" t="s">
        <v>317</v>
      </c>
      <c r="V105" s="73" t="s">
        <v>318</v>
      </c>
    </row>
    <row r="106" spans="1:22" x14ac:dyDescent="0.25">
      <c r="A106" s="21">
        <f t="shared" si="16"/>
        <v>43314</v>
      </c>
      <c r="B106" s="18" t="str">
        <f t="shared" si="17"/>
        <v>2016/2017</v>
      </c>
      <c r="C106" s="3" t="s">
        <v>74</v>
      </c>
      <c r="D106" s="3" t="s">
        <v>74</v>
      </c>
      <c r="E106" s="3">
        <f t="shared" si="18"/>
        <v>0.5</v>
      </c>
      <c r="F106" s="18" t="str">
        <f t="shared" si="14"/>
        <v>2017/2018</v>
      </c>
      <c r="G106" s="3" t="s">
        <v>74</v>
      </c>
      <c r="H106" s="3" t="s">
        <v>74</v>
      </c>
      <c r="I106" s="3">
        <f t="shared" si="19"/>
        <v>0.38</v>
      </c>
      <c r="J106" s="18" t="str">
        <f t="shared" si="15"/>
        <v>2018/2019</v>
      </c>
      <c r="K106" s="3">
        <v>440</v>
      </c>
      <c r="L106" s="3">
        <v>65</v>
      </c>
      <c r="M106" s="3">
        <v>0.26</v>
      </c>
      <c r="N106" s="5"/>
      <c r="P106" s="7"/>
      <c r="Q106" s="16"/>
      <c r="U106" s="73" t="s">
        <v>319</v>
      </c>
      <c r="V106" s="73" t="s">
        <v>320</v>
      </c>
    </row>
    <row r="107" spans="1:22" x14ac:dyDescent="0.25">
      <c r="A107" s="21">
        <f t="shared" si="16"/>
        <v>43315</v>
      </c>
      <c r="B107" s="18" t="str">
        <f t="shared" si="17"/>
        <v>2016/2017</v>
      </c>
      <c r="C107" s="3" t="s">
        <v>74</v>
      </c>
      <c r="D107" s="3" t="s">
        <v>74</v>
      </c>
      <c r="E107" s="3">
        <f t="shared" si="18"/>
        <v>0.5</v>
      </c>
      <c r="F107" s="18" t="str">
        <f t="shared" si="14"/>
        <v>2017/2018</v>
      </c>
      <c r="G107" s="3" t="s">
        <v>74</v>
      </c>
      <c r="H107" s="3" t="s">
        <v>74</v>
      </c>
      <c r="I107" s="3">
        <f t="shared" si="19"/>
        <v>0.38</v>
      </c>
      <c r="J107" s="18" t="str">
        <f t="shared" si="15"/>
        <v>2018/2019</v>
      </c>
      <c r="K107" s="3">
        <v>440</v>
      </c>
      <c r="L107" s="3">
        <v>65</v>
      </c>
      <c r="M107" s="3">
        <v>0.26</v>
      </c>
      <c r="N107" s="5"/>
      <c r="P107" s="7"/>
      <c r="Q107" s="16"/>
      <c r="U107" s="73" t="s">
        <v>321</v>
      </c>
      <c r="V107" s="73" t="s">
        <v>322</v>
      </c>
    </row>
    <row r="108" spans="1:22" x14ac:dyDescent="0.25">
      <c r="A108" s="21">
        <f t="shared" si="16"/>
        <v>43316</v>
      </c>
      <c r="B108" s="18" t="str">
        <f t="shared" si="17"/>
        <v>2016/2017</v>
      </c>
      <c r="C108" s="3" t="s">
        <v>74</v>
      </c>
      <c r="D108" s="3" t="s">
        <v>74</v>
      </c>
      <c r="E108" s="3">
        <f t="shared" si="18"/>
        <v>0.5</v>
      </c>
      <c r="F108" s="18" t="str">
        <f t="shared" ref="F108:F171" si="20">+G$3</f>
        <v>2017/2018</v>
      </c>
      <c r="G108" s="3" t="s">
        <v>74</v>
      </c>
      <c r="H108" s="3" t="s">
        <v>74</v>
      </c>
      <c r="I108" s="3">
        <f t="shared" si="19"/>
        <v>0.38</v>
      </c>
      <c r="J108" s="18" t="str">
        <f t="shared" ref="J108:J171" si="21">+G$2</f>
        <v>2018/2019</v>
      </c>
      <c r="K108" s="3">
        <v>440</v>
      </c>
      <c r="L108" s="3">
        <v>65</v>
      </c>
      <c r="M108" s="3">
        <v>0.26</v>
      </c>
      <c r="N108" s="5"/>
      <c r="P108" s="7"/>
      <c r="Q108" s="16"/>
      <c r="U108" s="73" t="s">
        <v>323</v>
      </c>
      <c r="V108" s="73" t="s">
        <v>324</v>
      </c>
    </row>
    <row r="109" spans="1:22" x14ac:dyDescent="0.25">
      <c r="A109" s="21">
        <f t="shared" ref="A109:A172" si="22">+A108+1</f>
        <v>43317</v>
      </c>
      <c r="B109" s="18" t="str">
        <f t="shared" ref="B109:B172" si="23">+G$4</f>
        <v>2016/2017</v>
      </c>
      <c r="C109" s="3" t="s">
        <v>74</v>
      </c>
      <c r="D109" s="3" t="s">
        <v>74</v>
      </c>
      <c r="E109" s="3">
        <f t="shared" si="18"/>
        <v>0.5</v>
      </c>
      <c r="F109" s="18" t="str">
        <f t="shared" si="20"/>
        <v>2017/2018</v>
      </c>
      <c r="G109" s="3" t="s">
        <v>74</v>
      </c>
      <c r="H109" s="3" t="s">
        <v>74</v>
      </c>
      <c r="I109" s="3">
        <f t="shared" si="19"/>
        <v>0.38</v>
      </c>
      <c r="J109" s="18" t="str">
        <f t="shared" si="21"/>
        <v>2018/2019</v>
      </c>
      <c r="K109" s="3">
        <v>440</v>
      </c>
      <c r="L109" s="3">
        <v>65</v>
      </c>
      <c r="M109" s="3">
        <v>0.26</v>
      </c>
      <c r="N109" s="5"/>
      <c r="P109" s="7"/>
      <c r="Q109" s="16"/>
      <c r="U109" s="73" t="s">
        <v>325</v>
      </c>
      <c r="V109" s="73" t="s">
        <v>326</v>
      </c>
    </row>
    <row r="110" spans="1:22" x14ac:dyDescent="0.25">
      <c r="A110" s="21">
        <f t="shared" si="22"/>
        <v>43318</v>
      </c>
      <c r="B110" s="18" t="str">
        <f t="shared" si="23"/>
        <v>2016/2017</v>
      </c>
      <c r="C110" s="3" t="s">
        <v>74</v>
      </c>
      <c r="D110" s="3" t="s">
        <v>74</v>
      </c>
      <c r="E110" s="3">
        <f t="shared" si="18"/>
        <v>0.5</v>
      </c>
      <c r="F110" s="18" t="str">
        <f t="shared" si="20"/>
        <v>2017/2018</v>
      </c>
      <c r="G110" s="3" t="s">
        <v>74</v>
      </c>
      <c r="H110" s="3" t="s">
        <v>74</v>
      </c>
      <c r="I110" s="3">
        <f t="shared" si="19"/>
        <v>0.38</v>
      </c>
      <c r="J110" s="18" t="str">
        <f t="shared" si="21"/>
        <v>2018/2019</v>
      </c>
      <c r="K110" s="3">
        <v>440</v>
      </c>
      <c r="L110" s="3">
        <v>65</v>
      </c>
      <c r="M110" s="3">
        <v>0.26</v>
      </c>
      <c r="N110" s="5"/>
      <c r="P110" s="7"/>
      <c r="Q110" s="16"/>
      <c r="U110" s="73" t="s">
        <v>327</v>
      </c>
      <c r="V110" s="73" t="s">
        <v>328</v>
      </c>
    </row>
    <row r="111" spans="1:22" x14ac:dyDescent="0.25">
      <c r="A111" s="21">
        <f t="shared" si="22"/>
        <v>43319</v>
      </c>
      <c r="B111" s="18" t="str">
        <f t="shared" si="23"/>
        <v>2016/2017</v>
      </c>
      <c r="C111" s="3" t="s">
        <v>74</v>
      </c>
      <c r="D111" s="3" t="s">
        <v>74</v>
      </c>
      <c r="E111" s="3">
        <f t="shared" si="18"/>
        <v>0.5</v>
      </c>
      <c r="F111" s="18" t="str">
        <f t="shared" si="20"/>
        <v>2017/2018</v>
      </c>
      <c r="G111" s="3" t="s">
        <v>74</v>
      </c>
      <c r="H111" s="3" t="s">
        <v>74</v>
      </c>
      <c r="I111" s="3">
        <f t="shared" si="19"/>
        <v>0.38</v>
      </c>
      <c r="J111" s="18" t="str">
        <f t="shared" si="21"/>
        <v>2018/2019</v>
      </c>
      <c r="K111" s="3">
        <v>440</v>
      </c>
      <c r="L111" s="3">
        <v>65</v>
      </c>
      <c r="M111" s="3">
        <v>0.26</v>
      </c>
      <c r="N111" s="5"/>
      <c r="P111" s="7"/>
      <c r="Q111" s="16"/>
      <c r="U111" s="73" t="s">
        <v>329</v>
      </c>
      <c r="V111" s="73" t="s">
        <v>330</v>
      </c>
    </row>
    <row r="112" spans="1:22" x14ac:dyDescent="0.25">
      <c r="A112" s="21">
        <f t="shared" si="22"/>
        <v>43320</v>
      </c>
      <c r="B112" s="18" t="str">
        <f t="shared" si="23"/>
        <v>2016/2017</v>
      </c>
      <c r="C112" s="3" t="s">
        <v>74</v>
      </c>
      <c r="D112" s="3" t="s">
        <v>74</v>
      </c>
      <c r="E112" s="3">
        <f t="shared" si="18"/>
        <v>0.5</v>
      </c>
      <c r="F112" s="18" t="str">
        <f t="shared" si="20"/>
        <v>2017/2018</v>
      </c>
      <c r="G112" s="3" t="s">
        <v>74</v>
      </c>
      <c r="H112" s="3" t="s">
        <v>74</v>
      </c>
      <c r="I112" s="3">
        <f t="shared" si="19"/>
        <v>0.38</v>
      </c>
      <c r="J112" s="18" t="str">
        <f t="shared" si="21"/>
        <v>2018/2019</v>
      </c>
      <c r="K112" s="3">
        <v>440</v>
      </c>
      <c r="L112" s="3">
        <v>65</v>
      </c>
      <c r="M112" s="3">
        <v>0.26</v>
      </c>
      <c r="N112" s="5"/>
      <c r="P112" s="7"/>
      <c r="Q112" s="16"/>
      <c r="U112" s="73" t="s">
        <v>331</v>
      </c>
      <c r="V112" s="73" t="s">
        <v>332</v>
      </c>
    </row>
    <row r="113" spans="1:22" x14ac:dyDescent="0.25">
      <c r="A113" s="21">
        <f t="shared" si="22"/>
        <v>43321</v>
      </c>
      <c r="B113" s="18" t="str">
        <f t="shared" si="23"/>
        <v>2016/2017</v>
      </c>
      <c r="C113" s="3" t="s">
        <v>74</v>
      </c>
      <c r="D113" s="3" t="s">
        <v>74</v>
      </c>
      <c r="E113" s="3">
        <f t="shared" si="18"/>
        <v>0.5</v>
      </c>
      <c r="F113" s="18" t="str">
        <f t="shared" si="20"/>
        <v>2017/2018</v>
      </c>
      <c r="G113" s="3" t="s">
        <v>74</v>
      </c>
      <c r="H113" s="3" t="s">
        <v>74</v>
      </c>
      <c r="I113" s="3">
        <f t="shared" si="19"/>
        <v>0.38</v>
      </c>
      <c r="J113" s="18" t="str">
        <f t="shared" si="21"/>
        <v>2018/2019</v>
      </c>
      <c r="K113" s="3">
        <v>440</v>
      </c>
      <c r="L113" s="3">
        <v>65</v>
      </c>
      <c r="M113" s="3">
        <v>0.26</v>
      </c>
      <c r="N113" s="5"/>
      <c r="P113" s="7"/>
      <c r="Q113" s="16"/>
      <c r="U113" s="73" t="s">
        <v>333</v>
      </c>
      <c r="V113" s="73" t="s">
        <v>334</v>
      </c>
    </row>
    <row r="114" spans="1:22" x14ac:dyDescent="0.25">
      <c r="A114" s="21">
        <f t="shared" si="22"/>
        <v>43322</v>
      </c>
      <c r="B114" s="18" t="str">
        <f t="shared" si="23"/>
        <v>2016/2017</v>
      </c>
      <c r="C114" s="3" t="s">
        <v>74</v>
      </c>
      <c r="D114" s="3" t="s">
        <v>74</v>
      </c>
      <c r="E114" s="3">
        <f t="shared" si="18"/>
        <v>0.5</v>
      </c>
      <c r="F114" s="18" t="str">
        <f t="shared" si="20"/>
        <v>2017/2018</v>
      </c>
      <c r="G114" s="3" t="s">
        <v>74</v>
      </c>
      <c r="H114" s="3" t="s">
        <v>74</v>
      </c>
      <c r="I114" s="3">
        <f t="shared" si="19"/>
        <v>0.38</v>
      </c>
      <c r="J114" s="18" t="str">
        <f t="shared" si="21"/>
        <v>2018/2019</v>
      </c>
      <c r="K114" s="3">
        <v>440</v>
      </c>
      <c r="L114" s="3">
        <v>65</v>
      </c>
      <c r="M114" s="3">
        <v>0.26</v>
      </c>
      <c r="N114" s="5"/>
      <c r="P114" s="7"/>
      <c r="Q114" s="16"/>
      <c r="U114" s="73" t="s">
        <v>335</v>
      </c>
      <c r="V114" s="73" t="s">
        <v>336</v>
      </c>
    </row>
    <row r="115" spans="1:22" x14ac:dyDescent="0.25">
      <c r="A115" s="21">
        <f t="shared" si="22"/>
        <v>43323</v>
      </c>
      <c r="B115" s="18" t="str">
        <f t="shared" si="23"/>
        <v>2016/2017</v>
      </c>
      <c r="C115" s="3" t="s">
        <v>74</v>
      </c>
      <c r="D115" s="3" t="s">
        <v>74</v>
      </c>
      <c r="E115" s="3">
        <f t="shared" si="18"/>
        <v>0.5</v>
      </c>
      <c r="F115" s="18" t="str">
        <f t="shared" si="20"/>
        <v>2017/2018</v>
      </c>
      <c r="G115" s="3" t="s">
        <v>74</v>
      </c>
      <c r="H115" s="3" t="s">
        <v>74</v>
      </c>
      <c r="I115" s="3">
        <f t="shared" si="19"/>
        <v>0.38</v>
      </c>
      <c r="J115" s="18" t="str">
        <f t="shared" si="21"/>
        <v>2018/2019</v>
      </c>
      <c r="K115" s="3">
        <v>440</v>
      </c>
      <c r="L115" s="3">
        <v>65</v>
      </c>
      <c r="M115" s="3">
        <v>0.26</v>
      </c>
      <c r="N115" s="5"/>
      <c r="P115" s="7"/>
      <c r="Q115" s="16"/>
      <c r="U115" s="73" t="s">
        <v>337</v>
      </c>
      <c r="V115" s="73" t="s">
        <v>338</v>
      </c>
    </row>
    <row r="116" spans="1:22" x14ac:dyDescent="0.25">
      <c r="A116" s="21">
        <f t="shared" si="22"/>
        <v>43324</v>
      </c>
      <c r="B116" s="18" t="str">
        <f t="shared" si="23"/>
        <v>2016/2017</v>
      </c>
      <c r="C116" s="3" t="s">
        <v>74</v>
      </c>
      <c r="D116" s="3" t="s">
        <v>74</v>
      </c>
      <c r="E116" s="3">
        <f t="shared" si="18"/>
        <v>0.5</v>
      </c>
      <c r="F116" s="18" t="str">
        <f t="shared" si="20"/>
        <v>2017/2018</v>
      </c>
      <c r="G116" s="3" t="s">
        <v>74</v>
      </c>
      <c r="H116" s="3" t="s">
        <v>74</v>
      </c>
      <c r="I116" s="3">
        <f t="shared" si="19"/>
        <v>0.38</v>
      </c>
      <c r="J116" s="18" t="str">
        <f t="shared" si="21"/>
        <v>2018/2019</v>
      </c>
      <c r="K116" s="3">
        <v>440</v>
      </c>
      <c r="L116" s="3">
        <v>65</v>
      </c>
      <c r="M116" s="3">
        <v>0.26</v>
      </c>
      <c r="N116" s="5"/>
      <c r="P116" s="7"/>
      <c r="Q116" s="16"/>
      <c r="U116" s="73" t="s">
        <v>339</v>
      </c>
      <c r="V116" s="73" t="s">
        <v>340</v>
      </c>
    </row>
    <row r="117" spans="1:22" x14ac:dyDescent="0.25">
      <c r="A117" s="21">
        <f t="shared" si="22"/>
        <v>43325</v>
      </c>
      <c r="B117" s="18" t="str">
        <f t="shared" si="23"/>
        <v>2016/2017</v>
      </c>
      <c r="C117" s="3" t="s">
        <v>74</v>
      </c>
      <c r="D117" s="3" t="s">
        <v>74</v>
      </c>
      <c r="E117" s="3">
        <f t="shared" si="18"/>
        <v>0.5</v>
      </c>
      <c r="F117" s="18" t="str">
        <f t="shared" si="20"/>
        <v>2017/2018</v>
      </c>
      <c r="G117" s="3" t="s">
        <v>74</v>
      </c>
      <c r="H117" s="3" t="s">
        <v>74</v>
      </c>
      <c r="I117" s="3">
        <f t="shared" si="19"/>
        <v>0.38</v>
      </c>
      <c r="J117" s="18" t="str">
        <f t="shared" si="21"/>
        <v>2018/2019</v>
      </c>
      <c r="K117" s="3">
        <v>440</v>
      </c>
      <c r="L117" s="3">
        <v>65</v>
      </c>
      <c r="M117" s="3">
        <v>0.26</v>
      </c>
      <c r="N117" s="5"/>
      <c r="P117" s="7"/>
      <c r="Q117" s="16"/>
      <c r="U117" s="73" t="s">
        <v>341</v>
      </c>
      <c r="V117" s="73" t="s">
        <v>342</v>
      </c>
    </row>
    <row r="118" spans="1:22" x14ac:dyDescent="0.25">
      <c r="A118" s="21">
        <f t="shared" si="22"/>
        <v>43326</v>
      </c>
      <c r="B118" s="18" t="str">
        <f t="shared" si="23"/>
        <v>2016/2017</v>
      </c>
      <c r="C118" s="3" t="s">
        <v>74</v>
      </c>
      <c r="D118" s="3" t="s">
        <v>74</v>
      </c>
      <c r="E118" s="3">
        <f t="shared" si="18"/>
        <v>0.5</v>
      </c>
      <c r="F118" s="18" t="str">
        <f t="shared" si="20"/>
        <v>2017/2018</v>
      </c>
      <c r="G118" s="3" t="s">
        <v>74</v>
      </c>
      <c r="H118" s="3" t="s">
        <v>74</v>
      </c>
      <c r="I118" s="3">
        <f t="shared" si="19"/>
        <v>0.38</v>
      </c>
      <c r="J118" s="18" t="str">
        <f t="shared" si="21"/>
        <v>2018/2019</v>
      </c>
      <c r="K118" s="3">
        <v>440</v>
      </c>
      <c r="L118" s="3">
        <v>65</v>
      </c>
      <c r="M118" s="3">
        <v>0.26</v>
      </c>
      <c r="N118" s="5"/>
      <c r="P118" s="7"/>
      <c r="Q118" s="16"/>
      <c r="U118" s="73" t="s">
        <v>343</v>
      </c>
      <c r="V118" s="73" t="s">
        <v>344</v>
      </c>
    </row>
    <row r="119" spans="1:22" x14ac:dyDescent="0.25">
      <c r="A119" s="21">
        <f t="shared" si="22"/>
        <v>43327</v>
      </c>
      <c r="B119" s="18" t="str">
        <f t="shared" si="23"/>
        <v>2016/2017</v>
      </c>
      <c r="C119" s="3" t="s">
        <v>74</v>
      </c>
      <c r="D119" s="3" t="s">
        <v>74</v>
      </c>
      <c r="E119" s="3">
        <f t="shared" si="18"/>
        <v>0.5</v>
      </c>
      <c r="F119" s="18" t="str">
        <f t="shared" si="20"/>
        <v>2017/2018</v>
      </c>
      <c r="G119" s="3" t="s">
        <v>74</v>
      </c>
      <c r="H119" s="3" t="s">
        <v>74</v>
      </c>
      <c r="I119" s="3">
        <f t="shared" si="19"/>
        <v>0.38</v>
      </c>
      <c r="J119" s="18" t="str">
        <f t="shared" si="21"/>
        <v>2018/2019</v>
      </c>
      <c r="K119" s="3">
        <v>440</v>
      </c>
      <c r="L119" s="3">
        <v>65</v>
      </c>
      <c r="M119" s="3">
        <v>0.26</v>
      </c>
      <c r="N119" s="5"/>
      <c r="P119" s="7"/>
      <c r="Q119" s="16"/>
      <c r="U119" s="73" t="s">
        <v>345</v>
      </c>
      <c r="V119" s="73" t="s">
        <v>346</v>
      </c>
    </row>
    <row r="120" spans="1:22" x14ac:dyDescent="0.25">
      <c r="A120" s="21">
        <f t="shared" si="22"/>
        <v>43328</v>
      </c>
      <c r="B120" s="18" t="str">
        <f t="shared" si="23"/>
        <v>2016/2017</v>
      </c>
      <c r="C120" s="3" t="s">
        <v>74</v>
      </c>
      <c r="D120" s="3" t="s">
        <v>74</v>
      </c>
      <c r="E120" s="3">
        <f t="shared" si="18"/>
        <v>0.5</v>
      </c>
      <c r="F120" s="18" t="str">
        <f t="shared" si="20"/>
        <v>2017/2018</v>
      </c>
      <c r="G120" s="3" t="s">
        <v>74</v>
      </c>
      <c r="H120" s="3" t="s">
        <v>74</v>
      </c>
      <c r="I120" s="3">
        <f t="shared" si="19"/>
        <v>0.38</v>
      </c>
      <c r="J120" s="18" t="str">
        <f t="shared" si="21"/>
        <v>2018/2019</v>
      </c>
      <c r="K120" s="3">
        <v>440</v>
      </c>
      <c r="L120" s="3">
        <v>65</v>
      </c>
      <c r="M120" s="3">
        <v>0.26</v>
      </c>
      <c r="N120" s="5"/>
      <c r="P120" s="7"/>
      <c r="Q120" s="16"/>
      <c r="U120" s="73" t="s">
        <v>347</v>
      </c>
      <c r="V120" s="73" t="s">
        <v>348</v>
      </c>
    </row>
    <row r="121" spans="1:22" x14ac:dyDescent="0.25">
      <c r="A121" s="21">
        <f t="shared" si="22"/>
        <v>43329</v>
      </c>
      <c r="B121" s="18" t="str">
        <f t="shared" si="23"/>
        <v>2016/2017</v>
      </c>
      <c r="C121" s="3" t="s">
        <v>74</v>
      </c>
      <c r="D121" s="3" t="s">
        <v>74</v>
      </c>
      <c r="E121" s="3">
        <f t="shared" si="18"/>
        <v>0.5</v>
      </c>
      <c r="F121" s="18" t="str">
        <f t="shared" si="20"/>
        <v>2017/2018</v>
      </c>
      <c r="G121" s="3" t="s">
        <v>74</v>
      </c>
      <c r="H121" s="3" t="s">
        <v>74</v>
      </c>
      <c r="I121" s="3">
        <f t="shared" si="19"/>
        <v>0.38</v>
      </c>
      <c r="J121" s="18" t="str">
        <f t="shared" si="21"/>
        <v>2018/2019</v>
      </c>
      <c r="K121" s="3">
        <v>440</v>
      </c>
      <c r="L121" s="3">
        <v>65</v>
      </c>
      <c r="M121" s="3">
        <v>0.26</v>
      </c>
      <c r="N121" s="5"/>
      <c r="P121" s="7"/>
      <c r="Q121" s="16"/>
      <c r="U121" s="73" t="s">
        <v>349</v>
      </c>
      <c r="V121" s="73" t="s">
        <v>350</v>
      </c>
    </row>
    <row r="122" spans="1:22" x14ac:dyDescent="0.25">
      <c r="A122" s="21">
        <f t="shared" si="22"/>
        <v>43330</v>
      </c>
      <c r="B122" s="18" t="str">
        <f t="shared" si="23"/>
        <v>2016/2017</v>
      </c>
      <c r="C122" s="3" t="s">
        <v>74</v>
      </c>
      <c r="D122" s="3" t="s">
        <v>74</v>
      </c>
      <c r="E122" s="3">
        <f t="shared" si="18"/>
        <v>0.5</v>
      </c>
      <c r="F122" s="18" t="str">
        <f t="shared" si="20"/>
        <v>2017/2018</v>
      </c>
      <c r="G122" s="3" t="s">
        <v>74</v>
      </c>
      <c r="H122" s="3" t="s">
        <v>74</v>
      </c>
      <c r="I122" s="3">
        <f t="shared" si="19"/>
        <v>0.38</v>
      </c>
      <c r="J122" s="18" t="str">
        <f t="shared" si="21"/>
        <v>2018/2019</v>
      </c>
      <c r="K122" s="3">
        <v>440</v>
      </c>
      <c r="L122" s="3">
        <v>65</v>
      </c>
      <c r="M122" s="3">
        <v>0.26</v>
      </c>
      <c r="N122" s="5"/>
      <c r="P122" s="7"/>
      <c r="Q122" s="16"/>
      <c r="U122" s="73" t="s">
        <v>351</v>
      </c>
      <c r="V122" s="73" t="s">
        <v>352</v>
      </c>
    </row>
    <row r="123" spans="1:22" x14ac:dyDescent="0.25">
      <c r="A123" s="21">
        <f t="shared" si="22"/>
        <v>43331</v>
      </c>
      <c r="B123" s="18" t="str">
        <f t="shared" si="23"/>
        <v>2016/2017</v>
      </c>
      <c r="C123" s="3" t="s">
        <v>74</v>
      </c>
      <c r="D123" s="3" t="s">
        <v>74</v>
      </c>
      <c r="E123" s="3">
        <f t="shared" si="18"/>
        <v>0.5</v>
      </c>
      <c r="F123" s="18" t="str">
        <f t="shared" si="20"/>
        <v>2017/2018</v>
      </c>
      <c r="G123" s="3" t="s">
        <v>74</v>
      </c>
      <c r="H123" s="3" t="s">
        <v>74</v>
      </c>
      <c r="I123" s="3">
        <f t="shared" si="19"/>
        <v>0.38</v>
      </c>
      <c r="J123" s="18" t="str">
        <f t="shared" si="21"/>
        <v>2018/2019</v>
      </c>
      <c r="K123" s="3">
        <v>440</v>
      </c>
      <c r="L123" s="3">
        <v>65</v>
      </c>
      <c r="M123" s="3">
        <v>0.26</v>
      </c>
      <c r="N123" s="5"/>
      <c r="P123" s="7"/>
      <c r="Q123" s="16"/>
      <c r="U123" s="73" t="s">
        <v>353</v>
      </c>
      <c r="V123" s="73" t="s">
        <v>354</v>
      </c>
    </row>
    <row r="124" spans="1:22" x14ac:dyDescent="0.25">
      <c r="A124" s="21">
        <f t="shared" si="22"/>
        <v>43332</v>
      </c>
      <c r="B124" s="18" t="str">
        <f t="shared" si="23"/>
        <v>2016/2017</v>
      </c>
      <c r="C124" s="3" t="s">
        <v>74</v>
      </c>
      <c r="D124" s="3" t="s">
        <v>74</v>
      </c>
      <c r="E124" s="3">
        <f t="shared" si="18"/>
        <v>0.5</v>
      </c>
      <c r="F124" s="18" t="str">
        <f t="shared" si="20"/>
        <v>2017/2018</v>
      </c>
      <c r="G124" s="3" t="s">
        <v>74</v>
      </c>
      <c r="H124" s="3" t="s">
        <v>74</v>
      </c>
      <c r="I124" s="3">
        <f t="shared" si="19"/>
        <v>0.38</v>
      </c>
      <c r="J124" s="18" t="str">
        <f t="shared" si="21"/>
        <v>2018/2019</v>
      </c>
      <c r="K124" s="3">
        <v>440</v>
      </c>
      <c r="L124" s="3">
        <v>65</v>
      </c>
      <c r="M124" s="3">
        <v>0.26</v>
      </c>
      <c r="N124" s="5"/>
      <c r="P124" s="7"/>
      <c r="Q124" s="16"/>
      <c r="U124" s="73" t="s">
        <v>355</v>
      </c>
      <c r="V124" s="73" t="s">
        <v>356</v>
      </c>
    </row>
    <row r="125" spans="1:22" x14ac:dyDescent="0.25">
      <c r="A125" s="21">
        <f t="shared" si="22"/>
        <v>43333</v>
      </c>
      <c r="B125" s="18" t="str">
        <f t="shared" si="23"/>
        <v>2016/2017</v>
      </c>
      <c r="C125" s="3" t="s">
        <v>74</v>
      </c>
      <c r="D125" s="3" t="s">
        <v>74</v>
      </c>
      <c r="E125" s="3">
        <f t="shared" si="18"/>
        <v>0.5</v>
      </c>
      <c r="F125" s="18" t="str">
        <f t="shared" si="20"/>
        <v>2017/2018</v>
      </c>
      <c r="G125" s="3" t="s">
        <v>74</v>
      </c>
      <c r="H125" s="3" t="s">
        <v>74</v>
      </c>
      <c r="I125" s="3">
        <f t="shared" si="19"/>
        <v>0.38</v>
      </c>
      <c r="J125" s="18" t="str">
        <f t="shared" si="21"/>
        <v>2018/2019</v>
      </c>
      <c r="K125" s="3">
        <v>440</v>
      </c>
      <c r="L125" s="3">
        <v>65</v>
      </c>
      <c r="M125" s="3">
        <v>0.26</v>
      </c>
      <c r="N125" s="5"/>
      <c r="P125" s="7"/>
      <c r="Q125" s="16"/>
      <c r="U125" s="73" t="s">
        <v>357</v>
      </c>
      <c r="V125" s="73" t="s">
        <v>358</v>
      </c>
    </row>
    <row r="126" spans="1:22" x14ac:dyDescent="0.25">
      <c r="A126" s="21">
        <f t="shared" si="22"/>
        <v>43334</v>
      </c>
      <c r="B126" s="18" t="str">
        <f t="shared" si="23"/>
        <v>2016/2017</v>
      </c>
      <c r="C126" s="3" t="s">
        <v>74</v>
      </c>
      <c r="D126" s="3" t="s">
        <v>74</v>
      </c>
      <c r="E126" s="3">
        <f t="shared" si="18"/>
        <v>0.5</v>
      </c>
      <c r="F126" s="18" t="str">
        <f t="shared" si="20"/>
        <v>2017/2018</v>
      </c>
      <c r="G126" s="3" t="s">
        <v>74</v>
      </c>
      <c r="H126" s="3" t="s">
        <v>74</v>
      </c>
      <c r="I126" s="3">
        <f t="shared" si="19"/>
        <v>0.38</v>
      </c>
      <c r="J126" s="18" t="str">
        <f t="shared" si="21"/>
        <v>2018/2019</v>
      </c>
      <c r="K126" s="3">
        <v>440</v>
      </c>
      <c r="L126" s="3">
        <v>65</v>
      </c>
      <c r="M126" s="3">
        <v>0.26</v>
      </c>
      <c r="N126" s="5"/>
      <c r="P126" s="7"/>
      <c r="Q126" s="16"/>
      <c r="U126" s="73" t="s">
        <v>359</v>
      </c>
      <c r="V126" s="73" t="s">
        <v>360</v>
      </c>
    </row>
    <row r="127" spans="1:22" x14ac:dyDescent="0.25">
      <c r="A127" s="21">
        <f t="shared" si="22"/>
        <v>43335</v>
      </c>
      <c r="B127" s="18" t="str">
        <f t="shared" si="23"/>
        <v>2016/2017</v>
      </c>
      <c r="C127" s="3" t="s">
        <v>74</v>
      </c>
      <c r="D127" s="3" t="s">
        <v>74</v>
      </c>
      <c r="E127" s="3">
        <f t="shared" si="18"/>
        <v>0.5</v>
      </c>
      <c r="F127" s="18" t="str">
        <f t="shared" si="20"/>
        <v>2017/2018</v>
      </c>
      <c r="G127" s="3" t="s">
        <v>74</v>
      </c>
      <c r="H127" s="3" t="s">
        <v>74</v>
      </c>
      <c r="I127" s="3">
        <f t="shared" si="19"/>
        <v>0.38</v>
      </c>
      <c r="J127" s="18" t="str">
        <f t="shared" si="21"/>
        <v>2018/2019</v>
      </c>
      <c r="K127" s="3">
        <v>440</v>
      </c>
      <c r="L127" s="3">
        <v>65</v>
      </c>
      <c r="M127" s="3">
        <v>0.26</v>
      </c>
      <c r="N127" s="5"/>
      <c r="P127" s="7"/>
      <c r="Q127" s="16"/>
      <c r="U127" s="73" t="s">
        <v>361</v>
      </c>
      <c r="V127" s="73" t="s">
        <v>362</v>
      </c>
    </row>
    <row r="128" spans="1:22" x14ac:dyDescent="0.25">
      <c r="A128" s="21">
        <f t="shared" si="22"/>
        <v>43336</v>
      </c>
      <c r="B128" s="18" t="str">
        <f t="shared" si="23"/>
        <v>2016/2017</v>
      </c>
      <c r="C128" s="3" t="s">
        <v>74</v>
      </c>
      <c r="D128" s="3" t="s">
        <v>74</v>
      </c>
      <c r="E128" s="3">
        <f t="shared" si="18"/>
        <v>0.5</v>
      </c>
      <c r="F128" s="18" t="str">
        <f t="shared" si="20"/>
        <v>2017/2018</v>
      </c>
      <c r="G128" s="3" t="s">
        <v>74</v>
      </c>
      <c r="H128" s="3" t="s">
        <v>74</v>
      </c>
      <c r="I128" s="3">
        <f t="shared" si="19"/>
        <v>0.38</v>
      </c>
      <c r="J128" s="18" t="str">
        <f t="shared" si="21"/>
        <v>2018/2019</v>
      </c>
      <c r="K128" s="3">
        <v>440</v>
      </c>
      <c r="L128" s="3">
        <v>65</v>
      </c>
      <c r="M128" s="3">
        <v>0.26</v>
      </c>
      <c r="N128" s="5"/>
      <c r="P128" s="7"/>
      <c r="Q128" s="16"/>
      <c r="U128" s="73" t="s">
        <v>363</v>
      </c>
      <c r="V128" s="73" t="s">
        <v>364</v>
      </c>
    </row>
    <row r="129" spans="1:22" x14ac:dyDescent="0.25">
      <c r="A129" s="21">
        <f t="shared" si="22"/>
        <v>43337</v>
      </c>
      <c r="B129" s="18" t="str">
        <f t="shared" si="23"/>
        <v>2016/2017</v>
      </c>
      <c r="C129" s="3" t="s">
        <v>74</v>
      </c>
      <c r="D129" s="3" t="s">
        <v>74</v>
      </c>
      <c r="E129" s="3">
        <f t="shared" si="18"/>
        <v>0.5</v>
      </c>
      <c r="F129" s="18" t="str">
        <f t="shared" si="20"/>
        <v>2017/2018</v>
      </c>
      <c r="G129" s="3" t="s">
        <v>74</v>
      </c>
      <c r="H129" s="3" t="s">
        <v>74</v>
      </c>
      <c r="I129" s="3">
        <f t="shared" si="19"/>
        <v>0.38</v>
      </c>
      <c r="J129" s="18" t="str">
        <f t="shared" si="21"/>
        <v>2018/2019</v>
      </c>
      <c r="K129" s="3">
        <v>440</v>
      </c>
      <c r="L129" s="3">
        <v>65</v>
      </c>
      <c r="M129" s="3">
        <v>0.26</v>
      </c>
      <c r="N129" s="5"/>
      <c r="P129" s="7"/>
      <c r="Q129" s="16"/>
      <c r="U129" s="73" t="s">
        <v>365</v>
      </c>
      <c r="V129" s="73" t="s">
        <v>366</v>
      </c>
    </row>
    <row r="130" spans="1:22" x14ac:dyDescent="0.25">
      <c r="A130" s="21">
        <f t="shared" si="22"/>
        <v>43338</v>
      </c>
      <c r="B130" s="18" t="str">
        <f t="shared" si="23"/>
        <v>2016/2017</v>
      </c>
      <c r="C130" s="3" t="s">
        <v>74</v>
      </c>
      <c r="D130" s="3" t="s">
        <v>74</v>
      </c>
      <c r="E130" s="3">
        <f t="shared" si="18"/>
        <v>0.5</v>
      </c>
      <c r="F130" s="18" t="str">
        <f t="shared" si="20"/>
        <v>2017/2018</v>
      </c>
      <c r="G130" s="3" t="s">
        <v>74</v>
      </c>
      <c r="H130" s="3" t="s">
        <v>74</v>
      </c>
      <c r="I130" s="3">
        <f t="shared" si="19"/>
        <v>0.38</v>
      </c>
      <c r="J130" s="18" t="str">
        <f t="shared" si="21"/>
        <v>2018/2019</v>
      </c>
      <c r="K130" s="3">
        <v>440</v>
      </c>
      <c r="L130" s="3">
        <v>65</v>
      </c>
      <c r="M130" s="3">
        <v>0.26</v>
      </c>
      <c r="N130" s="5"/>
      <c r="P130" s="7"/>
      <c r="Q130" s="16"/>
      <c r="U130" s="73" t="s">
        <v>367</v>
      </c>
      <c r="V130" s="73" t="s">
        <v>368</v>
      </c>
    </row>
    <row r="131" spans="1:22" x14ac:dyDescent="0.25">
      <c r="A131" s="21">
        <f t="shared" si="22"/>
        <v>43339</v>
      </c>
      <c r="B131" s="18" t="str">
        <f t="shared" si="23"/>
        <v>2016/2017</v>
      </c>
      <c r="C131" s="3" t="s">
        <v>74</v>
      </c>
      <c r="D131" s="3" t="s">
        <v>74</v>
      </c>
      <c r="E131" s="3">
        <f t="shared" si="18"/>
        <v>0.5</v>
      </c>
      <c r="F131" s="18" t="str">
        <f t="shared" si="20"/>
        <v>2017/2018</v>
      </c>
      <c r="G131" s="3" t="s">
        <v>74</v>
      </c>
      <c r="H131" s="3" t="s">
        <v>74</v>
      </c>
      <c r="I131" s="3">
        <f t="shared" si="19"/>
        <v>0.38</v>
      </c>
      <c r="J131" s="18" t="str">
        <f t="shared" si="21"/>
        <v>2018/2019</v>
      </c>
      <c r="K131" s="3">
        <v>440</v>
      </c>
      <c r="L131" s="3">
        <v>65</v>
      </c>
      <c r="M131" s="3">
        <v>0.26</v>
      </c>
      <c r="N131" s="5"/>
      <c r="P131" s="7"/>
      <c r="Q131" s="16"/>
      <c r="U131" s="73" t="s">
        <v>369</v>
      </c>
      <c r="V131" s="73" t="s">
        <v>370</v>
      </c>
    </row>
    <row r="132" spans="1:22" x14ac:dyDescent="0.25">
      <c r="A132" s="21">
        <f t="shared" si="22"/>
        <v>43340</v>
      </c>
      <c r="B132" s="18" t="str">
        <f t="shared" si="23"/>
        <v>2016/2017</v>
      </c>
      <c r="C132" s="3" t="s">
        <v>74</v>
      </c>
      <c r="D132" s="3" t="s">
        <v>74</v>
      </c>
      <c r="E132" s="3">
        <f t="shared" si="18"/>
        <v>0.5</v>
      </c>
      <c r="F132" s="18" t="str">
        <f t="shared" si="20"/>
        <v>2017/2018</v>
      </c>
      <c r="G132" s="3" t="s">
        <v>74</v>
      </c>
      <c r="H132" s="3" t="s">
        <v>74</v>
      </c>
      <c r="I132" s="3">
        <f t="shared" si="19"/>
        <v>0.38</v>
      </c>
      <c r="J132" s="18" t="str">
        <f t="shared" si="21"/>
        <v>2018/2019</v>
      </c>
      <c r="K132" s="3">
        <v>440</v>
      </c>
      <c r="L132" s="3">
        <v>65</v>
      </c>
      <c r="M132" s="3">
        <v>0.26</v>
      </c>
      <c r="N132" s="5"/>
      <c r="P132" s="7"/>
      <c r="Q132" s="16"/>
      <c r="U132" s="73" t="s">
        <v>371</v>
      </c>
      <c r="V132" s="73" t="s">
        <v>372</v>
      </c>
    </row>
    <row r="133" spans="1:22" x14ac:dyDescent="0.25">
      <c r="A133" s="21">
        <f t="shared" si="22"/>
        <v>43341</v>
      </c>
      <c r="B133" s="18" t="str">
        <f t="shared" si="23"/>
        <v>2016/2017</v>
      </c>
      <c r="C133" s="3" t="s">
        <v>74</v>
      </c>
      <c r="D133" s="3" t="s">
        <v>74</v>
      </c>
      <c r="E133" s="3">
        <f t="shared" si="18"/>
        <v>0.5</v>
      </c>
      <c r="F133" s="18" t="str">
        <f t="shared" si="20"/>
        <v>2017/2018</v>
      </c>
      <c r="G133" s="3" t="s">
        <v>74</v>
      </c>
      <c r="H133" s="3" t="s">
        <v>74</v>
      </c>
      <c r="I133" s="3">
        <f t="shared" si="19"/>
        <v>0.38</v>
      </c>
      <c r="J133" s="18" t="str">
        <f t="shared" si="21"/>
        <v>2018/2019</v>
      </c>
      <c r="K133" s="3">
        <v>440</v>
      </c>
      <c r="L133" s="3">
        <v>65</v>
      </c>
      <c r="M133" s="3">
        <v>0.26</v>
      </c>
      <c r="N133" s="5"/>
      <c r="P133" s="7"/>
      <c r="Q133" s="16"/>
      <c r="U133" s="73" t="s">
        <v>373</v>
      </c>
      <c r="V133" s="73" t="s">
        <v>374</v>
      </c>
    </row>
    <row r="134" spans="1:22" x14ac:dyDescent="0.25">
      <c r="A134" s="21">
        <f t="shared" si="22"/>
        <v>43342</v>
      </c>
      <c r="B134" s="18" t="str">
        <f t="shared" si="23"/>
        <v>2016/2017</v>
      </c>
      <c r="C134" s="3" t="s">
        <v>74</v>
      </c>
      <c r="D134" s="3" t="s">
        <v>74</v>
      </c>
      <c r="E134" s="3">
        <f t="shared" si="18"/>
        <v>0.5</v>
      </c>
      <c r="F134" s="18" t="str">
        <f t="shared" si="20"/>
        <v>2017/2018</v>
      </c>
      <c r="G134" s="3" t="s">
        <v>74</v>
      </c>
      <c r="H134" s="3" t="s">
        <v>74</v>
      </c>
      <c r="I134" s="3">
        <f t="shared" si="19"/>
        <v>0.38</v>
      </c>
      <c r="J134" s="18" t="str">
        <f t="shared" si="21"/>
        <v>2018/2019</v>
      </c>
      <c r="K134" s="3">
        <v>440</v>
      </c>
      <c r="L134" s="3">
        <v>65</v>
      </c>
      <c r="M134" s="3">
        <v>0.26</v>
      </c>
      <c r="N134" s="5"/>
      <c r="P134" s="7"/>
      <c r="Q134" s="16"/>
      <c r="U134" s="73" t="s">
        <v>375</v>
      </c>
      <c r="V134" s="73" t="s">
        <v>376</v>
      </c>
    </row>
    <row r="135" spans="1:22" x14ac:dyDescent="0.25">
      <c r="A135" s="21">
        <f t="shared" si="22"/>
        <v>43343</v>
      </c>
      <c r="B135" s="18" t="str">
        <f t="shared" si="23"/>
        <v>2016/2017</v>
      </c>
      <c r="C135" s="3" t="s">
        <v>74</v>
      </c>
      <c r="D135" s="3" t="s">
        <v>74</v>
      </c>
      <c r="E135" s="3">
        <f t="shared" si="18"/>
        <v>0.5</v>
      </c>
      <c r="F135" s="18" t="str">
        <f t="shared" si="20"/>
        <v>2017/2018</v>
      </c>
      <c r="G135" s="3" t="s">
        <v>74</v>
      </c>
      <c r="H135" s="3" t="s">
        <v>74</v>
      </c>
      <c r="I135" s="3">
        <f t="shared" si="19"/>
        <v>0.38</v>
      </c>
      <c r="J135" s="18" t="str">
        <f t="shared" si="21"/>
        <v>2018/2019</v>
      </c>
      <c r="K135" s="3">
        <v>440</v>
      </c>
      <c r="L135" s="3">
        <v>65</v>
      </c>
      <c r="M135" s="3">
        <v>0.26</v>
      </c>
      <c r="N135" s="5"/>
      <c r="P135" s="7"/>
      <c r="Q135" s="16"/>
      <c r="U135" s="73" t="s">
        <v>377</v>
      </c>
      <c r="V135" s="73" t="s">
        <v>378</v>
      </c>
    </row>
    <row r="136" spans="1:22" x14ac:dyDescent="0.25">
      <c r="A136" s="21">
        <f t="shared" si="22"/>
        <v>43344</v>
      </c>
      <c r="B136" s="18" t="str">
        <f t="shared" si="23"/>
        <v>2016/2017</v>
      </c>
      <c r="C136" s="3" t="s">
        <v>74</v>
      </c>
      <c r="D136" s="3" t="s">
        <v>74</v>
      </c>
      <c r="E136" s="3">
        <f t="shared" si="18"/>
        <v>0.5</v>
      </c>
      <c r="F136" s="18" t="str">
        <f t="shared" si="20"/>
        <v>2017/2018</v>
      </c>
      <c r="G136" s="3" t="s">
        <v>74</v>
      </c>
      <c r="H136" s="3" t="s">
        <v>74</v>
      </c>
      <c r="I136" s="3">
        <f t="shared" si="19"/>
        <v>0.38</v>
      </c>
      <c r="J136" s="18" t="str">
        <f t="shared" si="21"/>
        <v>2018/2019</v>
      </c>
      <c r="K136" s="3">
        <v>440</v>
      </c>
      <c r="L136" s="3">
        <v>65</v>
      </c>
      <c r="M136" s="3">
        <v>0.26</v>
      </c>
      <c r="N136" s="5"/>
      <c r="P136" s="7"/>
      <c r="Q136" s="16"/>
      <c r="U136" s="73" t="s">
        <v>379</v>
      </c>
      <c r="V136" s="73" t="s">
        <v>380</v>
      </c>
    </row>
    <row r="137" spans="1:22" x14ac:dyDescent="0.25">
      <c r="A137" s="21">
        <f t="shared" si="22"/>
        <v>43345</v>
      </c>
      <c r="B137" s="18" t="str">
        <f t="shared" si="23"/>
        <v>2016/2017</v>
      </c>
      <c r="C137" s="3" t="s">
        <v>74</v>
      </c>
      <c r="D137" s="3" t="s">
        <v>74</v>
      </c>
      <c r="E137" s="3">
        <f t="shared" si="18"/>
        <v>0.5</v>
      </c>
      <c r="F137" s="18" t="str">
        <f t="shared" si="20"/>
        <v>2017/2018</v>
      </c>
      <c r="G137" s="3" t="s">
        <v>74</v>
      </c>
      <c r="H137" s="3" t="s">
        <v>74</v>
      </c>
      <c r="I137" s="3">
        <f t="shared" si="19"/>
        <v>0.38</v>
      </c>
      <c r="J137" s="18" t="str">
        <f t="shared" si="21"/>
        <v>2018/2019</v>
      </c>
      <c r="K137" s="3">
        <v>440</v>
      </c>
      <c r="L137" s="3">
        <v>65</v>
      </c>
      <c r="M137" s="72">
        <v>0.26</v>
      </c>
      <c r="N137" s="5"/>
      <c r="P137" s="7"/>
      <c r="Q137" s="16"/>
      <c r="U137" s="73" t="s">
        <v>381</v>
      </c>
      <c r="V137" s="73" t="s">
        <v>382</v>
      </c>
    </row>
    <row r="138" spans="1:22" x14ac:dyDescent="0.25">
      <c r="A138" s="21">
        <f t="shared" si="22"/>
        <v>43346</v>
      </c>
      <c r="B138" s="18" t="str">
        <f t="shared" si="23"/>
        <v>2016/2017</v>
      </c>
      <c r="C138" s="3" t="s">
        <v>74</v>
      </c>
      <c r="D138" s="3" t="s">
        <v>74</v>
      </c>
      <c r="E138" s="3">
        <f t="shared" si="18"/>
        <v>0.5</v>
      </c>
      <c r="F138" s="18" t="str">
        <f t="shared" si="20"/>
        <v>2017/2018</v>
      </c>
      <c r="G138" s="3" t="s">
        <v>74</v>
      </c>
      <c r="H138" s="3" t="s">
        <v>74</v>
      </c>
      <c r="I138" s="3">
        <f t="shared" si="19"/>
        <v>0.38</v>
      </c>
      <c r="J138" s="18" t="str">
        <f t="shared" si="21"/>
        <v>2018/2019</v>
      </c>
      <c r="K138" s="3">
        <v>440</v>
      </c>
      <c r="L138" s="3">
        <v>65</v>
      </c>
      <c r="M138" s="72">
        <v>0.26</v>
      </c>
      <c r="N138" s="5"/>
      <c r="P138" s="7"/>
      <c r="Q138" s="16"/>
      <c r="U138" s="73" t="s">
        <v>383</v>
      </c>
      <c r="V138" s="73" t="s">
        <v>384</v>
      </c>
    </row>
    <row r="139" spans="1:22" x14ac:dyDescent="0.25">
      <c r="A139" s="21">
        <f t="shared" si="22"/>
        <v>43347</v>
      </c>
      <c r="B139" s="18" t="str">
        <f t="shared" si="23"/>
        <v>2016/2017</v>
      </c>
      <c r="C139" s="3" t="s">
        <v>74</v>
      </c>
      <c r="D139" s="3" t="s">
        <v>74</v>
      </c>
      <c r="E139" s="3">
        <f t="shared" si="18"/>
        <v>0.51</v>
      </c>
      <c r="F139" s="18" t="str">
        <f t="shared" si="20"/>
        <v>2017/2018</v>
      </c>
      <c r="G139" s="3" t="s">
        <v>74</v>
      </c>
      <c r="H139" s="3" t="s">
        <v>74</v>
      </c>
      <c r="I139" s="3">
        <f t="shared" si="19"/>
        <v>0.39</v>
      </c>
      <c r="J139" s="18" t="str">
        <f t="shared" si="21"/>
        <v>2018/2019</v>
      </c>
      <c r="K139" s="3">
        <v>440</v>
      </c>
      <c r="L139" s="3">
        <v>65</v>
      </c>
      <c r="M139" s="3">
        <v>0.27</v>
      </c>
      <c r="N139" s="5"/>
      <c r="P139" s="7"/>
      <c r="Q139" s="16"/>
      <c r="U139" s="73" t="s">
        <v>385</v>
      </c>
      <c r="V139" s="73" t="s">
        <v>386</v>
      </c>
    </row>
    <row r="140" spans="1:22" x14ac:dyDescent="0.25">
      <c r="A140" s="21">
        <f t="shared" si="22"/>
        <v>43348</v>
      </c>
      <c r="B140" s="18" t="str">
        <f t="shared" si="23"/>
        <v>2016/2017</v>
      </c>
      <c r="C140" s="3" t="s">
        <v>74</v>
      </c>
      <c r="D140" s="3" t="s">
        <v>74</v>
      </c>
      <c r="E140" s="3">
        <f t="shared" si="18"/>
        <v>0.51</v>
      </c>
      <c r="F140" s="18" t="str">
        <f t="shared" si="20"/>
        <v>2017/2018</v>
      </c>
      <c r="G140" s="3" t="s">
        <v>74</v>
      </c>
      <c r="H140" s="3" t="s">
        <v>74</v>
      </c>
      <c r="I140" s="3">
        <f t="shared" si="19"/>
        <v>0.39</v>
      </c>
      <c r="J140" s="18" t="str">
        <f t="shared" si="21"/>
        <v>2018/2019</v>
      </c>
      <c r="K140" s="3">
        <v>440</v>
      </c>
      <c r="L140" s="3">
        <v>65</v>
      </c>
      <c r="M140" s="3">
        <v>0.27</v>
      </c>
      <c r="N140" s="5"/>
      <c r="P140" s="7"/>
      <c r="Q140" s="16"/>
      <c r="U140" s="73" t="s">
        <v>387</v>
      </c>
      <c r="V140" s="73" t="s">
        <v>388</v>
      </c>
    </row>
    <row r="141" spans="1:22" x14ac:dyDescent="0.25">
      <c r="A141" s="21">
        <f t="shared" si="22"/>
        <v>43349</v>
      </c>
      <c r="B141" s="18" t="str">
        <f t="shared" si="23"/>
        <v>2016/2017</v>
      </c>
      <c r="C141" s="3" t="s">
        <v>74</v>
      </c>
      <c r="D141" s="3" t="s">
        <v>74</v>
      </c>
      <c r="E141" s="3">
        <f t="shared" ref="E141:E204" si="24">+I141+0.12</f>
        <v>0.51</v>
      </c>
      <c r="F141" s="18" t="str">
        <f t="shared" si="20"/>
        <v>2017/2018</v>
      </c>
      <c r="G141" s="3" t="s">
        <v>74</v>
      </c>
      <c r="H141" s="3" t="s">
        <v>74</v>
      </c>
      <c r="I141" s="3">
        <f t="shared" ref="I141:I204" si="25">+M141+0.12</f>
        <v>0.39</v>
      </c>
      <c r="J141" s="18" t="str">
        <f t="shared" si="21"/>
        <v>2018/2019</v>
      </c>
      <c r="K141" s="3">
        <v>440</v>
      </c>
      <c r="L141" s="3">
        <v>65</v>
      </c>
      <c r="M141" s="3">
        <v>0.27</v>
      </c>
      <c r="N141" s="5"/>
      <c r="P141" s="7"/>
      <c r="Q141" s="16"/>
      <c r="U141" s="73" t="s">
        <v>389</v>
      </c>
      <c r="V141" s="73" t="s">
        <v>390</v>
      </c>
    </row>
    <row r="142" spans="1:22" x14ac:dyDescent="0.25">
      <c r="A142" s="21">
        <f t="shared" si="22"/>
        <v>43350</v>
      </c>
      <c r="B142" s="18" t="str">
        <f t="shared" si="23"/>
        <v>2016/2017</v>
      </c>
      <c r="C142" s="3" t="s">
        <v>74</v>
      </c>
      <c r="D142" s="3" t="s">
        <v>74</v>
      </c>
      <c r="E142" s="3">
        <f t="shared" si="24"/>
        <v>0.51</v>
      </c>
      <c r="F142" s="18" t="str">
        <f t="shared" si="20"/>
        <v>2017/2018</v>
      </c>
      <c r="G142" s="3" t="s">
        <v>74</v>
      </c>
      <c r="H142" s="3" t="s">
        <v>74</v>
      </c>
      <c r="I142" s="3">
        <f t="shared" si="25"/>
        <v>0.39</v>
      </c>
      <c r="J142" s="18" t="str">
        <f t="shared" si="21"/>
        <v>2018/2019</v>
      </c>
      <c r="K142" s="3">
        <v>440</v>
      </c>
      <c r="L142" s="3">
        <v>65</v>
      </c>
      <c r="M142" s="3">
        <v>0.27</v>
      </c>
      <c r="N142" s="5"/>
      <c r="P142" s="7"/>
      <c r="Q142" s="16"/>
      <c r="U142" s="73" t="s">
        <v>391</v>
      </c>
      <c r="V142" s="73" t="s">
        <v>392</v>
      </c>
    </row>
    <row r="143" spans="1:22" x14ac:dyDescent="0.25">
      <c r="A143" s="21">
        <f t="shared" si="22"/>
        <v>43351</v>
      </c>
      <c r="B143" s="18" t="str">
        <f t="shared" si="23"/>
        <v>2016/2017</v>
      </c>
      <c r="C143" s="3" t="s">
        <v>74</v>
      </c>
      <c r="D143" s="3" t="s">
        <v>74</v>
      </c>
      <c r="E143" s="3">
        <f t="shared" si="24"/>
        <v>0.51</v>
      </c>
      <c r="F143" s="18" t="str">
        <f t="shared" si="20"/>
        <v>2017/2018</v>
      </c>
      <c r="G143" s="3" t="s">
        <v>74</v>
      </c>
      <c r="H143" s="3" t="s">
        <v>74</v>
      </c>
      <c r="I143" s="3">
        <f t="shared" si="25"/>
        <v>0.39</v>
      </c>
      <c r="J143" s="18" t="str">
        <f t="shared" si="21"/>
        <v>2018/2019</v>
      </c>
      <c r="K143" s="3">
        <v>440</v>
      </c>
      <c r="L143" s="3">
        <v>65</v>
      </c>
      <c r="M143" s="3">
        <v>0.27</v>
      </c>
      <c r="N143" s="5"/>
      <c r="P143" s="7"/>
      <c r="Q143" s="16"/>
      <c r="U143" s="73" t="s">
        <v>393</v>
      </c>
      <c r="V143" s="73" t="s">
        <v>394</v>
      </c>
    </row>
    <row r="144" spans="1:22" x14ac:dyDescent="0.25">
      <c r="A144" s="21">
        <f t="shared" si="22"/>
        <v>43352</v>
      </c>
      <c r="B144" s="18" t="str">
        <f t="shared" si="23"/>
        <v>2016/2017</v>
      </c>
      <c r="C144" s="3" t="s">
        <v>74</v>
      </c>
      <c r="D144" s="3" t="s">
        <v>74</v>
      </c>
      <c r="E144" s="3">
        <f t="shared" si="24"/>
        <v>0.51</v>
      </c>
      <c r="F144" s="18" t="str">
        <f t="shared" si="20"/>
        <v>2017/2018</v>
      </c>
      <c r="G144" s="3" t="s">
        <v>74</v>
      </c>
      <c r="H144" s="3" t="s">
        <v>74</v>
      </c>
      <c r="I144" s="3">
        <f t="shared" si="25"/>
        <v>0.39</v>
      </c>
      <c r="J144" s="18" t="str">
        <f t="shared" si="21"/>
        <v>2018/2019</v>
      </c>
      <c r="K144" s="3">
        <v>440</v>
      </c>
      <c r="L144" s="3">
        <v>65</v>
      </c>
      <c r="M144" s="3">
        <v>0.27</v>
      </c>
      <c r="N144" s="5"/>
      <c r="P144" s="7"/>
      <c r="Q144" s="16"/>
      <c r="U144" s="73" t="s">
        <v>395</v>
      </c>
      <c r="V144" s="73" t="s">
        <v>396</v>
      </c>
    </row>
    <row r="145" spans="1:22" x14ac:dyDescent="0.25">
      <c r="A145" s="21">
        <f t="shared" si="22"/>
        <v>43353</v>
      </c>
      <c r="B145" s="18" t="str">
        <f t="shared" si="23"/>
        <v>2016/2017</v>
      </c>
      <c r="C145" s="3" t="s">
        <v>74</v>
      </c>
      <c r="D145" s="3" t="s">
        <v>74</v>
      </c>
      <c r="E145" s="3">
        <f t="shared" si="24"/>
        <v>0.51</v>
      </c>
      <c r="F145" s="18" t="str">
        <f t="shared" si="20"/>
        <v>2017/2018</v>
      </c>
      <c r="G145" s="3" t="s">
        <v>74</v>
      </c>
      <c r="H145" s="3" t="s">
        <v>74</v>
      </c>
      <c r="I145" s="3">
        <f t="shared" si="25"/>
        <v>0.39</v>
      </c>
      <c r="J145" s="18" t="str">
        <f t="shared" si="21"/>
        <v>2018/2019</v>
      </c>
      <c r="K145" s="3">
        <v>440</v>
      </c>
      <c r="L145" s="3">
        <v>65</v>
      </c>
      <c r="M145" s="3">
        <v>0.27</v>
      </c>
      <c r="N145" s="5"/>
      <c r="P145" s="7"/>
      <c r="Q145" s="16"/>
      <c r="U145" s="73" t="s">
        <v>397</v>
      </c>
      <c r="V145" s="73" t="s">
        <v>398</v>
      </c>
    </row>
    <row r="146" spans="1:22" x14ac:dyDescent="0.25">
      <c r="A146" s="21">
        <f t="shared" si="22"/>
        <v>43354</v>
      </c>
      <c r="B146" s="18" t="str">
        <f t="shared" si="23"/>
        <v>2016/2017</v>
      </c>
      <c r="C146" s="3" t="s">
        <v>74</v>
      </c>
      <c r="D146" s="3" t="s">
        <v>74</v>
      </c>
      <c r="E146" s="3">
        <f t="shared" si="24"/>
        <v>0.51</v>
      </c>
      <c r="F146" s="18" t="str">
        <f t="shared" si="20"/>
        <v>2017/2018</v>
      </c>
      <c r="G146" s="3" t="s">
        <v>74</v>
      </c>
      <c r="H146" s="3" t="s">
        <v>74</v>
      </c>
      <c r="I146" s="3">
        <f t="shared" si="25"/>
        <v>0.39</v>
      </c>
      <c r="J146" s="18" t="str">
        <f t="shared" si="21"/>
        <v>2018/2019</v>
      </c>
      <c r="K146" s="3">
        <v>440</v>
      </c>
      <c r="L146" s="3">
        <v>65</v>
      </c>
      <c r="M146" s="3">
        <v>0.27</v>
      </c>
      <c r="N146" s="5"/>
      <c r="P146" s="7"/>
      <c r="Q146" s="16"/>
      <c r="U146" s="73" t="s">
        <v>399</v>
      </c>
      <c r="V146" s="73" t="s">
        <v>400</v>
      </c>
    </row>
    <row r="147" spans="1:22" x14ac:dyDescent="0.25">
      <c r="A147" s="21">
        <f t="shared" si="22"/>
        <v>43355</v>
      </c>
      <c r="B147" s="18" t="str">
        <f t="shared" si="23"/>
        <v>2016/2017</v>
      </c>
      <c r="C147" s="3" t="s">
        <v>74</v>
      </c>
      <c r="D147" s="3" t="s">
        <v>74</v>
      </c>
      <c r="E147" s="3">
        <f t="shared" si="24"/>
        <v>0.51</v>
      </c>
      <c r="F147" s="18" t="str">
        <f t="shared" si="20"/>
        <v>2017/2018</v>
      </c>
      <c r="G147" s="3" t="s">
        <v>74</v>
      </c>
      <c r="H147" s="3" t="s">
        <v>74</v>
      </c>
      <c r="I147" s="3">
        <f t="shared" si="25"/>
        <v>0.39</v>
      </c>
      <c r="J147" s="18" t="str">
        <f t="shared" si="21"/>
        <v>2018/2019</v>
      </c>
      <c r="K147" s="3">
        <v>440</v>
      </c>
      <c r="L147" s="3">
        <v>65</v>
      </c>
      <c r="M147" s="3">
        <v>0.27</v>
      </c>
      <c r="N147" s="5"/>
      <c r="P147" s="7"/>
      <c r="Q147" s="16"/>
      <c r="U147" s="73" t="s">
        <v>401</v>
      </c>
      <c r="V147" s="73" t="s">
        <v>402</v>
      </c>
    </row>
    <row r="148" spans="1:22" x14ac:dyDescent="0.25">
      <c r="A148" s="21">
        <f t="shared" si="22"/>
        <v>43356</v>
      </c>
      <c r="B148" s="18" t="str">
        <f t="shared" si="23"/>
        <v>2016/2017</v>
      </c>
      <c r="C148" s="3" t="s">
        <v>74</v>
      </c>
      <c r="D148" s="3" t="s">
        <v>74</v>
      </c>
      <c r="E148" s="3">
        <f t="shared" si="24"/>
        <v>0.51</v>
      </c>
      <c r="F148" s="18" t="str">
        <f t="shared" si="20"/>
        <v>2017/2018</v>
      </c>
      <c r="G148" s="3" t="s">
        <v>74</v>
      </c>
      <c r="H148" s="3" t="s">
        <v>74</v>
      </c>
      <c r="I148" s="3">
        <f t="shared" si="25"/>
        <v>0.39</v>
      </c>
      <c r="J148" s="18" t="str">
        <f t="shared" si="21"/>
        <v>2018/2019</v>
      </c>
      <c r="K148" s="3">
        <v>440</v>
      </c>
      <c r="L148" s="3">
        <v>65</v>
      </c>
      <c r="M148" s="3">
        <v>0.27</v>
      </c>
      <c r="N148" s="5"/>
      <c r="P148" s="7"/>
      <c r="Q148" s="16"/>
      <c r="U148" s="73" t="s">
        <v>403</v>
      </c>
      <c r="V148" s="73" t="s">
        <v>404</v>
      </c>
    </row>
    <row r="149" spans="1:22" x14ac:dyDescent="0.25">
      <c r="A149" s="21">
        <f t="shared" si="22"/>
        <v>43357</v>
      </c>
      <c r="B149" s="18" t="str">
        <f t="shared" si="23"/>
        <v>2016/2017</v>
      </c>
      <c r="C149" s="3" t="s">
        <v>74</v>
      </c>
      <c r="D149" s="3" t="s">
        <v>74</v>
      </c>
      <c r="E149" s="3">
        <f t="shared" si="24"/>
        <v>0.51</v>
      </c>
      <c r="F149" s="18" t="str">
        <f t="shared" si="20"/>
        <v>2017/2018</v>
      </c>
      <c r="G149" s="3" t="s">
        <v>74</v>
      </c>
      <c r="H149" s="3" t="s">
        <v>74</v>
      </c>
      <c r="I149" s="3">
        <f t="shared" si="25"/>
        <v>0.39</v>
      </c>
      <c r="J149" s="18" t="str">
        <f t="shared" si="21"/>
        <v>2018/2019</v>
      </c>
      <c r="K149" s="3">
        <v>440</v>
      </c>
      <c r="L149" s="3">
        <v>65</v>
      </c>
      <c r="M149" s="3">
        <v>0.27</v>
      </c>
      <c r="N149" s="5"/>
      <c r="P149" s="7"/>
      <c r="Q149" s="16"/>
      <c r="U149" s="73" t="s">
        <v>405</v>
      </c>
      <c r="V149" s="73" t="s">
        <v>406</v>
      </c>
    </row>
    <row r="150" spans="1:22" x14ac:dyDescent="0.25">
      <c r="A150" s="21">
        <f t="shared" si="22"/>
        <v>43358</v>
      </c>
      <c r="B150" s="18" t="str">
        <f t="shared" si="23"/>
        <v>2016/2017</v>
      </c>
      <c r="C150" s="3" t="s">
        <v>74</v>
      </c>
      <c r="D150" s="3" t="s">
        <v>74</v>
      </c>
      <c r="E150" s="3">
        <f t="shared" si="24"/>
        <v>0.51</v>
      </c>
      <c r="F150" s="18" t="str">
        <f t="shared" si="20"/>
        <v>2017/2018</v>
      </c>
      <c r="G150" s="3" t="s">
        <v>74</v>
      </c>
      <c r="H150" s="3" t="s">
        <v>74</v>
      </c>
      <c r="I150" s="3">
        <f t="shared" si="25"/>
        <v>0.39</v>
      </c>
      <c r="J150" s="18" t="str">
        <f t="shared" si="21"/>
        <v>2018/2019</v>
      </c>
      <c r="K150" s="3">
        <v>440</v>
      </c>
      <c r="L150" s="3">
        <v>65</v>
      </c>
      <c r="M150" s="3">
        <v>0.27</v>
      </c>
      <c r="N150" s="5"/>
      <c r="P150" s="7"/>
      <c r="Q150" s="16"/>
      <c r="U150" s="73" t="s">
        <v>407</v>
      </c>
      <c r="V150" s="73" t="s">
        <v>408</v>
      </c>
    </row>
    <row r="151" spans="1:22" x14ac:dyDescent="0.25">
      <c r="A151" s="21">
        <f t="shared" si="22"/>
        <v>43359</v>
      </c>
      <c r="B151" s="18" t="str">
        <f t="shared" si="23"/>
        <v>2016/2017</v>
      </c>
      <c r="C151" s="3" t="s">
        <v>74</v>
      </c>
      <c r="D151" s="3" t="s">
        <v>74</v>
      </c>
      <c r="E151" s="3">
        <f t="shared" si="24"/>
        <v>0.51</v>
      </c>
      <c r="F151" s="18" t="str">
        <f t="shared" si="20"/>
        <v>2017/2018</v>
      </c>
      <c r="G151" s="3" t="s">
        <v>74</v>
      </c>
      <c r="H151" s="3" t="s">
        <v>74</v>
      </c>
      <c r="I151" s="3">
        <f t="shared" si="25"/>
        <v>0.39</v>
      </c>
      <c r="J151" s="18" t="str">
        <f t="shared" si="21"/>
        <v>2018/2019</v>
      </c>
      <c r="K151" s="3">
        <v>440</v>
      </c>
      <c r="L151" s="3">
        <v>65</v>
      </c>
      <c r="M151" s="3">
        <v>0.27</v>
      </c>
      <c r="N151" s="5"/>
      <c r="P151" s="7"/>
      <c r="Q151" s="16"/>
      <c r="U151" s="73" t="s">
        <v>409</v>
      </c>
      <c r="V151" s="73" t="s">
        <v>410</v>
      </c>
    </row>
    <row r="152" spans="1:22" x14ac:dyDescent="0.25">
      <c r="A152" s="21">
        <f t="shared" si="22"/>
        <v>43360</v>
      </c>
      <c r="B152" s="18" t="str">
        <f t="shared" si="23"/>
        <v>2016/2017</v>
      </c>
      <c r="C152" s="3" t="s">
        <v>74</v>
      </c>
      <c r="D152" s="3" t="s">
        <v>74</v>
      </c>
      <c r="E152" s="3">
        <f t="shared" si="24"/>
        <v>0.51</v>
      </c>
      <c r="F152" s="18" t="str">
        <f t="shared" si="20"/>
        <v>2017/2018</v>
      </c>
      <c r="G152" s="3" t="s">
        <v>74</v>
      </c>
      <c r="H152" s="3" t="s">
        <v>74</v>
      </c>
      <c r="I152" s="3">
        <f t="shared" si="25"/>
        <v>0.39</v>
      </c>
      <c r="J152" s="18" t="str">
        <f t="shared" si="21"/>
        <v>2018/2019</v>
      </c>
      <c r="K152" s="3">
        <v>440</v>
      </c>
      <c r="L152" s="3">
        <v>65</v>
      </c>
      <c r="M152" s="3">
        <v>0.27</v>
      </c>
      <c r="N152" s="5"/>
      <c r="P152" s="7"/>
      <c r="Q152" s="16"/>
      <c r="U152" s="73" t="s">
        <v>411</v>
      </c>
      <c r="V152" s="73" t="s">
        <v>412</v>
      </c>
    </row>
    <row r="153" spans="1:22" x14ac:dyDescent="0.25">
      <c r="A153" s="21">
        <f t="shared" si="22"/>
        <v>43361</v>
      </c>
      <c r="B153" s="18" t="str">
        <f t="shared" si="23"/>
        <v>2016/2017</v>
      </c>
      <c r="C153" s="3" t="s">
        <v>74</v>
      </c>
      <c r="D153" s="3" t="s">
        <v>74</v>
      </c>
      <c r="E153" s="3">
        <f t="shared" si="24"/>
        <v>0.51</v>
      </c>
      <c r="F153" s="18" t="str">
        <f t="shared" si="20"/>
        <v>2017/2018</v>
      </c>
      <c r="G153" s="3" t="s">
        <v>74</v>
      </c>
      <c r="H153" s="3" t="s">
        <v>74</v>
      </c>
      <c r="I153" s="3">
        <f t="shared" si="25"/>
        <v>0.39</v>
      </c>
      <c r="J153" s="18" t="str">
        <f t="shared" si="21"/>
        <v>2018/2019</v>
      </c>
      <c r="K153" s="3">
        <v>440</v>
      </c>
      <c r="L153" s="3">
        <v>65</v>
      </c>
      <c r="M153" s="3">
        <v>0.27</v>
      </c>
      <c r="N153" s="5"/>
      <c r="P153" s="7"/>
      <c r="Q153" s="16"/>
      <c r="U153" s="73" t="s">
        <v>413</v>
      </c>
      <c r="V153" s="73" t="s">
        <v>414</v>
      </c>
    </row>
    <row r="154" spans="1:22" x14ac:dyDescent="0.25">
      <c r="A154" s="21">
        <f t="shared" si="22"/>
        <v>43362</v>
      </c>
      <c r="B154" s="18" t="str">
        <f t="shared" si="23"/>
        <v>2016/2017</v>
      </c>
      <c r="C154" s="3" t="s">
        <v>74</v>
      </c>
      <c r="D154" s="3" t="s">
        <v>74</v>
      </c>
      <c r="E154" s="3">
        <f t="shared" si="24"/>
        <v>0.51</v>
      </c>
      <c r="F154" s="18" t="str">
        <f t="shared" si="20"/>
        <v>2017/2018</v>
      </c>
      <c r="G154" s="3" t="s">
        <v>74</v>
      </c>
      <c r="H154" s="3" t="s">
        <v>74</v>
      </c>
      <c r="I154" s="3">
        <f t="shared" si="25"/>
        <v>0.39</v>
      </c>
      <c r="J154" s="18" t="str">
        <f t="shared" si="21"/>
        <v>2018/2019</v>
      </c>
      <c r="K154" s="3">
        <v>440</v>
      </c>
      <c r="L154" s="3">
        <v>65</v>
      </c>
      <c r="M154" s="3">
        <v>0.27</v>
      </c>
      <c r="N154" s="5"/>
      <c r="P154" s="7"/>
      <c r="Q154" s="16"/>
      <c r="U154" s="73" t="s">
        <v>415</v>
      </c>
      <c r="V154" s="73" t="s">
        <v>416</v>
      </c>
    </row>
    <row r="155" spans="1:22" x14ac:dyDescent="0.25">
      <c r="A155" s="21">
        <f t="shared" si="22"/>
        <v>43363</v>
      </c>
      <c r="B155" s="18" t="str">
        <f t="shared" si="23"/>
        <v>2016/2017</v>
      </c>
      <c r="C155" s="3" t="s">
        <v>74</v>
      </c>
      <c r="D155" s="3" t="s">
        <v>74</v>
      </c>
      <c r="E155" s="3">
        <f t="shared" si="24"/>
        <v>0.51</v>
      </c>
      <c r="F155" s="18" t="str">
        <f t="shared" si="20"/>
        <v>2017/2018</v>
      </c>
      <c r="G155" s="3" t="s">
        <v>74</v>
      </c>
      <c r="H155" s="3" t="s">
        <v>74</v>
      </c>
      <c r="I155" s="3">
        <f t="shared" si="25"/>
        <v>0.39</v>
      </c>
      <c r="J155" s="18" t="str">
        <f t="shared" si="21"/>
        <v>2018/2019</v>
      </c>
      <c r="K155" s="3">
        <v>440</v>
      </c>
      <c r="L155" s="3">
        <v>65</v>
      </c>
      <c r="M155" s="3">
        <v>0.27</v>
      </c>
      <c r="N155" s="5"/>
      <c r="P155" s="7"/>
      <c r="Q155" s="16"/>
      <c r="U155" s="73" t="s">
        <v>417</v>
      </c>
      <c r="V155" s="73" t="s">
        <v>418</v>
      </c>
    </row>
    <row r="156" spans="1:22" x14ac:dyDescent="0.25">
      <c r="A156" s="21">
        <f t="shared" si="22"/>
        <v>43364</v>
      </c>
      <c r="B156" s="18" t="str">
        <f t="shared" si="23"/>
        <v>2016/2017</v>
      </c>
      <c r="C156" s="3" t="s">
        <v>74</v>
      </c>
      <c r="D156" s="3" t="s">
        <v>74</v>
      </c>
      <c r="E156" s="3">
        <f t="shared" si="24"/>
        <v>0.51</v>
      </c>
      <c r="F156" s="18" t="str">
        <f t="shared" si="20"/>
        <v>2017/2018</v>
      </c>
      <c r="G156" s="3" t="s">
        <v>74</v>
      </c>
      <c r="H156" s="3" t="s">
        <v>74</v>
      </c>
      <c r="I156" s="3">
        <f t="shared" si="25"/>
        <v>0.39</v>
      </c>
      <c r="J156" s="18" t="str">
        <f t="shared" si="21"/>
        <v>2018/2019</v>
      </c>
      <c r="K156" s="3">
        <v>440</v>
      </c>
      <c r="L156" s="3">
        <v>65</v>
      </c>
      <c r="M156" s="3">
        <v>0.27</v>
      </c>
      <c r="N156" s="5"/>
      <c r="P156" s="8"/>
      <c r="Q156" s="16"/>
      <c r="U156" s="73" t="s">
        <v>419</v>
      </c>
      <c r="V156" s="73" t="s">
        <v>420</v>
      </c>
    </row>
    <row r="157" spans="1:22" x14ac:dyDescent="0.25">
      <c r="A157" s="21">
        <f t="shared" si="22"/>
        <v>43365</v>
      </c>
      <c r="B157" s="18" t="str">
        <f t="shared" si="23"/>
        <v>2016/2017</v>
      </c>
      <c r="C157" s="3" t="s">
        <v>74</v>
      </c>
      <c r="D157" s="3" t="s">
        <v>74</v>
      </c>
      <c r="E157" s="3">
        <f t="shared" si="24"/>
        <v>0.51</v>
      </c>
      <c r="F157" s="18" t="str">
        <f t="shared" si="20"/>
        <v>2017/2018</v>
      </c>
      <c r="G157" s="3" t="s">
        <v>74</v>
      </c>
      <c r="H157" s="3" t="s">
        <v>74</v>
      </c>
      <c r="I157" s="3">
        <f t="shared" si="25"/>
        <v>0.39</v>
      </c>
      <c r="J157" s="18" t="str">
        <f t="shared" si="21"/>
        <v>2018/2019</v>
      </c>
      <c r="K157" s="3">
        <v>440</v>
      </c>
      <c r="L157" s="3">
        <v>65</v>
      </c>
      <c r="M157" s="3">
        <v>0.27</v>
      </c>
      <c r="N157" s="5"/>
      <c r="P157" s="8"/>
      <c r="Q157" s="16"/>
      <c r="U157" s="73" t="s">
        <v>421</v>
      </c>
      <c r="V157" s="73" t="s">
        <v>422</v>
      </c>
    </row>
    <row r="158" spans="1:22" x14ac:dyDescent="0.25">
      <c r="A158" s="21">
        <f t="shared" si="22"/>
        <v>43366</v>
      </c>
      <c r="B158" s="18" t="str">
        <f t="shared" si="23"/>
        <v>2016/2017</v>
      </c>
      <c r="C158" s="3" t="s">
        <v>74</v>
      </c>
      <c r="D158" s="3" t="s">
        <v>74</v>
      </c>
      <c r="E158" s="3">
        <f t="shared" si="24"/>
        <v>0.51</v>
      </c>
      <c r="F158" s="18" t="str">
        <f t="shared" si="20"/>
        <v>2017/2018</v>
      </c>
      <c r="G158" s="3" t="s">
        <v>74</v>
      </c>
      <c r="H158" s="3" t="s">
        <v>74</v>
      </c>
      <c r="I158" s="3">
        <f t="shared" si="25"/>
        <v>0.39</v>
      </c>
      <c r="J158" s="18" t="str">
        <f t="shared" si="21"/>
        <v>2018/2019</v>
      </c>
      <c r="K158" s="3">
        <v>440</v>
      </c>
      <c r="L158" s="3">
        <v>65</v>
      </c>
      <c r="M158" s="3">
        <v>0.27</v>
      </c>
      <c r="N158" s="5"/>
      <c r="P158" s="8"/>
      <c r="Q158" s="16"/>
      <c r="U158" s="73" t="s">
        <v>423</v>
      </c>
      <c r="V158" s="73" t="s">
        <v>424</v>
      </c>
    </row>
    <row r="159" spans="1:22" x14ac:dyDescent="0.25">
      <c r="A159" s="21">
        <f t="shared" si="22"/>
        <v>43367</v>
      </c>
      <c r="B159" s="18" t="str">
        <f t="shared" si="23"/>
        <v>2016/2017</v>
      </c>
      <c r="C159" s="3" t="s">
        <v>74</v>
      </c>
      <c r="D159" s="3" t="s">
        <v>74</v>
      </c>
      <c r="E159" s="3">
        <f t="shared" si="24"/>
        <v>0.51</v>
      </c>
      <c r="F159" s="18" t="str">
        <f t="shared" si="20"/>
        <v>2017/2018</v>
      </c>
      <c r="G159" s="3" t="s">
        <v>74</v>
      </c>
      <c r="H159" s="3" t="s">
        <v>74</v>
      </c>
      <c r="I159" s="3">
        <f t="shared" si="25"/>
        <v>0.39</v>
      </c>
      <c r="J159" s="18" t="str">
        <f t="shared" si="21"/>
        <v>2018/2019</v>
      </c>
      <c r="K159" s="3">
        <v>440</v>
      </c>
      <c r="L159" s="3">
        <v>65</v>
      </c>
      <c r="M159" s="3">
        <v>0.27</v>
      </c>
      <c r="N159" s="5"/>
      <c r="P159" s="8"/>
      <c r="Q159" s="16"/>
      <c r="U159" s="73" t="s">
        <v>425</v>
      </c>
      <c r="V159" s="73" t="s">
        <v>426</v>
      </c>
    </row>
    <row r="160" spans="1:22" x14ac:dyDescent="0.25">
      <c r="A160" s="21">
        <f t="shared" si="22"/>
        <v>43368</v>
      </c>
      <c r="B160" s="18" t="str">
        <f t="shared" si="23"/>
        <v>2016/2017</v>
      </c>
      <c r="C160" s="3" t="s">
        <v>74</v>
      </c>
      <c r="D160" s="3" t="s">
        <v>74</v>
      </c>
      <c r="E160" s="3">
        <f t="shared" si="24"/>
        <v>0.51</v>
      </c>
      <c r="F160" s="18" t="str">
        <f t="shared" si="20"/>
        <v>2017/2018</v>
      </c>
      <c r="G160" s="3" t="s">
        <v>74</v>
      </c>
      <c r="H160" s="3" t="s">
        <v>74</v>
      </c>
      <c r="I160" s="3">
        <f t="shared" si="25"/>
        <v>0.39</v>
      </c>
      <c r="J160" s="18" t="str">
        <f t="shared" si="21"/>
        <v>2018/2019</v>
      </c>
      <c r="K160" s="3">
        <v>440</v>
      </c>
      <c r="L160" s="3">
        <v>65</v>
      </c>
      <c r="M160" s="3">
        <v>0.27</v>
      </c>
      <c r="N160" s="5"/>
      <c r="P160" s="8"/>
      <c r="Q160" s="16"/>
      <c r="U160" s="73" t="s">
        <v>427</v>
      </c>
      <c r="V160" s="73" t="s">
        <v>428</v>
      </c>
    </row>
    <row r="161" spans="1:22" x14ac:dyDescent="0.25">
      <c r="A161" s="21">
        <f t="shared" si="22"/>
        <v>43369</v>
      </c>
      <c r="B161" s="18" t="str">
        <f t="shared" si="23"/>
        <v>2016/2017</v>
      </c>
      <c r="C161" s="3" t="s">
        <v>74</v>
      </c>
      <c r="D161" s="3" t="s">
        <v>74</v>
      </c>
      <c r="E161" s="3">
        <f t="shared" si="24"/>
        <v>0.51</v>
      </c>
      <c r="F161" s="18" t="str">
        <f t="shared" si="20"/>
        <v>2017/2018</v>
      </c>
      <c r="G161" s="3" t="s">
        <v>74</v>
      </c>
      <c r="H161" s="3" t="s">
        <v>74</v>
      </c>
      <c r="I161" s="3">
        <f t="shared" si="25"/>
        <v>0.39</v>
      </c>
      <c r="J161" s="18" t="str">
        <f t="shared" si="21"/>
        <v>2018/2019</v>
      </c>
      <c r="K161" s="3">
        <v>440</v>
      </c>
      <c r="L161" s="3">
        <v>65</v>
      </c>
      <c r="M161" s="3">
        <v>0.27</v>
      </c>
      <c r="N161" s="5"/>
      <c r="P161" s="8"/>
      <c r="Q161" s="16"/>
      <c r="U161" s="73" t="s">
        <v>429</v>
      </c>
      <c r="V161" s="73" t="s">
        <v>430</v>
      </c>
    </row>
    <row r="162" spans="1:22" x14ac:dyDescent="0.25">
      <c r="A162" s="21">
        <f t="shared" si="22"/>
        <v>43370</v>
      </c>
      <c r="B162" s="18" t="str">
        <f t="shared" si="23"/>
        <v>2016/2017</v>
      </c>
      <c r="C162" s="3" t="s">
        <v>74</v>
      </c>
      <c r="D162" s="3" t="s">
        <v>74</v>
      </c>
      <c r="E162" s="3">
        <f t="shared" si="24"/>
        <v>0.51</v>
      </c>
      <c r="F162" s="18" t="str">
        <f t="shared" si="20"/>
        <v>2017/2018</v>
      </c>
      <c r="G162" s="3" t="s">
        <v>74</v>
      </c>
      <c r="H162" s="3" t="s">
        <v>74</v>
      </c>
      <c r="I162" s="3">
        <f t="shared" si="25"/>
        <v>0.39</v>
      </c>
      <c r="J162" s="18" t="str">
        <f t="shared" si="21"/>
        <v>2018/2019</v>
      </c>
      <c r="K162" s="3">
        <v>440</v>
      </c>
      <c r="L162" s="3">
        <v>65</v>
      </c>
      <c r="M162" s="3">
        <v>0.27</v>
      </c>
      <c r="N162" s="5"/>
      <c r="P162" s="8"/>
      <c r="Q162" s="16"/>
      <c r="U162" s="73" t="s">
        <v>431</v>
      </c>
      <c r="V162" s="73" t="s">
        <v>432</v>
      </c>
    </row>
    <row r="163" spans="1:22" x14ac:dyDescent="0.25">
      <c r="A163" s="21">
        <f t="shared" si="22"/>
        <v>43371</v>
      </c>
      <c r="B163" s="18" t="str">
        <f t="shared" si="23"/>
        <v>2016/2017</v>
      </c>
      <c r="C163" s="3" t="s">
        <v>74</v>
      </c>
      <c r="D163" s="3" t="s">
        <v>74</v>
      </c>
      <c r="E163" s="3">
        <f t="shared" si="24"/>
        <v>0.51</v>
      </c>
      <c r="F163" s="18" t="str">
        <f t="shared" si="20"/>
        <v>2017/2018</v>
      </c>
      <c r="G163" s="3" t="s">
        <v>74</v>
      </c>
      <c r="H163" s="3" t="s">
        <v>74</v>
      </c>
      <c r="I163" s="3">
        <f t="shared" si="25"/>
        <v>0.39</v>
      </c>
      <c r="J163" s="18" t="str">
        <f t="shared" si="21"/>
        <v>2018/2019</v>
      </c>
      <c r="K163" s="3">
        <v>440</v>
      </c>
      <c r="L163" s="3">
        <v>65</v>
      </c>
      <c r="M163" s="3">
        <v>0.27</v>
      </c>
      <c r="N163" s="5"/>
      <c r="P163" s="8"/>
      <c r="Q163" s="16"/>
      <c r="U163" s="73" t="s">
        <v>433</v>
      </c>
      <c r="V163" s="73" t="s">
        <v>434</v>
      </c>
    </row>
    <row r="164" spans="1:22" x14ac:dyDescent="0.25">
      <c r="A164" s="21">
        <f t="shared" si="22"/>
        <v>43372</v>
      </c>
      <c r="B164" s="18" t="str">
        <f t="shared" si="23"/>
        <v>2016/2017</v>
      </c>
      <c r="C164" s="3" t="s">
        <v>74</v>
      </c>
      <c r="D164" s="3" t="s">
        <v>74</v>
      </c>
      <c r="E164" s="3">
        <f t="shared" si="24"/>
        <v>0.51</v>
      </c>
      <c r="F164" s="18" t="str">
        <f t="shared" si="20"/>
        <v>2017/2018</v>
      </c>
      <c r="G164" s="3" t="s">
        <v>74</v>
      </c>
      <c r="H164" s="3" t="s">
        <v>74</v>
      </c>
      <c r="I164" s="3">
        <f t="shared" si="25"/>
        <v>0.39</v>
      </c>
      <c r="J164" s="18" t="str">
        <f t="shared" si="21"/>
        <v>2018/2019</v>
      </c>
      <c r="K164" s="3">
        <v>440</v>
      </c>
      <c r="L164" s="3">
        <v>65</v>
      </c>
      <c r="M164" s="3">
        <v>0.27</v>
      </c>
      <c r="N164" s="5"/>
      <c r="P164" s="9"/>
      <c r="Q164" s="16"/>
      <c r="U164" s="73" t="s">
        <v>435</v>
      </c>
      <c r="V164" s="73" t="s">
        <v>436</v>
      </c>
    </row>
    <row r="165" spans="1:22" x14ac:dyDescent="0.25">
      <c r="A165" s="21">
        <f t="shared" si="22"/>
        <v>43373</v>
      </c>
      <c r="B165" s="18" t="str">
        <f t="shared" si="23"/>
        <v>2016/2017</v>
      </c>
      <c r="C165" s="3" t="s">
        <v>74</v>
      </c>
      <c r="D165" s="3" t="s">
        <v>74</v>
      </c>
      <c r="E165" s="3">
        <f t="shared" si="24"/>
        <v>0.51</v>
      </c>
      <c r="F165" s="18" t="str">
        <f t="shared" si="20"/>
        <v>2017/2018</v>
      </c>
      <c r="G165" s="3" t="s">
        <v>74</v>
      </c>
      <c r="H165" s="3" t="s">
        <v>74</v>
      </c>
      <c r="I165" s="3">
        <f t="shared" si="25"/>
        <v>0.39</v>
      </c>
      <c r="J165" s="18" t="str">
        <f t="shared" si="21"/>
        <v>2018/2019</v>
      </c>
      <c r="K165" s="3">
        <v>440</v>
      </c>
      <c r="L165" s="3">
        <v>65</v>
      </c>
      <c r="M165" s="3">
        <v>0.27</v>
      </c>
      <c r="N165" s="5"/>
      <c r="P165" s="6"/>
      <c r="Q165" s="16"/>
      <c r="U165" s="73" t="s">
        <v>437</v>
      </c>
      <c r="V165" s="73" t="s">
        <v>438</v>
      </c>
    </row>
    <row r="166" spans="1:22" x14ac:dyDescent="0.25">
      <c r="A166" s="21">
        <f t="shared" si="22"/>
        <v>43374</v>
      </c>
      <c r="B166" s="18" t="str">
        <f t="shared" si="23"/>
        <v>2016/2017</v>
      </c>
      <c r="C166" s="3" t="s">
        <v>74</v>
      </c>
      <c r="D166" s="3" t="s">
        <v>74</v>
      </c>
      <c r="E166" s="3">
        <f t="shared" si="24"/>
        <v>0.51</v>
      </c>
      <c r="F166" s="18" t="str">
        <f t="shared" si="20"/>
        <v>2017/2018</v>
      </c>
      <c r="G166" s="3" t="s">
        <v>74</v>
      </c>
      <c r="H166" s="3" t="s">
        <v>74</v>
      </c>
      <c r="I166" s="3">
        <f t="shared" si="25"/>
        <v>0.39</v>
      </c>
      <c r="J166" s="18" t="str">
        <f t="shared" si="21"/>
        <v>2018/2019</v>
      </c>
      <c r="K166" s="3">
        <v>440</v>
      </c>
      <c r="L166" s="3">
        <v>65</v>
      </c>
      <c r="M166" s="3">
        <v>0.27</v>
      </c>
      <c r="N166" s="5"/>
      <c r="P166" s="6"/>
      <c r="Q166" s="16"/>
      <c r="U166" s="73" t="s">
        <v>439</v>
      </c>
      <c r="V166" s="73" t="s">
        <v>440</v>
      </c>
    </row>
    <row r="167" spans="1:22" x14ac:dyDescent="0.25">
      <c r="A167" s="21">
        <f t="shared" si="22"/>
        <v>43375</v>
      </c>
      <c r="B167" s="18" t="str">
        <f t="shared" si="23"/>
        <v>2016/2017</v>
      </c>
      <c r="C167" s="3" t="s">
        <v>74</v>
      </c>
      <c r="D167" s="3" t="s">
        <v>74</v>
      </c>
      <c r="E167" s="3">
        <f t="shared" si="24"/>
        <v>0.52</v>
      </c>
      <c r="F167" s="18" t="str">
        <f t="shared" si="20"/>
        <v>2017/2018</v>
      </c>
      <c r="G167" s="3" t="s">
        <v>74</v>
      </c>
      <c r="H167" s="3" t="s">
        <v>74</v>
      </c>
      <c r="I167" s="3">
        <f t="shared" si="25"/>
        <v>0.4</v>
      </c>
      <c r="J167" s="18" t="str">
        <f t="shared" si="21"/>
        <v>2018/2019</v>
      </c>
      <c r="K167" s="3">
        <v>875</v>
      </c>
      <c r="L167" s="3">
        <v>115</v>
      </c>
      <c r="M167" s="3">
        <v>0.28000000000000003</v>
      </c>
      <c r="N167" s="5"/>
      <c r="P167" s="6"/>
      <c r="Q167" s="16"/>
      <c r="U167" s="73" t="s">
        <v>441</v>
      </c>
      <c r="V167" s="73" t="s">
        <v>442</v>
      </c>
    </row>
    <row r="168" spans="1:22" x14ac:dyDescent="0.25">
      <c r="A168" s="21">
        <f t="shared" si="22"/>
        <v>43376</v>
      </c>
      <c r="B168" s="18" t="str">
        <f t="shared" si="23"/>
        <v>2016/2017</v>
      </c>
      <c r="C168" s="3" t="s">
        <v>74</v>
      </c>
      <c r="D168" s="3" t="s">
        <v>74</v>
      </c>
      <c r="E168" s="3">
        <f t="shared" si="24"/>
        <v>0.52</v>
      </c>
      <c r="F168" s="18" t="str">
        <f t="shared" si="20"/>
        <v>2017/2018</v>
      </c>
      <c r="G168" s="3" t="s">
        <v>74</v>
      </c>
      <c r="H168" s="3" t="s">
        <v>74</v>
      </c>
      <c r="I168" s="3">
        <f t="shared" si="25"/>
        <v>0.4</v>
      </c>
      <c r="J168" s="18" t="str">
        <f t="shared" si="21"/>
        <v>2018/2019</v>
      </c>
      <c r="K168" s="3">
        <v>875</v>
      </c>
      <c r="L168" s="3">
        <v>115</v>
      </c>
      <c r="M168" s="3">
        <v>0.28000000000000003</v>
      </c>
      <c r="N168" s="5"/>
      <c r="P168" s="6"/>
      <c r="Q168" s="16"/>
      <c r="U168" s="73" t="s">
        <v>443</v>
      </c>
      <c r="V168" s="73" t="s">
        <v>444</v>
      </c>
    </row>
    <row r="169" spans="1:22" x14ac:dyDescent="0.25">
      <c r="A169" s="21">
        <f t="shared" si="22"/>
        <v>43377</v>
      </c>
      <c r="B169" s="18" t="str">
        <f t="shared" si="23"/>
        <v>2016/2017</v>
      </c>
      <c r="C169" s="3" t="s">
        <v>74</v>
      </c>
      <c r="D169" s="3" t="s">
        <v>74</v>
      </c>
      <c r="E169" s="3">
        <f t="shared" si="24"/>
        <v>0.52</v>
      </c>
      <c r="F169" s="18" t="str">
        <f t="shared" si="20"/>
        <v>2017/2018</v>
      </c>
      <c r="G169" s="3" t="s">
        <v>74</v>
      </c>
      <c r="H169" s="3" t="s">
        <v>74</v>
      </c>
      <c r="I169" s="3">
        <f t="shared" si="25"/>
        <v>0.4</v>
      </c>
      <c r="J169" s="18" t="str">
        <f t="shared" si="21"/>
        <v>2018/2019</v>
      </c>
      <c r="K169" s="3">
        <v>875</v>
      </c>
      <c r="L169" s="3">
        <v>115</v>
      </c>
      <c r="M169" s="3">
        <v>0.28000000000000003</v>
      </c>
      <c r="N169" s="5"/>
      <c r="P169" s="6"/>
      <c r="Q169" s="16"/>
      <c r="U169" s="73" t="s">
        <v>445</v>
      </c>
      <c r="V169" s="73" t="s">
        <v>446</v>
      </c>
    </row>
    <row r="170" spans="1:22" x14ac:dyDescent="0.25">
      <c r="A170" s="21">
        <f t="shared" si="22"/>
        <v>43378</v>
      </c>
      <c r="B170" s="18" t="str">
        <f t="shared" si="23"/>
        <v>2016/2017</v>
      </c>
      <c r="C170" s="3" t="s">
        <v>74</v>
      </c>
      <c r="D170" s="3" t="s">
        <v>74</v>
      </c>
      <c r="E170" s="3">
        <f t="shared" si="24"/>
        <v>0.52</v>
      </c>
      <c r="F170" s="18" t="str">
        <f t="shared" si="20"/>
        <v>2017/2018</v>
      </c>
      <c r="G170" s="3" t="s">
        <v>74</v>
      </c>
      <c r="H170" s="3" t="s">
        <v>74</v>
      </c>
      <c r="I170" s="3">
        <f t="shared" si="25"/>
        <v>0.4</v>
      </c>
      <c r="J170" s="18" t="str">
        <f t="shared" si="21"/>
        <v>2018/2019</v>
      </c>
      <c r="K170" s="3">
        <v>875</v>
      </c>
      <c r="L170" s="3">
        <v>115</v>
      </c>
      <c r="M170" s="3">
        <v>0.28000000000000003</v>
      </c>
      <c r="N170" s="5"/>
      <c r="P170" s="6"/>
      <c r="Q170" s="16"/>
      <c r="U170" s="73" t="s">
        <v>447</v>
      </c>
      <c r="V170" s="73" t="s">
        <v>448</v>
      </c>
    </row>
    <row r="171" spans="1:22" x14ac:dyDescent="0.25">
      <c r="A171" s="21">
        <f t="shared" si="22"/>
        <v>43379</v>
      </c>
      <c r="B171" s="18" t="str">
        <f t="shared" si="23"/>
        <v>2016/2017</v>
      </c>
      <c r="C171" s="3" t="s">
        <v>74</v>
      </c>
      <c r="D171" s="3" t="s">
        <v>74</v>
      </c>
      <c r="E171" s="3">
        <f t="shared" si="24"/>
        <v>0.52</v>
      </c>
      <c r="F171" s="18" t="str">
        <f t="shared" si="20"/>
        <v>2017/2018</v>
      </c>
      <c r="G171" s="3" t="s">
        <v>74</v>
      </c>
      <c r="H171" s="3" t="s">
        <v>74</v>
      </c>
      <c r="I171" s="3">
        <f t="shared" si="25"/>
        <v>0.4</v>
      </c>
      <c r="J171" s="18" t="str">
        <f t="shared" si="21"/>
        <v>2018/2019</v>
      </c>
      <c r="K171" s="3">
        <v>875</v>
      </c>
      <c r="L171" s="3">
        <v>115</v>
      </c>
      <c r="M171" s="3">
        <v>0.28000000000000003</v>
      </c>
      <c r="N171" s="5"/>
      <c r="P171" s="6"/>
      <c r="Q171" s="16"/>
      <c r="U171" s="73" t="s">
        <v>449</v>
      </c>
      <c r="V171" s="73" t="s">
        <v>450</v>
      </c>
    </row>
    <row r="172" spans="1:22" x14ac:dyDescent="0.25">
      <c r="A172" s="21">
        <f t="shared" si="22"/>
        <v>43380</v>
      </c>
      <c r="B172" s="18" t="str">
        <f t="shared" si="23"/>
        <v>2016/2017</v>
      </c>
      <c r="C172" s="3" t="s">
        <v>74</v>
      </c>
      <c r="D172" s="3" t="s">
        <v>74</v>
      </c>
      <c r="E172" s="3">
        <f t="shared" si="24"/>
        <v>0.52</v>
      </c>
      <c r="F172" s="18" t="str">
        <f t="shared" ref="F172:F235" si="26">+G$3</f>
        <v>2017/2018</v>
      </c>
      <c r="G172" s="3" t="s">
        <v>74</v>
      </c>
      <c r="H172" s="3" t="s">
        <v>74</v>
      </c>
      <c r="I172" s="3">
        <f t="shared" si="25"/>
        <v>0.4</v>
      </c>
      <c r="J172" s="18" t="str">
        <f t="shared" ref="J172:J235" si="27">+G$2</f>
        <v>2018/2019</v>
      </c>
      <c r="K172" s="3">
        <v>875</v>
      </c>
      <c r="L172" s="3">
        <v>115</v>
      </c>
      <c r="M172" s="3">
        <v>0.28000000000000003</v>
      </c>
      <c r="N172" s="5"/>
      <c r="P172" s="6"/>
      <c r="Q172" s="16"/>
      <c r="U172" s="73" t="s">
        <v>451</v>
      </c>
      <c r="V172" s="73" t="s">
        <v>452</v>
      </c>
    </row>
    <row r="173" spans="1:22" x14ac:dyDescent="0.25">
      <c r="A173" s="21">
        <f t="shared" ref="A173:A236" si="28">+A172+1</f>
        <v>43381</v>
      </c>
      <c r="B173" s="18" t="str">
        <f t="shared" ref="B173:B236" si="29">+G$4</f>
        <v>2016/2017</v>
      </c>
      <c r="C173" s="3" t="s">
        <v>74</v>
      </c>
      <c r="D173" s="3" t="s">
        <v>74</v>
      </c>
      <c r="E173" s="3">
        <f t="shared" si="24"/>
        <v>0.52</v>
      </c>
      <c r="F173" s="18" t="str">
        <f t="shared" si="26"/>
        <v>2017/2018</v>
      </c>
      <c r="G173" s="3" t="s">
        <v>74</v>
      </c>
      <c r="H173" s="3" t="s">
        <v>74</v>
      </c>
      <c r="I173" s="3">
        <f t="shared" si="25"/>
        <v>0.4</v>
      </c>
      <c r="J173" s="18" t="str">
        <f t="shared" si="27"/>
        <v>2018/2019</v>
      </c>
      <c r="K173" s="3">
        <v>875</v>
      </c>
      <c r="L173" s="3">
        <v>115</v>
      </c>
      <c r="M173" s="3">
        <v>0.28000000000000003</v>
      </c>
      <c r="N173" s="5"/>
      <c r="P173" s="6"/>
      <c r="Q173" s="16"/>
      <c r="U173" s="73" t="s">
        <v>453</v>
      </c>
      <c r="V173" s="73" t="s">
        <v>454</v>
      </c>
    </row>
    <row r="174" spans="1:22" x14ac:dyDescent="0.25">
      <c r="A174" s="21">
        <f t="shared" si="28"/>
        <v>43382</v>
      </c>
      <c r="B174" s="18" t="str">
        <f t="shared" si="29"/>
        <v>2016/2017</v>
      </c>
      <c r="C174" s="3" t="s">
        <v>74</v>
      </c>
      <c r="D174" s="3" t="s">
        <v>74</v>
      </c>
      <c r="E174" s="3">
        <f t="shared" si="24"/>
        <v>0.52</v>
      </c>
      <c r="F174" s="18" t="str">
        <f t="shared" si="26"/>
        <v>2017/2018</v>
      </c>
      <c r="G174" s="3" t="s">
        <v>74</v>
      </c>
      <c r="H174" s="3" t="s">
        <v>74</v>
      </c>
      <c r="I174" s="3">
        <f t="shared" si="25"/>
        <v>0.4</v>
      </c>
      <c r="J174" s="18" t="str">
        <f t="shared" si="27"/>
        <v>2018/2019</v>
      </c>
      <c r="K174" s="3">
        <v>875</v>
      </c>
      <c r="L174" s="3">
        <v>115</v>
      </c>
      <c r="M174" s="3">
        <v>0.28000000000000003</v>
      </c>
      <c r="N174" s="5"/>
      <c r="P174" s="6"/>
      <c r="Q174" s="16"/>
      <c r="U174" s="73" t="s">
        <v>455</v>
      </c>
      <c r="V174" s="73" t="s">
        <v>456</v>
      </c>
    </row>
    <row r="175" spans="1:22" x14ac:dyDescent="0.25">
      <c r="A175" s="21">
        <f t="shared" si="28"/>
        <v>43383</v>
      </c>
      <c r="B175" s="18" t="str">
        <f t="shared" si="29"/>
        <v>2016/2017</v>
      </c>
      <c r="C175" s="3" t="s">
        <v>74</v>
      </c>
      <c r="D175" s="3" t="s">
        <v>74</v>
      </c>
      <c r="E175" s="3">
        <f t="shared" si="24"/>
        <v>0.52</v>
      </c>
      <c r="F175" s="18" t="str">
        <f t="shared" si="26"/>
        <v>2017/2018</v>
      </c>
      <c r="G175" s="3" t="s">
        <v>74</v>
      </c>
      <c r="H175" s="3" t="s">
        <v>74</v>
      </c>
      <c r="I175" s="3">
        <f t="shared" si="25"/>
        <v>0.4</v>
      </c>
      <c r="J175" s="18" t="str">
        <f t="shared" si="27"/>
        <v>2018/2019</v>
      </c>
      <c r="K175" s="3">
        <v>875</v>
      </c>
      <c r="L175" s="3">
        <v>115</v>
      </c>
      <c r="M175" s="3">
        <v>0.28000000000000003</v>
      </c>
      <c r="N175" s="5"/>
      <c r="P175" s="6"/>
      <c r="Q175" s="16"/>
      <c r="U175" s="73" t="s">
        <v>457</v>
      </c>
      <c r="V175" s="73" t="s">
        <v>458</v>
      </c>
    </row>
    <row r="176" spans="1:22" x14ac:dyDescent="0.25">
      <c r="A176" s="21">
        <f t="shared" si="28"/>
        <v>43384</v>
      </c>
      <c r="B176" s="18" t="str">
        <f t="shared" si="29"/>
        <v>2016/2017</v>
      </c>
      <c r="C176" s="3" t="s">
        <v>74</v>
      </c>
      <c r="D176" s="3" t="s">
        <v>74</v>
      </c>
      <c r="E176" s="3">
        <f t="shared" si="24"/>
        <v>0.52</v>
      </c>
      <c r="F176" s="18" t="str">
        <f t="shared" si="26"/>
        <v>2017/2018</v>
      </c>
      <c r="G176" s="3" t="s">
        <v>74</v>
      </c>
      <c r="H176" s="3" t="s">
        <v>74</v>
      </c>
      <c r="I176" s="3">
        <f t="shared" si="25"/>
        <v>0.4</v>
      </c>
      <c r="J176" s="18" t="str">
        <f t="shared" si="27"/>
        <v>2018/2019</v>
      </c>
      <c r="K176" s="3">
        <v>875</v>
      </c>
      <c r="L176" s="3">
        <v>115</v>
      </c>
      <c r="M176" s="3">
        <v>0.28000000000000003</v>
      </c>
      <c r="N176" s="5"/>
      <c r="P176" s="6"/>
      <c r="Q176" s="16"/>
      <c r="U176" s="73" t="s">
        <v>459</v>
      </c>
      <c r="V176" s="73" t="s">
        <v>460</v>
      </c>
    </row>
    <row r="177" spans="1:22" x14ac:dyDescent="0.25">
      <c r="A177" s="21">
        <f t="shared" si="28"/>
        <v>43385</v>
      </c>
      <c r="B177" s="18" t="str">
        <f t="shared" si="29"/>
        <v>2016/2017</v>
      </c>
      <c r="C177" s="3" t="s">
        <v>74</v>
      </c>
      <c r="D177" s="3" t="s">
        <v>74</v>
      </c>
      <c r="E177" s="3">
        <f t="shared" si="24"/>
        <v>0.52</v>
      </c>
      <c r="F177" s="18" t="str">
        <f t="shared" si="26"/>
        <v>2017/2018</v>
      </c>
      <c r="G177" s="3" t="s">
        <v>74</v>
      </c>
      <c r="H177" s="3" t="s">
        <v>74</v>
      </c>
      <c r="I177" s="3">
        <f t="shared" si="25"/>
        <v>0.4</v>
      </c>
      <c r="J177" s="18" t="str">
        <f t="shared" si="27"/>
        <v>2018/2019</v>
      </c>
      <c r="K177" s="3">
        <v>875</v>
      </c>
      <c r="L177" s="3">
        <v>115</v>
      </c>
      <c r="M177" s="3">
        <v>0.28000000000000003</v>
      </c>
      <c r="N177" s="5"/>
      <c r="P177" s="6"/>
      <c r="Q177" s="16"/>
      <c r="U177" s="73" t="s">
        <v>461</v>
      </c>
      <c r="V177" s="73" t="s">
        <v>462</v>
      </c>
    </row>
    <row r="178" spans="1:22" x14ac:dyDescent="0.25">
      <c r="A178" s="21">
        <f t="shared" si="28"/>
        <v>43386</v>
      </c>
      <c r="B178" s="18" t="str">
        <f t="shared" si="29"/>
        <v>2016/2017</v>
      </c>
      <c r="C178" s="3" t="s">
        <v>74</v>
      </c>
      <c r="D178" s="3" t="s">
        <v>74</v>
      </c>
      <c r="E178" s="3">
        <f t="shared" si="24"/>
        <v>0.52</v>
      </c>
      <c r="F178" s="18" t="str">
        <f t="shared" si="26"/>
        <v>2017/2018</v>
      </c>
      <c r="G178" s="3" t="s">
        <v>74</v>
      </c>
      <c r="H178" s="3" t="s">
        <v>74</v>
      </c>
      <c r="I178" s="3">
        <f t="shared" si="25"/>
        <v>0.4</v>
      </c>
      <c r="J178" s="18" t="str">
        <f t="shared" si="27"/>
        <v>2018/2019</v>
      </c>
      <c r="K178" s="3">
        <v>875</v>
      </c>
      <c r="L178" s="3">
        <v>115</v>
      </c>
      <c r="M178" s="3">
        <v>0.28000000000000003</v>
      </c>
      <c r="N178" s="5"/>
      <c r="P178" s="6"/>
      <c r="Q178" s="16"/>
      <c r="U178" s="73" t="s">
        <v>463</v>
      </c>
      <c r="V178" s="73" t="s">
        <v>464</v>
      </c>
    </row>
    <row r="179" spans="1:22" x14ac:dyDescent="0.25">
      <c r="A179" s="21">
        <f t="shared" si="28"/>
        <v>43387</v>
      </c>
      <c r="B179" s="18" t="str">
        <f t="shared" si="29"/>
        <v>2016/2017</v>
      </c>
      <c r="C179" s="3" t="s">
        <v>74</v>
      </c>
      <c r="D179" s="3" t="s">
        <v>74</v>
      </c>
      <c r="E179" s="3">
        <f t="shared" si="24"/>
        <v>0.52</v>
      </c>
      <c r="F179" s="18" t="str">
        <f t="shared" si="26"/>
        <v>2017/2018</v>
      </c>
      <c r="G179" s="3" t="s">
        <v>74</v>
      </c>
      <c r="H179" s="3" t="s">
        <v>74</v>
      </c>
      <c r="I179" s="3">
        <f t="shared" si="25"/>
        <v>0.4</v>
      </c>
      <c r="J179" s="18" t="str">
        <f t="shared" si="27"/>
        <v>2018/2019</v>
      </c>
      <c r="K179" s="3">
        <v>875</v>
      </c>
      <c r="L179" s="3">
        <v>115</v>
      </c>
      <c r="M179" s="3">
        <v>0.28000000000000003</v>
      </c>
      <c r="N179" s="5"/>
      <c r="P179" s="5"/>
      <c r="Q179" s="16"/>
      <c r="U179" s="73" t="s">
        <v>465</v>
      </c>
      <c r="V179" s="73" t="s">
        <v>466</v>
      </c>
    </row>
    <row r="180" spans="1:22" x14ac:dyDescent="0.25">
      <c r="A180" s="21">
        <f t="shared" si="28"/>
        <v>43388</v>
      </c>
      <c r="B180" s="18" t="str">
        <f t="shared" si="29"/>
        <v>2016/2017</v>
      </c>
      <c r="C180" s="3" t="s">
        <v>74</v>
      </c>
      <c r="D180" s="3" t="s">
        <v>74</v>
      </c>
      <c r="E180" s="3">
        <f t="shared" si="24"/>
        <v>0.52</v>
      </c>
      <c r="F180" s="18" t="str">
        <f t="shared" si="26"/>
        <v>2017/2018</v>
      </c>
      <c r="G180" s="3" t="s">
        <v>74</v>
      </c>
      <c r="H180" s="3" t="s">
        <v>74</v>
      </c>
      <c r="I180" s="3">
        <f t="shared" si="25"/>
        <v>0.4</v>
      </c>
      <c r="J180" s="18" t="str">
        <f t="shared" si="27"/>
        <v>2018/2019</v>
      </c>
      <c r="K180" s="3">
        <v>875</v>
      </c>
      <c r="L180" s="3">
        <v>115</v>
      </c>
      <c r="M180" s="3">
        <v>0.28000000000000003</v>
      </c>
      <c r="N180" s="5"/>
      <c r="P180" s="6"/>
      <c r="Q180" s="16"/>
      <c r="U180" s="73" t="s">
        <v>467</v>
      </c>
      <c r="V180" s="73" t="s">
        <v>468</v>
      </c>
    </row>
    <row r="181" spans="1:22" x14ac:dyDescent="0.25">
      <c r="A181" s="21">
        <f t="shared" si="28"/>
        <v>43389</v>
      </c>
      <c r="B181" s="18" t="str">
        <f t="shared" si="29"/>
        <v>2016/2017</v>
      </c>
      <c r="C181" s="3" t="s">
        <v>74</v>
      </c>
      <c r="D181" s="3" t="s">
        <v>74</v>
      </c>
      <c r="E181" s="3">
        <f t="shared" si="24"/>
        <v>0.52</v>
      </c>
      <c r="F181" s="18" t="str">
        <f t="shared" si="26"/>
        <v>2017/2018</v>
      </c>
      <c r="G181" s="3" t="s">
        <v>74</v>
      </c>
      <c r="H181" s="3" t="s">
        <v>74</v>
      </c>
      <c r="I181" s="3">
        <f t="shared" si="25"/>
        <v>0.4</v>
      </c>
      <c r="J181" s="18" t="str">
        <f t="shared" si="27"/>
        <v>2018/2019</v>
      </c>
      <c r="K181" s="3">
        <v>875</v>
      </c>
      <c r="L181" s="3">
        <v>115</v>
      </c>
      <c r="M181" s="3">
        <v>0.28000000000000003</v>
      </c>
      <c r="N181" s="5"/>
      <c r="P181" s="5"/>
      <c r="Q181" s="16"/>
      <c r="U181" s="73" t="s">
        <v>469</v>
      </c>
      <c r="V181" s="73" t="s">
        <v>470</v>
      </c>
    </row>
    <row r="182" spans="1:22" x14ac:dyDescent="0.25">
      <c r="A182" s="21">
        <f t="shared" si="28"/>
        <v>43390</v>
      </c>
      <c r="B182" s="18" t="str">
        <f t="shared" si="29"/>
        <v>2016/2017</v>
      </c>
      <c r="C182" s="3" t="s">
        <v>74</v>
      </c>
      <c r="D182" s="3" t="s">
        <v>74</v>
      </c>
      <c r="E182" s="3">
        <f t="shared" si="24"/>
        <v>0.52</v>
      </c>
      <c r="F182" s="18" t="str">
        <f t="shared" si="26"/>
        <v>2017/2018</v>
      </c>
      <c r="G182" s="3" t="s">
        <v>74</v>
      </c>
      <c r="H182" s="3" t="s">
        <v>74</v>
      </c>
      <c r="I182" s="3">
        <f t="shared" si="25"/>
        <v>0.4</v>
      </c>
      <c r="J182" s="18" t="str">
        <f t="shared" si="27"/>
        <v>2018/2019</v>
      </c>
      <c r="K182" s="3">
        <v>875</v>
      </c>
      <c r="L182" s="3">
        <v>115</v>
      </c>
      <c r="M182" s="3">
        <v>0.28000000000000003</v>
      </c>
      <c r="N182" s="5"/>
      <c r="P182" s="6"/>
      <c r="Q182" s="16"/>
      <c r="U182" s="73" t="s">
        <v>471</v>
      </c>
      <c r="V182" s="73" t="s">
        <v>472</v>
      </c>
    </row>
    <row r="183" spans="1:22" x14ac:dyDescent="0.25">
      <c r="A183" s="21">
        <f t="shared" si="28"/>
        <v>43391</v>
      </c>
      <c r="B183" s="18" t="str">
        <f t="shared" si="29"/>
        <v>2016/2017</v>
      </c>
      <c r="C183" s="3" t="s">
        <v>74</v>
      </c>
      <c r="D183" s="3" t="s">
        <v>74</v>
      </c>
      <c r="E183" s="3">
        <f t="shared" si="24"/>
        <v>0.52</v>
      </c>
      <c r="F183" s="18" t="str">
        <f t="shared" si="26"/>
        <v>2017/2018</v>
      </c>
      <c r="G183" s="3" t="s">
        <v>74</v>
      </c>
      <c r="H183" s="3" t="s">
        <v>74</v>
      </c>
      <c r="I183" s="3">
        <f t="shared" si="25"/>
        <v>0.4</v>
      </c>
      <c r="J183" s="18" t="str">
        <f t="shared" si="27"/>
        <v>2018/2019</v>
      </c>
      <c r="K183" s="3">
        <v>875</v>
      </c>
      <c r="L183" s="3">
        <v>115</v>
      </c>
      <c r="M183" s="3">
        <v>0.28000000000000003</v>
      </c>
      <c r="N183" s="5"/>
      <c r="P183" s="6"/>
      <c r="Q183" s="16"/>
      <c r="U183" s="73" t="s">
        <v>473</v>
      </c>
      <c r="V183" s="73" t="s">
        <v>474</v>
      </c>
    </row>
    <row r="184" spans="1:22" x14ac:dyDescent="0.25">
      <c r="A184" s="21">
        <f t="shared" si="28"/>
        <v>43392</v>
      </c>
      <c r="B184" s="18" t="str">
        <f t="shared" si="29"/>
        <v>2016/2017</v>
      </c>
      <c r="C184" s="3" t="s">
        <v>74</v>
      </c>
      <c r="D184" s="3" t="s">
        <v>74</v>
      </c>
      <c r="E184" s="3">
        <f t="shared" si="24"/>
        <v>0.52</v>
      </c>
      <c r="F184" s="18" t="str">
        <f t="shared" si="26"/>
        <v>2017/2018</v>
      </c>
      <c r="G184" s="3" t="s">
        <v>74</v>
      </c>
      <c r="H184" s="3" t="s">
        <v>74</v>
      </c>
      <c r="I184" s="3">
        <f t="shared" si="25"/>
        <v>0.4</v>
      </c>
      <c r="J184" s="18" t="str">
        <f t="shared" si="27"/>
        <v>2018/2019</v>
      </c>
      <c r="K184" s="3">
        <v>875</v>
      </c>
      <c r="L184" s="3">
        <v>115</v>
      </c>
      <c r="M184" s="3">
        <v>0.28000000000000003</v>
      </c>
      <c r="N184" s="5"/>
      <c r="P184" s="6"/>
      <c r="Q184" s="16"/>
      <c r="U184" s="73" t="s">
        <v>475</v>
      </c>
      <c r="V184" s="73" t="s">
        <v>476</v>
      </c>
    </row>
    <row r="185" spans="1:22" x14ac:dyDescent="0.25">
      <c r="A185" s="21">
        <f t="shared" si="28"/>
        <v>43393</v>
      </c>
      <c r="B185" s="18" t="str">
        <f t="shared" si="29"/>
        <v>2016/2017</v>
      </c>
      <c r="C185" s="3" t="s">
        <v>74</v>
      </c>
      <c r="D185" s="3" t="s">
        <v>74</v>
      </c>
      <c r="E185" s="3">
        <f t="shared" si="24"/>
        <v>0.52</v>
      </c>
      <c r="F185" s="18" t="str">
        <f t="shared" si="26"/>
        <v>2017/2018</v>
      </c>
      <c r="G185" s="3" t="s">
        <v>74</v>
      </c>
      <c r="H185" s="3" t="s">
        <v>74</v>
      </c>
      <c r="I185" s="3">
        <f t="shared" si="25"/>
        <v>0.4</v>
      </c>
      <c r="J185" s="18" t="str">
        <f t="shared" si="27"/>
        <v>2018/2019</v>
      </c>
      <c r="K185" s="3">
        <v>875</v>
      </c>
      <c r="L185" s="3">
        <v>115</v>
      </c>
      <c r="M185" s="3">
        <v>0.28000000000000003</v>
      </c>
      <c r="N185" s="5"/>
      <c r="P185" s="6"/>
      <c r="Q185" s="16"/>
      <c r="U185" s="73" t="s">
        <v>477</v>
      </c>
      <c r="V185" s="73" t="s">
        <v>478</v>
      </c>
    </row>
    <row r="186" spans="1:22" x14ac:dyDescent="0.25">
      <c r="A186" s="21">
        <f t="shared" si="28"/>
        <v>43394</v>
      </c>
      <c r="B186" s="18" t="str">
        <f t="shared" si="29"/>
        <v>2016/2017</v>
      </c>
      <c r="C186" s="3" t="s">
        <v>74</v>
      </c>
      <c r="D186" s="3" t="s">
        <v>74</v>
      </c>
      <c r="E186" s="3">
        <f t="shared" si="24"/>
        <v>0.52</v>
      </c>
      <c r="F186" s="18" t="str">
        <f t="shared" si="26"/>
        <v>2017/2018</v>
      </c>
      <c r="G186" s="3" t="s">
        <v>74</v>
      </c>
      <c r="H186" s="3" t="s">
        <v>74</v>
      </c>
      <c r="I186" s="3">
        <f t="shared" si="25"/>
        <v>0.4</v>
      </c>
      <c r="J186" s="18" t="str">
        <f t="shared" si="27"/>
        <v>2018/2019</v>
      </c>
      <c r="K186" s="3">
        <v>875</v>
      </c>
      <c r="L186" s="3">
        <v>115</v>
      </c>
      <c r="M186" s="3">
        <v>0.28000000000000003</v>
      </c>
      <c r="N186" s="5"/>
      <c r="P186" s="6"/>
      <c r="Q186" s="16"/>
      <c r="U186" s="73" t="s">
        <v>479</v>
      </c>
      <c r="V186" s="73" t="s">
        <v>480</v>
      </c>
    </row>
    <row r="187" spans="1:22" x14ac:dyDescent="0.25">
      <c r="A187" s="21">
        <f t="shared" si="28"/>
        <v>43395</v>
      </c>
      <c r="B187" s="18" t="str">
        <f t="shared" si="29"/>
        <v>2016/2017</v>
      </c>
      <c r="C187" s="3" t="s">
        <v>74</v>
      </c>
      <c r="D187" s="3" t="s">
        <v>74</v>
      </c>
      <c r="E187" s="3">
        <f t="shared" si="24"/>
        <v>0.52</v>
      </c>
      <c r="F187" s="18" t="str">
        <f t="shared" si="26"/>
        <v>2017/2018</v>
      </c>
      <c r="G187" s="3" t="s">
        <v>74</v>
      </c>
      <c r="H187" s="3" t="s">
        <v>74</v>
      </c>
      <c r="I187" s="3">
        <f t="shared" si="25"/>
        <v>0.4</v>
      </c>
      <c r="J187" s="18" t="str">
        <f t="shared" si="27"/>
        <v>2018/2019</v>
      </c>
      <c r="K187" s="3">
        <v>875</v>
      </c>
      <c r="L187" s="3">
        <v>115</v>
      </c>
      <c r="M187" s="3">
        <v>0.28000000000000003</v>
      </c>
      <c r="N187" s="5"/>
      <c r="P187" s="5"/>
      <c r="Q187" s="16"/>
      <c r="U187" s="73" t="s">
        <v>481</v>
      </c>
      <c r="V187" s="73" t="s">
        <v>482</v>
      </c>
    </row>
    <row r="188" spans="1:22" x14ac:dyDescent="0.25">
      <c r="A188" s="21">
        <f t="shared" si="28"/>
        <v>43396</v>
      </c>
      <c r="B188" s="18" t="str">
        <f t="shared" si="29"/>
        <v>2016/2017</v>
      </c>
      <c r="C188" s="3" t="s">
        <v>74</v>
      </c>
      <c r="D188" s="3" t="s">
        <v>74</v>
      </c>
      <c r="E188" s="3">
        <f t="shared" si="24"/>
        <v>0.52</v>
      </c>
      <c r="F188" s="18" t="str">
        <f t="shared" si="26"/>
        <v>2017/2018</v>
      </c>
      <c r="G188" s="3" t="s">
        <v>74</v>
      </c>
      <c r="H188" s="3" t="s">
        <v>74</v>
      </c>
      <c r="I188" s="3">
        <f t="shared" si="25"/>
        <v>0.4</v>
      </c>
      <c r="J188" s="18" t="str">
        <f t="shared" si="27"/>
        <v>2018/2019</v>
      </c>
      <c r="K188" s="3">
        <v>875</v>
      </c>
      <c r="L188" s="3">
        <v>115</v>
      </c>
      <c r="M188" s="3">
        <v>0.28000000000000003</v>
      </c>
      <c r="N188" s="5"/>
      <c r="P188" s="5"/>
      <c r="Q188" s="16"/>
      <c r="U188" s="73" t="s">
        <v>483</v>
      </c>
      <c r="V188" s="73" t="s">
        <v>484</v>
      </c>
    </row>
    <row r="189" spans="1:22" x14ac:dyDescent="0.25">
      <c r="A189" s="21">
        <f t="shared" si="28"/>
        <v>43397</v>
      </c>
      <c r="B189" s="18" t="str">
        <f t="shared" si="29"/>
        <v>2016/2017</v>
      </c>
      <c r="C189" s="3" t="s">
        <v>74</v>
      </c>
      <c r="D189" s="3" t="s">
        <v>74</v>
      </c>
      <c r="E189" s="3">
        <f t="shared" si="24"/>
        <v>0.52</v>
      </c>
      <c r="F189" s="18" t="str">
        <f t="shared" si="26"/>
        <v>2017/2018</v>
      </c>
      <c r="G189" s="3" t="s">
        <v>74</v>
      </c>
      <c r="H189" s="3" t="s">
        <v>74</v>
      </c>
      <c r="I189" s="3">
        <f t="shared" si="25"/>
        <v>0.4</v>
      </c>
      <c r="J189" s="18" t="str">
        <f t="shared" si="27"/>
        <v>2018/2019</v>
      </c>
      <c r="K189" s="3">
        <v>875</v>
      </c>
      <c r="L189" s="3">
        <v>115</v>
      </c>
      <c r="M189" s="3">
        <v>0.28000000000000003</v>
      </c>
      <c r="N189" s="5"/>
      <c r="P189" s="5"/>
      <c r="Q189" s="16"/>
      <c r="U189" s="73" t="s">
        <v>485</v>
      </c>
      <c r="V189" s="73" t="s">
        <v>486</v>
      </c>
    </row>
    <row r="190" spans="1:22" x14ac:dyDescent="0.25">
      <c r="A190" s="21">
        <f t="shared" si="28"/>
        <v>43398</v>
      </c>
      <c r="B190" s="18" t="str">
        <f t="shared" si="29"/>
        <v>2016/2017</v>
      </c>
      <c r="C190" s="3" t="s">
        <v>74</v>
      </c>
      <c r="D190" s="3" t="s">
        <v>74</v>
      </c>
      <c r="E190" s="3">
        <f t="shared" si="24"/>
        <v>0.52</v>
      </c>
      <c r="F190" s="18" t="str">
        <f t="shared" si="26"/>
        <v>2017/2018</v>
      </c>
      <c r="G190" s="3" t="s">
        <v>74</v>
      </c>
      <c r="H190" s="3" t="s">
        <v>74</v>
      </c>
      <c r="I190" s="3">
        <f t="shared" si="25"/>
        <v>0.4</v>
      </c>
      <c r="J190" s="18" t="str">
        <f t="shared" si="27"/>
        <v>2018/2019</v>
      </c>
      <c r="K190" s="3">
        <v>875</v>
      </c>
      <c r="L190" s="3">
        <v>115</v>
      </c>
      <c r="M190" s="3">
        <v>0.28000000000000003</v>
      </c>
      <c r="N190" s="5"/>
      <c r="P190" s="6"/>
      <c r="Q190" s="16"/>
      <c r="U190" s="73" t="s">
        <v>487</v>
      </c>
      <c r="V190" s="73" t="s">
        <v>488</v>
      </c>
    </row>
    <row r="191" spans="1:22" x14ac:dyDescent="0.25">
      <c r="A191" s="21">
        <f t="shared" si="28"/>
        <v>43399</v>
      </c>
      <c r="B191" s="18" t="str">
        <f t="shared" si="29"/>
        <v>2016/2017</v>
      </c>
      <c r="C191" s="3" t="s">
        <v>74</v>
      </c>
      <c r="D191" s="3" t="s">
        <v>74</v>
      </c>
      <c r="E191" s="3">
        <f t="shared" si="24"/>
        <v>0.52</v>
      </c>
      <c r="F191" s="18" t="str">
        <f t="shared" si="26"/>
        <v>2017/2018</v>
      </c>
      <c r="G191" s="3" t="s">
        <v>74</v>
      </c>
      <c r="H191" s="3" t="s">
        <v>74</v>
      </c>
      <c r="I191" s="3">
        <f t="shared" si="25"/>
        <v>0.4</v>
      </c>
      <c r="J191" s="18" t="str">
        <f t="shared" si="27"/>
        <v>2018/2019</v>
      </c>
      <c r="K191" s="3">
        <v>875</v>
      </c>
      <c r="L191" s="3">
        <v>115</v>
      </c>
      <c r="M191" s="3">
        <v>0.28000000000000003</v>
      </c>
      <c r="N191" s="5"/>
      <c r="P191" s="6"/>
      <c r="Q191" s="16"/>
      <c r="U191" s="73" t="s">
        <v>489</v>
      </c>
      <c r="V191" s="73" t="s">
        <v>490</v>
      </c>
    </row>
    <row r="192" spans="1:22" x14ac:dyDescent="0.25">
      <c r="A192" s="21">
        <f t="shared" si="28"/>
        <v>43400</v>
      </c>
      <c r="B192" s="18" t="str">
        <f t="shared" si="29"/>
        <v>2016/2017</v>
      </c>
      <c r="C192" s="3" t="s">
        <v>74</v>
      </c>
      <c r="D192" s="3" t="s">
        <v>74</v>
      </c>
      <c r="E192" s="3">
        <f t="shared" si="24"/>
        <v>0.52</v>
      </c>
      <c r="F192" s="18" t="str">
        <f t="shared" si="26"/>
        <v>2017/2018</v>
      </c>
      <c r="G192" s="3" t="s">
        <v>74</v>
      </c>
      <c r="H192" s="3" t="s">
        <v>74</v>
      </c>
      <c r="I192" s="3">
        <f t="shared" si="25"/>
        <v>0.4</v>
      </c>
      <c r="J192" s="18" t="str">
        <f t="shared" si="27"/>
        <v>2018/2019</v>
      </c>
      <c r="K192" s="3">
        <v>875</v>
      </c>
      <c r="L192" s="3">
        <v>115</v>
      </c>
      <c r="M192" s="3">
        <v>0.28000000000000003</v>
      </c>
      <c r="N192" s="5"/>
      <c r="P192" s="6"/>
      <c r="Q192" s="16"/>
      <c r="U192" s="73" t="s">
        <v>491</v>
      </c>
      <c r="V192" s="73" t="s">
        <v>492</v>
      </c>
    </row>
    <row r="193" spans="1:22" x14ac:dyDescent="0.25">
      <c r="A193" s="21">
        <f t="shared" si="28"/>
        <v>43401</v>
      </c>
      <c r="B193" s="18" t="str">
        <f t="shared" si="29"/>
        <v>2016/2017</v>
      </c>
      <c r="C193" s="3" t="s">
        <v>74</v>
      </c>
      <c r="D193" s="3" t="s">
        <v>74</v>
      </c>
      <c r="E193" s="3">
        <f t="shared" si="24"/>
        <v>0.52</v>
      </c>
      <c r="F193" s="18" t="str">
        <f t="shared" si="26"/>
        <v>2017/2018</v>
      </c>
      <c r="G193" s="3" t="s">
        <v>74</v>
      </c>
      <c r="H193" s="3" t="s">
        <v>74</v>
      </c>
      <c r="I193" s="3">
        <f t="shared" si="25"/>
        <v>0.4</v>
      </c>
      <c r="J193" s="18" t="str">
        <f t="shared" si="27"/>
        <v>2018/2019</v>
      </c>
      <c r="K193" s="3">
        <v>875</v>
      </c>
      <c r="L193" s="3">
        <v>115</v>
      </c>
      <c r="M193" s="3">
        <v>0.28000000000000003</v>
      </c>
      <c r="N193" s="5"/>
      <c r="P193" s="6"/>
      <c r="Q193" s="16"/>
      <c r="U193" s="73" t="s">
        <v>493</v>
      </c>
      <c r="V193" s="73" t="s">
        <v>494</v>
      </c>
    </row>
    <row r="194" spans="1:22" x14ac:dyDescent="0.25">
      <c r="A194" s="21">
        <f t="shared" si="28"/>
        <v>43402</v>
      </c>
      <c r="B194" s="18" t="str">
        <f t="shared" si="29"/>
        <v>2016/2017</v>
      </c>
      <c r="C194" s="3" t="s">
        <v>74</v>
      </c>
      <c r="D194" s="3" t="s">
        <v>74</v>
      </c>
      <c r="E194" s="3">
        <f t="shared" si="24"/>
        <v>0.52</v>
      </c>
      <c r="F194" s="18" t="str">
        <f t="shared" si="26"/>
        <v>2017/2018</v>
      </c>
      <c r="G194" s="3" t="s">
        <v>74</v>
      </c>
      <c r="H194" s="3" t="s">
        <v>74</v>
      </c>
      <c r="I194" s="3">
        <f t="shared" si="25"/>
        <v>0.4</v>
      </c>
      <c r="J194" s="18" t="str">
        <f t="shared" si="27"/>
        <v>2018/2019</v>
      </c>
      <c r="K194" s="3">
        <v>875</v>
      </c>
      <c r="L194" s="3">
        <v>115</v>
      </c>
      <c r="M194" s="3">
        <v>0.28000000000000003</v>
      </c>
      <c r="N194" s="5"/>
      <c r="P194" s="6"/>
      <c r="Q194" s="16"/>
      <c r="U194" s="73" t="s">
        <v>495</v>
      </c>
      <c r="V194" s="73" t="s">
        <v>496</v>
      </c>
    </row>
    <row r="195" spans="1:22" x14ac:dyDescent="0.25">
      <c r="A195" s="21">
        <f t="shared" si="28"/>
        <v>43403</v>
      </c>
      <c r="B195" s="18" t="str">
        <f t="shared" si="29"/>
        <v>2016/2017</v>
      </c>
      <c r="C195" s="3" t="s">
        <v>74</v>
      </c>
      <c r="D195" s="3" t="s">
        <v>74</v>
      </c>
      <c r="E195" s="3">
        <f t="shared" si="24"/>
        <v>0.52</v>
      </c>
      <c r="F195" s="18" t="str">
        <f t="shared" si="26"/>
        <v>2017/2018</v>
      </c>
      <c r="G195" s="3" t="s">
        <v>74</v>
      </c>
      <c r="H195" s="3" t="s">
        <v>74</v>
      </c>
      <c r="I195" s="3">
        <f t="shared" si="25"/>
        <v>0.4</v>
      </c>
      <c r="J195" s="18" t="str">
        <f t="shared" si="27"/>
        <v>2018/2019</v>
      </c>
      <c r="K195" s="3">
        <v>875</v>
      </c>
      <c r="L195" s="3">
        <v>115</v>
      </c>
      <c r="M195" s="3">
        <v>0.28000000000000003</v>
      </c>
      <c r="N195" s="5"/>
      <c r="P195" s="6"/>
      <c r="Q195" s="16"/>
      <c r="U195" s="73" t="s">
        <v>497</v>
      </c>
      <c r="V195" s="73" t="s">
        <v>498</v>
      </c>
    </row>
    <row r="196" spans="1:22" x14ac:dyDescent="0.25">
      <c r="A196" s="21">
        <f t="shared" si="28"/>
        <v>43404</v>
      </c>
      <c r="B196" s="18" t="str">
        <f t="shared" si="29"/>
        <v>2016/2017</v>
      </c>
      <c r="C196" s="3" t="s">
        <v>74</v>
      </c>
      <c r="D196" s="3" t="s">
        <v>74</v>
      </c>
      <c r="E196" s="3">
        <f t="shared" si="24"/>
        <v>0.52</v>
      </c>
      <c r="F196" s="18" t="str">
        <f t="shared" si="26"/>
        <v>2017/2018</v>
      </c>
      <c r="G196" s="3" t="s">
        <v>74</v>
      </c>
      <c r="H196" s="3" t="s">
        <v>74</v>
      </c>
      <c r="I196" s="3">
        <f t="shared" si="25"/>
        <v>0.4</v>
      </c>
      <c r="J196" s="18" t="str">
        <f t="shared" si="27"/>
        <v>2018/2019</v>
      </c>
      <c r="K196" s="3">
        <v>875</v>
      </c>
      <c r="L196" s="3">
        <v>115</v>
      </c>
      <c r="M196" s="3">
        <v>0.28000000000000003</v>
      </c>
      <c r="N196" s="5"/>
      <c r="P196" s="6"/>
      <c r="Q196" s="16"/>
      <c r="U196" s="73" t="s">
        <v>499</v>
      </c>
      <c r="V196" s="73" t="s">
        <v>500</v>
      </c>
    </row>
    <row r="197" spans="1:22" x14ac:dyDescent="0.25">
      <c r="A197" s="21">
        <f t="shared" si="28"/>
        <v>43405</v>
      </c>
      <c r="B197" s="18" t="str">
        <f t="shared" si="29"/>
        <v>2016/2017</v>
      </c>
      <c r="C197" s="3" t="s">
        <v>74</v>
      </c>
      <c r="D197" s="3" t="s">
        <v>74</v>
      </c>
      <c r="E197" s="3">
        <f t="shared" si="24"/>
        <v>0.52</v>
      </c>
      <c r="F197" s="18" t="str">
        <f t="shared" si="26"/>
        <v>2017/2018</v>
      </c>
      <c r="G197" s="3" t="s">
        <v>74</v>
      </c>
      <c r="H197" s="3" t="s">
        <v>74</v>
      </c>
      <c r="I197" s="3">
        <f t="shared" si="25"/>
        <v>0.4</v>
      </c>
      <c r="J197" s="18" t="str">
        <f t="shared" si="27"/>
        <v>2018/2019</v>
      </c>
      <c r="K197" s="3">
        <v>875</v>
      </c>
      <c r="L197" s="3">
        <v>115</v>
      </c>
      <c r="M197" s="3">
        <v>0.28000000000000003</v>
      </c>
      <c r="N197" s="5"/>
      <c r="P197" s="6"/>
      <c r="Q197" s="16"/>
      <c r="U197" s="73" t="s">
        <v>501</v>
      </c>
      <c r="V197" s="73" t="s">
        <v>502</v>
      </c>
    </row>
    <row r="198" spans="1:22" x14ac:dyDescent="0.25">
      <c r="A198" s="21">
        <f t="shared" si="28"/>
        <v>43406</v>
      </c>
      <c r="B198" s="18" t="str">
        <f t="shared" si="29"/>
        <v>2016/2017</v>
      </c>
      <c r="C198" s="3" t="s">
        <v>74</v>
      </c>
      <c r="D198" s="3" t="s">
        <v>74</v>
      </c>
      <c r="E198" s="3">
        <f t="shared" si="24"/>
        <v>0.53</v>
      </c>
      <c r="F198" s="18" t="str">
        <f t="shared" si="26"/>
        <v>2017/2018</v>
      </c>
      <c r="G198" s="3" t="s">
        <v>74</v>
      </c>
      <c r="H198" s="3" t="s">
        <v>74</v>
      </c>
      <c r="I198" s="3">
        <f t="shared" si="25"/>
        <v>0.41</v>
      </c>
      <c r="J198" s="18" t="str">
        <f t="shared" si="27"/>
        <v>2018/2019</v>
      </c>
      <c r="K198" s="3">
        <v>875</v>
      </c>
      <c r="L198" s="3">
        <v>115</v>
      </c>
      <c r="M198" s="3">
        <v>0.28999999999999998</v>
      </c>
      <c r="N198" s="5"/>
      <c r="P198" s="5"/>
      <c r="Q198" s="16"/>
      <c r="U198" s="73" t="s">
        <v>503</v>
      </c>
      <c r="V198" s="73" t="s">
        <v>504</v>
      </c>
    </row>
    <row r="199" spans="1:22" x14ac:dyDescent="0.25">
      <c r="A199" s="21">
        <f t="shared" si="28"/>
        <v>43407</v>
      </c>
      <c r="B199" s="18" t="str">
        <f t="shared" si="29"/>
        <v>2016/2017</v>
      </c>
      <c r="C199" s="3" t="s">
        <v>74</v>
      </c>
      <c r="D199" s="3" t="s">
        <v>74</v>
      </c>
      <c r="E199" s="3">
        <f t="shared" si="24"/>
        <v>0.53</v>
      </c>
      <c r="F199" s="18" t="str">
        <f t="shared" si="26"/>
        <v>2017/2018</v>
      </c>
      <c r="G199" s="3" t="s">
        <v>74</v>
      </c>
      <c r="H199" s="3" t="s">
        <v>74</v>
      </c>
      <c r="I199" s="3">
        <f t="shared" si="25"/>
        <v>0.41</v>
      </c>
      <c r="J199" s="18" t="str">
        <f t="shared" si="27"/>
        <v>2018/2019</v>
      </c>
      <c r="K199" s="3">
        <v>875</v>
      </c>
      <c r="L199" s="3">
        <v>115</v>
      </c>
      <c r="M199" s="3">
        <v>0.28999999999999998</v>
      </c>
      <c r="N199" s="5"/>
      <c r="P199" s="5"/>
      <c r="Q199" s="16"/>
      <c r="U199" s="73" t="s">
        <v>505</v>
      </c>
      <c r="V199" s="73" t="s">
        <v>506</v>
      </c>
    </row>
    <row r="200" spans="1:22" x14ac:dyDescent="0.25">
      <c r="A200" s="21">
        <f t="shared" si="28"/>
        <v>43408</v>
      </c>
      <c r="B200" s="18" t="str">
        <f t="shared" si="29"/>
        <v>2016/2017</v>
      </c>
      <c r="C200" s="3" t="s">
        <v>74</v>
      </c>
      <c r="D200" s="3" t="s">
        <v>74</v>
      </c>
      <c r="E200" s="3">
        <f t="shared" si="24"/>
        <v>0.53</v>
      </c>
      <c r="F200" s="18" t="str">
        <f t="shared" si="26"/>
        <v>2017/2018</v>
      </c>
      <c r="G200" s="3" t="s">
        <v>74</v>
      </c>
      <c r="H200" s="3" t="s">
        <v>74</v>
      </c>
      <c r="I200" s="3">
        <f t="shared" si="25"/>
        <v>0.41</v>
      </c>
      <c r="J200" s="18" t="str">
        <f t="shared" si="27"/>
        <v>2018/2019</v>
      </c>
      <c r="K200" s="3">
        <v>875</v>
      </c>
      <c r="L200" s="3">
        <v>115</v>
      </c>
      <c r="M200" s="3">
        <v>0.28999999999999998</v>
      </c>
      <c r="N200" s="5"/>
      <c r="P200" s="5"/>
      <c r="Q200" s="16"/>
      <c r="U200" s="73" t="s">
        <v>507</v>
      </c>
      <c r="V200" s="73" t="s">
        <v>508</v>
      </c>
    </row>
    <row r="201" spans="1:22" x14ac:dyDescent="0.25">
      <c r="A201" s="21">
        <f t="shared" si="28"/>
        <v>43409</v>
      </c>
      <c r="B201" s="18" t="str">
        <f t="shared" si="29"/>
        <v>2016/2017</v>
      </c>
      <c r="C201" s="3" t="s">
        <v>74</v>
      </c>
      <c r="D201" s="3" t="s">
        <v>74</v>
      </c>
      <c r="E201" s="3">
        <f t="shared" si="24"/>
        <v>0.53</v>
      </c>
      <c r="F201" s="18" t="str">
        <f t="shared" si="26"/>
        <v>2017/2018</v>
      </c>
      <c r="G201" s="3" t="s">
        <v>74</v>
      </c>
      <c r="H201" s="3" t="s">
        <v>74</v>
      </c>
      <c r="I201" s="3">
        <f t="shared" si="25"/>
        <v>0.41</v>
      </c>
      <c r="J201" s="18" t="str">
        <f t="shared" si="27"/>
        <v>2018/2019</v>
      </c>
      <c r="K201" s="3">
        <v>875</v>
      </c>
      <c r="L201" s="3">
        <v>115</v>
      </c>
      <c r="M201" s="3">
        <v>0.28999999999999998</v>
      </c>
      <c r="N201" s="5"/>
      <c r="P201" s="5"/>
      <c r="Q201" s="16"/>
      <c r="U201" s="73" t="s">
        <v>509</v>
      </c>
      <c r="V201" s="73" t="s">
        <v>510</v>
      </c>
    </row>
    <row r="202" spans="1:22" x14ac:dyDescent="0.25">
      <c r="A202" s="21">
        <f t="shared" si="28"/>
        <v>43410</v>
      </c>
      <c r="B202" s="18" t="str">
        <f t="shared" si="29"/>
        <v>2016/2017</v>
      </c>
      <c r="C202" s="3" t="s">
        <v>74</v>
      </c>
      <c r="D202" s="3" t="s">
        <v>74</v>
      </c>
      <c r="E202" s="3">
        <f t="shared" si="24"/>
        <v>0.53</v>
      </c>
      <c r="F202" s="18" t="str">
        <f t="shared" si="26"/>
        <v>2017/2018</v>
      </c>
      <c r="G202" s="3" t="s">
        <v>74</v>
      </c>
      <c r="H202" s="3" t="s">
        <v>74</v>
      </c>
      <c r="I202" s="3">
        <f t="shared" si="25"/>
        <v>0.41</v>
      </c>
      <c r="J202" s="18" t="str">
        <f t="shared" si="27"/>
        <v>2018/2019</v>
      </c>
      <c r="K202" s="3">
        <v>875</v>
      </c>
      <c r="L202" s="3">
        <v>115</v>
      </c>
      <c r="M202" s="3">
        <v>0.28999999999999998</v>
      </c>
      <c r="N202" s="5"/>
      <c r="P202" s="5"/>
      <c r="Q202" s="16"/>
      <c r="U202" s="73" t="s">
        <v>511</v>
      </c>
      <c r="V202" s="73" t="s">
        <v>512</v>
      </c>
    </row>
    <row r="203" spans="1:22" x14ac:dyDescent="0.25">
      <c r="A203" s="21">
        <f t="shared" si="28"/>
        <v>43411</v>
      </c>
      <c r="B203" s="18" t="str">
        <f t="shared" si="29"/>
        <v>2016/2017</v>
      </c>
      <c r="C203" s="3" t="s">
        <v>74</v>
      </c>
      <c r="D203" s="3" t="s">
        <v>74</v>
      </c>
      <c r="E203" s="3">
        <f t="shared" si="24"/>
        <v>0.53</v>
      </c>
      <c r="F203" s="18" t="str">
        <f t="shared" si="26"/>
        <v>2017/2018</v>
      </c>
      <c r="G203" s="3" t="s">
        <v>74</v>
      </c>
      <c r="H203" s="3" t="s">
        <v>74</v>
      </c>
      <c r="I203" s="3">
        <f t="shared" si="25"/>
        <v>0.41</v>
      </c>
      <c r="J203" s="18" t="str">
        <f t="shared" si="27"/>
        <v>2018/2019</v>
      </c>
      <c r="K203" s="3">
        <v>875</v>
      </c>
      <c r="L203" s="3">
        <v>115</v>
      </c>
      <c r="M203" s="3">
        <v>0.28999999999999998</v>
      </c>
      <c r="N203" s="5"/>
      <c r="P203" s="5"/>
      <c r="Q203" s="16"/>
      <c r="U203" s="73" t="s">
        <v>513</v>
      </c>
      <c r="V203" s="73" t="s">
        <v>514</v>
      </c>
    </row>
    <row r="204" spans="1:22" x14ac:dyDescent="0.25">
      <c r="A204" s="21">
        <f t="shared" si="28"/>
        <v>43412</v>
      </c>
      <c r="B204" s="18" t="str">
        <f t="shared" si="29"/>
        <v>2016/2017</v>
      </c>
      <c r="C204" s="3" t="s">
        <v>74</v>
      </c>
      <c r="D204" s="3" t="s">
        <v>74</v>
      </c>
      <c r="E204" s="3">
        <f t="shared" si="24"/>
        <v>0.53</v>
      </c>
      <c r="F204" s="18" t="str">
        <f t="shared" si="26"/>
        <v>2017/2018</v>
      </c>
      <c r="G204" s="3" t="s">
        <v>74</v>
      </c>
      <c r="H204" s="3" t="s">
        <v>74</v>
      </c>
      <c r="I204" s="3">
        <f t="shared" si="25"/>
        <v>0.41</v>
      </c>
      <c r="J204" s="18" t="str">
        <f t="shared" si="27"/>
        <v>2018/2019</v>
      </c>
      <c r="K204" s="3">
        <v>875</v>
      </c>
      <c r="L204" s="3">
        <v>115</v>
      </c>
      <c r="M204" s="3">
        <v>0.28999999999999998</v>
      </c>
      <c r="N204" s="5"/>
      <c r="P204" s="5"/>
      <c r="Q204" s="16"/>
      <c r="U204" s="73" t="s">
        <v>515</v>
      </c>
      <c r="V204" s="73" t="s">
        <v>516</v>
      </c>
    </row>
    <row r="205" spans="1:22" x14ac:dyDescent="0.25">
      <c r="A205" s="21">
        <f t="shared" si="28"/>
        <v>43413</v>
      </c>
      <c r="B205" s="18" t="str">
        <f t="shared" si="29"/>
        <v>2016/2017</v>
      </c>
      <c r="C205" s="3" t="s">
        <v>74</v>
      </c>
      <c r="D205" s="3" t="s">
        <v>74</v>
      </c>
      <c r="E205" s="3">
        <f t="shared" ref="E205:E268" si="30">+I205+0.12</f>
        <v>0.53</v>
      </c>
      <c r="F205" s="18" t="str">
        <f t="shared" si="26"/>
        <v>2017/2018</v>
      </c>
      <c r="G205" s="3" t="s">
        <v>74</v>
      </c>
      <c r="H205" s="3" t="s">
        <v>74</v>
      </c>
      <c r="I205" s="3">
        <f t="shared" ref="I205:I268" si="31">+M205+0.12</f>
        <v>0.41</v>
      </c>
      <c r="J205" s="18" t="str">
        <f t="shared" si="27"/>
        <v>2018/2019</v>
      </c>
      <c r="K205" s="3">
        <v>875</v>
      </c>
      <c r="L205" s="3">
        <v>115</v>
      </c>
      <c r="M205" s="3">
        <v>0.28999999999999998</v>
      </c>
      <c r="N205" s="5"/>
      <c r="P205" s="5"/>
      <c r="Q205" s="16"/>
      <c r="U205" s="73" t="s">
        <v>517</v>
      </c>
      <c r="V205" s="73" t="s">
        <v>518</v>
      </c>
    </row>
    <row r="206" spans="1:22" x14ac:dyDescent="0.25">
      <c r="A206" s="21">
        <f t="shared" si="28"/>
        <v>43414</v>
      </c>
      <c r="B206" s="18" t="str">
        <f t="shared" si="29"/>
        <v>2016/2017</v>
      </c>
      <c r="C206" s="3" t="s">
        <v>74</v>
      </c>
      <c r="D206" s="3" t="s">
        <v>74</v>
      </c>
      <c r="E206" s="3">
        <f t="shared" si="30"/>
        <v>0.53</v>
      </c>
      <c r="F206" s="18" t="str">
        <f t="shared" si="26"/>
        <v>2017/2018</v>
      </c>
      <c r="G206" s="3" t="s">
        <v>74</v>
      </c>
      <c r="H206" s="3" t="s">
        <v>74</v>
      </c>
      <c r="I206" s="3">
        <f t="shared" si="31"/>
        <v>0.41</v>
      </c>
      <c r="J206" s="18" t="str">
        <f t="shared" si="27"/>
        <v>2018/2019</v>
      </c>
      <c r="K206" s="3">
        <v>875</v>
      </c>
      <c r="L206" s="3">
        <v>115</v>
      </c>
      <c r="M206" s="3">
        <v>0.28999999999999998</v>
      </c>
      <c r="N206" s="5"/>
      <c r="P206" s="5"/>
      <c r="Q206" s="16"/>
      <c r="U206" s="73" t="s">
        <v>519</v>
      </c>
      <c r="V206" s="73" t="s">
        <v>520</v>
      </c>
    </row>
    <row r="207" spans="1:22" x14ac:dyDescent="0.25">
      <c r="A207" s="21">
        <f t="shared" si="28"/>
        <v>43415</v>
      </c>
      <c r="B207" s="18" t="str">
        <f t="shared" si="29"/>
        <v>2016/2017</v>
      </c>
      <c r="C207" s="3" t="s">
        <v>74</v>
      </c>
      <c r="D207" s="3" t="s">
        <v>74</v>
      </c>
      <c r="E207" s="3">
        <f t="shared" si="30"/>
        <v>0.53</v>
      </c>
      <c r="F207" s="18" t="str">
        <f t="shared" si="26"/>
        <v>2017/2018</v>
      </c>
      <c r="G207" s="3" t="s">
        <v>74</v>
      </c>
      <c r="H207" s="3" t="s">
        <v>74</v>
      </c>
      <c r="I207" s="3">
        <f t="shared" si="31"/>
        <v>0.41</v>
      </c>
      <c r="J207" s="18" t="str">
        <f t="shared" si="27"/>
        <v>2018/2019</v>
      </c>
      <c r="K207" s="3">
        <v>875</v>
      </c>
      <c r="L207" s="3">
        <v>115</v>
      </c>
      <c r="M207" s="3">
        <v>0.28999999999999998</v>
      </c>
      <c r="N207" s="5"/>
      <c r="P207" s="6"/>
      <c r="Q207" s="16"/>
      <c r="U207" s="73" t="s">
        <v>521</v>
      </c>
      <c r="V207" s="73" t="s">
        <v>522</v>
      </c>
    </row>
    <row r="208" spans="1:22" x14ac:dyDescent="0.25">
      <c r="A208" s="21">
        <f t="shared" si="28"/>
        <v>43416</v>
      </c>
      <c r="B208" s="18" t="str">
        <f t="shared" si="29"/>
        <v>2016/2017</v>
      </c>
      <c r="C208" s="3" t="s">
        <v>74</v>
      </c>
      <c r="D208" s="3" t="s">
        <v>74</v>
      </c>
      <c r="E208" s="3">
        <f t="shared" si="30"/>
        <v>0.53</v>
      </c>
      <c r="F208" s="18" t="str">
        <f t="shared" si="26"/>
        <v>2017/2018</v>
      </c>
      <c r="G208" s="3" t="s">
        <v>74</v>
      </c>
      <c r="H208" s="3" t="s">
        <v>74</v>
      </c>
      <c r="I208" s="3">
        <f t="shared" si="31"/>
        <v>0.41</v>
      </c>
      <c r="J208" s="18" t="str">
        <f t="shared" si="27"/>
        <v>2018/2019</v>
      </c>
      <c r="K208" s="3">
        <v>875</v>
      </c>
      <c r="L208" s="3">
        <v>115</v>
      </c>
      <c r="M208" s="3">
        <v>0.28999999999999998</v>
      </c>
      <c r="N208" s="5"/>
      <c r="P208" s="6"/>
      <c r="Q208" s="16"/>
      <c r="U208" s="73" t="s">
        <v>523</v>
      </c>
      <c r="V208" s="73" t="s">
        <v>524</v>
      </c>
    </row>
    <row r="209" spans="1:22" x14ac:dyDescent="0.25">
      <c r="A209" s="21">
        <f t="shared" si="28"/>
        <v>43417</v>
      </c>
      <c r="B209" s="18" t="str">
        <f t="shared" si="29"/>
        <v>2016/2017</v>
      </c>
      <c r="C209" s="3" t="s">
        <v>74</v>
      </c>
      <c r="D209" s="3" t="s">
        <v>74</v>
      </c>
      <c r="E209" s="3">
        <f t="shared" si="30"/>
        <v>0.53</v>
      </c>
      <c r="F209" s="18" t="str">
        <f t="shared" si="26"/>
        <v>2017/2018</v>
      </c>
      <c r="G209" s="3" t="s">
        <v>74</v>
      </c>
      <c r="H209" s="3" t="s">
        <v>74</v>
      </c>
      <c r="I209" s="3">
        <f t="shared" si="31"/>
        <v>0.41</v>
      </c>
      <c r="J209" s="18" t="str">
        <f t="shared" si="27"/>
        <v>2018/2019</v>
      </c>
      <c r="K209" s="3">
        <v>875</v>
      </c>
      <c r="L209" s="3">
        <v>115</v>
      </c>
      <c r="M209" s="3">
        <v>0.28999999999999998</v>
      </c>
      <c r="N209" s="5"/>
      <c r="P209" s="6"/>
      <c r="Q209" s="16"/>
      <c r="U209" s="73" t="s">
        <v>525</v>
      </c>
      <c r="V209" s="73" t="s">
        <v>526</v>
      </c>
    </row>
    <row r="210" spans="1:22" x14ac:dyDescent="0.25">
      <c r="A210" s="21">
        <f t="shared" si="28"/>
        <v>43418</v>
      </c>
      <c r="B210" s="18" t="str">
        <f t="shared" si="29"/>
        <v>2016/2017</v>
      </c>
      <c r="C210" s="3" t="s">
        <v>74</v>
      </c>
      <c r="D210" s="3" t="s">
        <v>74</v>
      </c>
      <c r="E210" s="3">
        <f t="shared" si="30"/>
        <v>0.53</v>
      </c>
      <c r="F210" s="18" t="str">
        <f t="shared" si="26"/>
        <v>2017/2018</v>
      </c>
      <c r="G210" s="3" t="s">
        <v>74</v>
      </c>
      <c r="H210" s="3" t="s">
        <v>74</v>
      </c>
      <c r="I210" s="3">
        <f t="shared" si="31"/>
        <v>0.41</v>
      </c>
      <c r="J210" s="18" t="str">
        <f t="shared" si="27"/>
        <v>2018/2019</v>
      </c>
      <c r="K210" s="3">
        <v>875</v>
      </c>
      <c r="L210" s="3">
        <v>115</v>
      </c>
      <c r="M210" s="3">
        <v>0.28999999999999998</v>
      </c>
      <c r="N210" s="5"/>
      <c r="P210" s="6"/>
      <c r="Q210" s="16"/>
      <c r="U210" s="73" t="s">
        <v>527</v>
      </c>
      <c r="V210" s="73" t="s">
        <v>528</v>
      </c>
    </row>
    <row r="211" spans="1:22" x14ac:dyDescent="0.25">
      <c r="A211" s="21">
        <f t="shared" si="28"/>
        <v>43419</v>
      </c>
      <c r="B211" s="18" t="str">
        <f t="shared" si="29"/>
        <v>2016/2017</v>
      </c>
      <c r="C211" s="3" t="s">
        <v>74</v>
      </c>
      <c r="D211" s="3" t="s">
        <v>74</v>
      </c>
      <c r="E211" s="3">
        <f t="shared" si="30"/>
        <v>0.53</v>
      </c>
      <c r="F211" s="18" t="str">
        <f t="shared" si="26"/>
        <v>2017/2018</v>
      </c>
      <c r="G211" s="3" t="s">
        <v>74</v>
      </c>
      <c r="H211" s="3" t="s">
        <v>74</v>
      </c>
      <c r="I211" s="3">
        <f t="shared" si="31"/>
        <v>0.41</v>
      </c>
      <c r="J211" s="18" t="str">
        <f t="shared" si="27"/>
        <v>2018/2019</v>
      </c>
      <c r="K211" s="3">
        <v>875</v>
      </c>
      <c r="L211" s="3">
        <v>115</v>
      </c>
      <c r="M211" s="3">
        <v>0.28999999999999998</v>
      </c>
      <c r="N211" s="5"/>
      <c r="P211" s="6"/>
      <c r="Q211" s="16"/>
      <c r="U211" s="73" t="s">
        <v>529</v>
      </c>
      <c r="V211" s="73" t="s">
        <v>530</v>
      </c>
    </row>
    <row r="212" spans="1:22" x14ac:dyDescent="0.25">
      <c r="A212" s="21">
        <f t="shared" si="28"/>
        <v>43420</v>
      </c>
      <c r="B212" s="18" t="str">
        <f t="shared" si="29"/>
        <v>2016/2017</v>
      </c>
      <c r="C212" s="3" t="s">
        <v>74</v>
      </c>
      <c r="D212" s="3" t="s">
        <v>74</v>
      </c>
      <c r="E212" s="3">
        <f t="shared" si="30"/>
        <v>0.53</v>
      </c>
      <c r="F212" s="18" t="str">
        <f t="shared" si="26"/>
        <v>2017/2018</v>
      </c>
      <c r="G212" s="3" t="s">
        <v>74</v>
      </c>
      <c r="H212" s="3" t="s">
        <v>74</v>
      </c>
      <c r="I212" s="3">
        <f t="shared" si="31"/>
        <v>0.41</v>
      </c>
      <c r="J212" s="18" t="str">
        <f t="shared" si="27"/>
        <v>2018/2019</v>
      </c>
      <c r="K212" s="3">
        <v>875</v>
      </c>
      <c r="L212" s="3">
        <v>115</v>
      </c>
      <c r="M212" s="3">
        <v>0.28999999999999998</v>
      </c>
      <c r="N212" s="5"/>
      <c r="P212" s="6"/>
      <c r="Q212" s="16"/>
      <c r="U212" s="73" t="s">
        <v>531</v>
      </c>
      <c r="V212" s="73" t="s">
        <v>532</v>
      </c>
    </row>
    <row r="213" spans="1:22" x14ac:dyDescent="0.25">
      <c r="A213" s="21">
        <f t="shared" si="28"/>
        <v>43421</v>
      </c>
      <c r="B213" s="18" t="str">
        <f t="shared" si="29"/>
        <v>2016/2017</v>
      </c>
      <c r="C213" s="3" t="s">
        <v>74</v>
      </c>
      <c r="D213" s="3" t="s">
        <v>74</v>
      </c>
      <c r="E213" s="3">
        <f t="shared" si="30"/>
        <v>0.53</v>
      </c>
      <c r="F213" s="18" t="str">
        <f t="shared" si="26"/>
        <v>2017/2018</v>
      </c>
      <c r="G213" s="3" t="s">
        <v>74</v>
      </c>
      <c r="H213" s="3" t="s">
        <v>74</v>
      </c>
      <c r="I213" s="3">
        <f t="shared" si="31"/>
        <v>0.41</v>
      </c>
      <c r="J213" s="18" t="str">
        <f t="shared" si="27"/>
        <v>2018/2019</v>
      </c>
      <c r="K213" s="3">
        <v>875</v>
      </c>
      <c r="L213" s="3">
        <v>115</v>
      </c>
      <c r="M213" s="3">
        <v>0.28999999999999998</v>
      </c>
      <c r="N213" s="5"/>
      <c r="P213" s="6"/>
      <c r="Q213" s="16"/>
      <c r="U213" s="73" t="s">
        <v>533</v>
      </c>
      <c r="V213" s="73" t="s">
        <v>534</v>
      </c>
    </row>
    <row r="214" spans="1:22" x14ac:dyDescent="0.25">
      <c r="A214" s="21">
        <f t="shared" si="28"/>
        <v>43422</v>
      </c>
      <c r="B214" s="18" t="str">
        <f t="shared" si="29"/>
        <v>2016/2017</v>
      </c>
      <c r="C214" s="3" t="s">
        <v>74</v>
      </c>
      <c r="D214" s="3" t="s">
        <v>74</v>
      </c>
      <c r="E214" s="3">
        <f t="shared" si="30"/>
        <v>0.53</v>
      </c>
      <c r="F214" s="18" t="str">
        <f t="shared" si="26"/>
        <v>2017/2018</v>
      </c>
      <c r="G214" s="3" t="s">
        <v>74</v>
      </c>
      <c r="H214" s="3" t="s">
        <v>74</v>
      </c>
      <c r="I214" s="3">
        <f t="shared" si="31"/>
        <v>0.41</v>
      </c>
      <c r="J214" s="18" t="str">
        <f t="shared" si="27"/>
        <v>2018/2019</v>
      </c>
      <c r="K214" s="3">
        <v>875</v>
      </c>
      <c r="L214" s="3">
        <v>115</v>
      </c>
      <c r="M214" s="3">
        <v>0.28999999999999998</v>
      </c>
      <c r="N214" s="5"/>
      <c r="P214" s="6"/>
      <c r="Q214" s="16"/>
      <c r="U214" s="73" t="s">
        <v>535</v>
      </c>
      <c r="V214" s="73" t="s">
        <v>536</v>
      </c>
    </row>
    <row r="215" spans="1:22" x14ac:dyDescent="0.25">
      <c r="A215" s="21">
        <f t="shared" si="28"/>
        <v>43423</v>
      </c>
      <c r="B215" s="18" t="str">
        <f t="shared" si="29"/>
        <v>2016/2017</v>
      </c>
      <c r="C215" s="3" t="s">
        <v>74</v>
      </c>
      <c r="D215" s="3" t="s">
        <v>74</v>
      </c>
      <c r="E215" s="3">
        <f t="shared" si="30"/>
        <v>0.53</v>
      </c>
      <c r="F215" s="18" t="str">
        <f t="shared" si="26"/>
        <v>2017/2018</v>
      </c>
      <c r="G215" s="3" t="s">
        <v>74</v>
      </c>
      <c r="H215" s="3" t="s">
        <v>74</v>
      </c>
      <c r="I215" s="3">
        <f t="shared" si="31"/>
        <v>0.41</v>
      </c>
      <c r="J215" s="18" t="str">
        <f t="shared" si="27"/>
        <v>2018/2019</v>
      </c>
      <c r="K215" s="3">
        <v>875</v>
      </c>
      <c r="L215" s="3">
        <v>115</v>
      </c>
      <c r="M215" s="3">
        <v>0.28999999999999998</v>
      </c>
      <c r="N215" s="5"/>
      <c r="P215" s="6"/>
      <c r="Q215" s="16"/>
      <c r="U215" s="73" t="s">
        <v>537</v>
      </c>
      <c r="V215" s="73" t="s">
        <v>538</v>
      </c>
    </row>
    <row r="216" spans="1:22" x14ac:dyDescent="0.25">
      <c r="A216" s="21">
        <f t="shared" si="28"/>
        <v>43424</v>
      </c>
      <c r="B216" s="18" t="str">
        <f t="shared" si="29"/>
        <v>2016/2017</v>
      </c>
      <c r="C216" s="3" t="s">
        <v>74</v>
      </c>
      <c r="D216" s="3" t="s">
        <v>74</v>
      </c>
      <c r="E216" s="3">
        <f t="shared" si="30"/>
        <v>0.53</v>
      </c>
      <c r="F216" s="18" t="str">
        <f t="shared" si="26"/>
        <v>2017/2018</v>
      </c>
      <c r="G216" s="3" t="s">
        <v>74</v>
      </c>
      <c r="H216" s="3" t="s">
        <v>74</v>
      </c>
      <c r="I216" s="3">
        <f t="shared" si="31"/>
        <v>0.41</v>
      </c>
      <c r="J216" s="18" t="str">
        <f t="shared" si="27"/>
        <v>2018/2019</v>
      </c>
      <c r="K216" s="3">
        <v>875</v>
      </c>
      <c r="L216" s="3">
        <v>115</v>
      </c>
      <c r="M216" s="3">
        <v>0.28999999999999998</v>
      </c>
      <c r="N216" s="5"/>
      <c r="P216" s="6"/>
      <c r="Q216" s="16"/>
      <c r="U216" s="73" t="s">
        <v>539</v>
      </c>
      <c r="V216" s="73" t="s">
        <v>540</v>
      </c>
    </row>
    <row r="217" spans="1:22" x14ac:dyDescent="0.25">
      <c r="A217" s="21">
        <f t="shared" si="28"/>
        <v>43425</v>
      </c>
      <c r="B217" s="18" t="str">
        <f t="shared" si="29"/>
        <v>2016/2017</v>
      </c>
      <c r="C217" s="3" t="s">
        <v>74</v>
      </c>
      <c r="D217" s="3" t="s">
        <v>74</v>
      </c>
      <c r="E217" s="3">
        <f t="shared" si="30"/>
        <v>0.53</v>
      </c>
      <c r="F217" s="18" t="str">
        <f t="shared" si="26"/>
        <v>2017/2018</v>
      </c>
      <c r="G217" s="3" t="s">
        <v>74</v>
      </c>
      <c r="H217" s="3" t="s">
        <v>74</v>
      </c>
      <c r="I217" s="3">
        <f t="shared" si="31"/>
        <v>0.41</v>
      </c>
      <c r="J217" s="18" t="str">
        <f t="shared" si="27"/>
        <v>2018/2019</v>
      </c>
      <c r="K217" s="3">
        <v>875</v>
      </c>
      <c r="L217" s="3">
        <v>115</v>
      </c>
      <c r="M217" s="3">
        <v>0.28999999999999998</v>
      </c>
      <c r="N217" s="5"/>
      <c r="P217" s="6"/>
      <c r="Q217" s="16"/>
      <c r="U217" s="73" t="s">
        <v>541</v>
      </c>
      <c r="V217" s="73" t="s">
        <v>542</v>
      </c>
    </row>
    <row r="218" spans="1:22" x14ac:dyDescent="0.25">
      <c r="A218" s="21">
        <f t="shared" si="28"/>
        <v>43426</v>
      </c>
      <c r="B218" s="18" t="str">
        <f t="shared" si="29"/>
        <v>2016/2017</v>
      </c>
      <c r="C218" s="3" t="s">
        <v>74</v>
      </c>
      <c r="D218" s="3" t="s">
        <v>74</v>
      </c>
      <c r="E218" s="3">
        <f t="shared" si="30"/>
        <v>0.53</v>
      </c>
      <c r="F218" s="18" t="str">
        <f t="shared" si="26"/>
        <v>2017/2018</v>
      </c>
      <c r="G218" s="3" t="s">
        <v>74</v>
      </c>
      <c r="H218" s="3" t="s">
        <v>74</v>
      </c>
      <c r="I218" s="3">
        <f t="shared" si="31"/>
        <v>0.41</v>
      </c>
      <c r="J218" s="18" t="str">
        <f t="shared" si="27"/>
        <v>2018/2019</v>
      </c>
      <c r="K218" s="3">
        <v>875</v>
      </c>
      <c r="L218" s="3">
        <v>115</v>
      </c>
      <c r="M218" s="3">
        <v>0.28999999999999998</v>
      </c>
      <c r="N218" s="5"/>
      <c r="P218" s="6"/>
      <c r="Q218" s="16"/>
      <c r="U218" s="73" t="s">
        <v>543</v>
      </c>
      <c r="V218" s="73" t="s">
        <v>544</v>
      </c>
    </row>
    <row r="219" spans="1:22" x14ac:dyDescent="0.25">
      <c r="A219" s="21">
        <f t="shared" si="28"/>
        <v>43427</v>
      </c>
      <c r="B219" s="18" t="str">
        <f t="shared" si="29"/>
        <v>2016/2017</v>
      </c>
      <c r="C219" s="3" t="s">
        <v>74</v>
      </c>
      <c r="D219" s="3" t="s">
        <v>74</v>
      </c>
      <c r="E219" s="3">
        <f t="shared" si="30"/>
        <v>0.53</v>
      </c>
      <c r="F219" s="18" t="str">
        <f t="shared" si="26"/>
        <v>2017/2018</v>
      </c>
      <c r="G219" s="3" t="s">
        <v>74</v>
      </c>
      <c r="H219" s="3" t="s">
        <v>74</v>
      </c>
      <c r="I219" s="3">
        <f t="shared" si="31"/>
        <v>0.41</v>
      </c>
      <c r="J219" s="18" t="str">
        <f t="shared" si="27"/>
        <v>2018/2019</v>
      </c>
      <c r="K219" s="3">
        <v>875</v>
      </c>
      <c r="L219" s="3">
        <v>115</v>
      </c>
      <c r="M219" s="3">
        <v>0.28999999999999998</v>
      </c>
      <c r="N219" s="5"/>
      <c r="P219" s="6"/>
      <c r="Q219" s="16"/>
      <c r="U219" s="73" t="s">
        <v>545</v>
      </c>
      <c r="V219" s="73" t="s">
        <v>546</v>
      </c>
    </row>
    <row r="220" spans="1:22" x14ac:dyDescent="0.25">
      <c r="A220" s="21">
        <f t="shared" si="28"/>
        <v>43428</v>
      </c>
      <c r="B220" s="18" t="str">
        <f t="shared" si="29"/>
        <v>2016/2017</v>
      </c>
      <c r="C220" s="3" t="s">
        <v>74</v>
      </c>
      <c r="D220" s="3" t="s">
        <v>74</v>
      </c>
      <c r="E220" s="3">
        <f t="shared" si="30"/>
        <v>0.53</v>
      </c>
      <c r="F220" s="18" t="str">
        <f t="shared" si="26"/>
        <v>2017/2018</v>
      </c>
      <c r="G220" s="3" t="s">
        <v>74</v>
      </c>
      <c r="H220" s="3" t="s">
        <v>74</v>
      </c>
      <c r="I220" s="3">
        <f t="shared" si="31"/>
        <v>0.41</v>
      </c>
      <c r="J220" s="18" t="str">
        <f t="shared" si="27"/>
        <v>2018/2019</v>
      </c>
      <c r="K220" s="3">
        <v>875</v>
      </c>
      <c r="L220" s="3">
        <v>115</v>
      </c>
      <c r="M220" s="3">
        <v>0.28999999999999998</v>
      </c>
      <c r="N220" s="5"/>
      <c r="P220" s="5"/>
      <c r="Q220" s="16"/>
      <c r="U220" s="73" t="s">
        <v>547</v>
      </c>
      <c r="V220" s="73" t="s">
        <v>548</v>
      </c>
    </row>
    <row r="221" spans="1:22" x14ac:dyDescent="0.25">
      <c r="A221" s="21">
        <f t="shared" si="28"/>
        <v>43429</v>
      </c>
      <c r="B221" s="18" t="str">
        <f t="shared" si="29"/>
        <v>2016/2017</v>
      </c>
      <c r="C221" s="3" t="s">
        <v>74</v>
      </c>
      <c r="D221" s="3" t="s">
        <v>74</v>
      </c>
      <c r="E221" s="3">
        <f t="shared" si="30"/>
        <v>0.53</v>
      </c>
      <c r="F221" s="18" t="str">
        <f t="shared" si="26"/>
        <v>2017/2018</v>
      </c>
      <c r="G221" s="3" t="s">
        <v>74</v>
      </c>
      <c r="H221" s="3" t="s">
        <v>74</v>
      </c>
      <c r="I221" s="3">
        <f t="shared" si="31"/>
        <v>0.41</v>
      </c>
      <c r="J221" s="18" t="str">
        <f t="shared" si="27"/>
        <v>2018/2019</v>
      </c>
      <c r="K221" s="3">
        <v>875</v>
      </c>
      <c r="L221" s="3">
        <v>115</v>
      </c>
      <c r="M221" s="3">
        <v>0.28999999999999998</v>
      </c>
      <c r="N221" s="5"/>
      <c r="P221" s="5"/>
      <c r="Q221" s="16"/>
      <c r="U221" s="73" t="s">
        <v>549</v>
      </c>
      <c r="V221" s="73" t="s">
        <v>550</v>
      </c>
    </row>
    <row r="222" spans="1:22" x14ac:dyDescent="0.25">
      <c r="A222" s="21">
        <f t="shared" si="28"/>
        <v>43430</v>
      </c>
      <c r="B222" s="18" t="str">
        <f t="shared" si="29"/>
        <v>2016/2017</v>
      </c>
      <c r="C222" s="3" t="s">
        <v>74</v>
      </c>
      <c r="D222" s="3" t="s">
        <v>74</v>
      </c>
      <c r="E222" s="3">
        <f t="shared" si="30"/>
        <v>0.53</v>
      </c>
      <c r="F222" s="18" t="str">
        <f t="shared" si="26"/>
        <v>2017/2018</v>
      </c>
      <c r="G222" s="3" t="s">
        <v>74</v>
      </c>
      <c r="H222" s="3" t="s">
        <v>74</v>
      </c>
      <c r="I222" s="3">
        <f t="shared" si="31"/>
        <v>0.41</v>
      </c>
      <c r="J222" s="18" t="str">
        <f t="shared" si="27"/>
        <v>2018/2019</v>
      </c>
      <c r="K222" s="3">
        <v>875</v>
      </c>
      <c r="L222" s="3">
        <v>115</v>
      </c>
      <c r="M222" s="3">
        <v>0.28999999999999998</v>
      </c>
      <c r="N222" s="5"/>
      <c r="P222" s="6"/>
      <c r="Q222" s="16"/>
      <c r="U222" s="73" t="s">
        <v>551</v>
      </c>
      <c r="V222" s="73" t="s">
        <v>552</v>
      </c>
    </row>
    <row r="223" spans="1:22" x14ac:dyDescent="0.25">
      <c r="A223" s="21">
        <f t="shared" si="28"/>
        <v>43431</v>
      </c>
      <c r="B223" s="18" t="str">
        <f t="shared" si="29"/>
        <v>2016/2017</v>
      </c>
      <c r="C223" s="3" t="s">
        <v>74</v>
      </c>
      <c r="D223" s="3" t="s">
        <v>74</v>
      </c>
      <c r="E223" s="3">
        <f t="shared" si="30"/>
        <v>0.53</v>
      </c>
      <c r="F223" s="18" t="str">
        <f t="shared" si="26"/>
        <v>2017/2018</v>
      </c>
      <c r="G223" s="3" t="s">
        <v>74</v>
      </c>
      <c r="H223" s="3" t="s">
        <v>74</v>
      </c>
      <c r="I223" s="3">
        <f t="shared" si="31"/>
        <v>0.41</v>
      </c>
      <c r="J223" s="18" t="str">
        <f t="shared" si="27"/>
        <v>2018/2019</v>
      </c>
      <c r="K223" s="3">
        <v>875</v>
      </c>
      <c r="L223" s="3">
        <v>115</v>
      </c>
      <c r="M223" s="3">
        <v>0.28999999999999998</v>
      </c>
      <c r="N223" s="5"/>
      <c r="P223" s="6"/>
      <c r="Q223" s="16"/>
      <c r="U223" s="73" t="s">
        <v>553</v>
      </c>
      <c r="V223" s="73" t="s">
        <v>554</v>
      </c>
    </row>
    <row r="224" spans="1:22" x14ac:dyDescent="0.25">
      <c r="A224" s="21">
        <f t="shared" si="28"/>
        <v>43432</v>
      </c>
      <c r="B224" s="18" t="str">
        <f t="shared" si="29"/>
        <v>2016/2017</v>
      </c>
      <c r="C224" s="3" t="s">
        <v>74</v>
      </c>
      <c r="D224" s="3" t="s">
        <v>74</v>
      </c>
      <c r="E224" s="3">
        <f t="shared" si="30"/>
        <v>0.53</v>
      </c>
      <c r="F224" s="18" t="str">
        <f t="shared" si="26"/>
        <v>2017/2018</v>
      </c>
      <c r="G224" s="3" t="s">
        <v>74</v>
      </c>
      <c r="H224" s="3" t="s">
        <v>74</v>
      </c>
      <c r="I224" s="3">
        <f t="shared" si="31"/>
        <v>0.41</v>
      </c>
      <c r="J224" s="18" t="str">
        <f t="shared" si="27"/>
        <v>2018/2019</v>
      </c>
      <c r="K224" s="3">
        <v>875</v>
      </c>
      <c r="L224" s="3">
        <v>115</v>
      </c>
      <c r="M224" s="3">
        <v>0.28999999999999998</v>
      </c>
      <c r="N224" s="5"/>
      <c r="P224" s="6"/>
      <c r="Q224" s="16"/>
      <c r="U224" s="73" t="s">
        <v>555</v>
      </c>
      <c r="V224" s="73" t="s">
        <v>556</v>
      </c>
    </row>
    <row r="225" spans="1:22" x14ac:dyDescent="0.25">
      <c r="A225" s="21">
        <f t="shared" si="28"/>
        <v>43433</v>
      </c>
      <c r="B225" s="18" t="str">
        <f t="shared" si="29"/>
        <v>2016/2017</v>
      </c>
      <c r="C225" s="3" t="s">
        <v>74</v>
      </c>
      <c r="D225" s="3" t="s">
        <v>74</v>
      </c>
      <c r="E225" s="3">
        <f t="shared" si="30"/>
        <v>0.53</v>
      </c>
      <c r="F225" s="18" t="str">
        <f t="shared" si="26"/>
        <v>2017/2018</v>
      </c>
      <c r="G225" s="3" t="s">
        <v>74</v>
      </c>
      <c r="H225" s="3" t="s">
        <v>74</v>
      </c>
      <c r="I225" s="3">
        <f t="shared" si="31"/>
        <v>0.41</v>
      </c>
      <c r="J225" s="18" t="str">
        <f t="shared" si="27"/>
        <v>2018/2019</v>
      </c>
      <c r="K225" s="3">
        <v>875</v>
      </c>
      <c r="L225" s="3">
        <v>115</v>
      </c>
      <c r="M225" s="3">
        <v>0.28999999999999998</v>
      </c>
      <c r="N225" s="5"/>
      <c r="P225" s="6"/>
      <c r="Q225" s="16"/>
      <c r="U225" s="73" t="s">
        <v>557</v>
      </c>
      <c r="V225" s="73" t="s">
        <v>558</v>
      </c>
    </row>
    <row r="226" spans="1:22" x14ac:dyDescent="0.25">
      <c r="A226" s="21">
        <f t="shared" si="28"/>
        <v>43434</v>
      </c>
      <c r="B226" s="18" t="str">
        <f t="shared" si="29"/>
        <v>2016/2017</v>
      </c>
      <c r="C226" s="3" t="s">
        <v>74</v>
      </c>
      <c r="D226" s="3" t="s">
        <v>74</v>
      </c>
      <c r="E226" s="3">
        <f t="shared" si="30"/>
        <v>0.53</v>
      </c>
      <c r="F226" s="18" t="str">
        <f t="shared" si="26"/>
        <v>2017/2018</v>
      </c>
      <c r="G226" s="3" t="s">
        <v>74</v>
      </c>
      <c r="H226" s="3" t="s">
        <v>74</v>
      </c>
      <c r="I226" s="3">
        <f t="shared" si="31"/>
        <v>0.41</v>
      </c>
      <c r="J226" s="18" t="str">
        <f t="shared" si="27"/>
        <v>2018/2019</v>
      </c>
      <c r="K226" s="3">
        <v>875</v>
      </c>
      <c r="L226" s="3">
        <v>115</v>
      </c>
      <c r="M226" s="3">
        <v>0.28999999999999998</v>
      </c>
      <c r="N226" s="5"/>
      <c r="P226" s="6"/>
      <c r="Q226" s="16"/>
      <c r="U226" s="73" t="s">
        <v>559</v>
      </c>
      <c r="V226" s="73" t="s">
        <v>560</v>
      </c>
    </row>
    <row r="227" spans="1:22" x14ac:dyDescent="0.25">
      <c r="A227" s="21">
        <f t="shared" si="28"/>
        <v>43435</v>
      </c>
      <c r="B227" s="18" t="str">
        <f t="shared" si="29"/>
        <v>2016/2017</v>
      </c>
      <c r="C227" s="3" t="s">
        <v>74</v>
      </c>
      <c r="D227" s="3" t="s">
        <v>74</v>
      </c>
      <c r="E227" s="3">
        <f t="shared" si="30"/>
        <v>0.53</v>
      </c>
      <c r="F227" s="18" t="str">
        <f t="shared" si="26"/>
        <v>2017/2018</v>
      </c>
      <c r="G227" s="3" t="s">
        <v>74</v>
      </c>
      <c r="H227" s="3" t="s">
        <v>74</v>
      </c>
      <c r="I227" s="3">
        <f t="shared" si="31"/>
        <v>0.41</v>
      </c>
      <c r="J227" s="18" t="str">
        <f t="shared" si="27"/>
        <v>2018/2019</v>
      </c>
      <c r="K227" s="3">
        <v>875</v>
      </c>
      <c r="L227" s="3">
        <v>115</v>
      </c>
      <c r="M227" s="3">
        <v>0.28999999999999998</v>
      </c>
      <c r="N227" s="5"/>
      <c r="P227" s="6"/>
      <c r="Q227" s="16"/>
      <c r="U227" s="73" t="s">
        <v>561</v>
      </c>
      <c r="V227" s="73" t="s">
        <v>562</v>
      </c>
    </row>
    <row r="228" spans="1:22" x14ac:dyDescent="0.25">
      <c r="A228" s="21">
        <f t="shared" si="28"/>
        <v>43436</v>
      </c>
      <c r="B228" s="18" t="str">
        <f t="shared" si="29"/>
        <v>2016/2017</v>
      </c>
      <c r="C228" s="3" t="s">
        <v>74</v>
      </c>
      <c r="D228" s="3" t="s">
        <v>74</v>
      </c>
      <c r="E228" s="3">
        <f t="shared" si="30"/>
        <v>0.53</v>
      </c>
      <c r="F228" s="18" t="str">
        <f t="shared" si="26"/>
        <v>2017/2018</v>
      </c>
      <c r="G228" s="3" t="s">
        <v>74</v>
      </c>
      <c r="H228" s="3" t="s">
        <v>74</v>
      </c>
      <c r="I228" s="3">
        <f t="shared" si="31"/>
        <v>0.41</v>
      </c>
      <c r="J228" s="18" t="str">
        <f t="shared" si="27"/>
        <v>2018/2019</v>
      </c>
      <c r="K228" s="3">
        <v>875</v>
      </c>
      <c r="L228" s="3">
        <v>115</v>
      </c>
      <c r="M228" s="72">
        <v>0.28999999999999998</v>
      </c>
      <c r="N228" s="5"/>
      <c r="P228" s="6"/>
      <c r="Q228" s="16"/>
      <c r="U228" s="73" t="s">
        <v>563</v>
      </c>
      <c r="V228" s="73" t="s">
        <v>564</v>
      </c>
    </row>
    <row r="229" spans="1:22" x14ac:dyDescent="0.25">
      <c r="A229" s="21">
        <f t="shared" si="28"/>
        <v>43437</v>
      </c>
      <c r="B229" s="18" t="str">
        <f t="shared" si="29"/>
        <v>2016/2017</v>
      </c>
      <c r="C229" s="3" t="s">
        <v>74</v>
      </c>
      <c r="D229" s="3" t="s">
        <v>74</v>
      </c>
      <c r="E229" s="3">
        <f t="shared" si="30"/>
        <v>0.53</v>
      </c>
      <c r="F229" s="18" t="str">
        <f t="shared" si="26"/>
        <v>2017/2018</v>
      </c>
      <c r="G229" s="3" t="s">
        <v>74</v>
      </c>
      <c r="H229" s="3" t="s">
        <v>74</v>
      </c>
      <c r="I229" s="3">
        <f t="shared" si="31"/>
        <v>0.41</v>
      </c>
      <c r="J229" s="18" t="str">
        <f t="shared" si="27"/>
        <v>2018/2019</v>
      </c>
      <c r="K229" s="3">
        <v>875</v>
      </c>
      <c r="L229" s="3">
        <v>115</v>
      </c>
      <c r="M229" s="72">
        <v>0.28999999999999998</v>
      </c>
      <c r="N229" s="5"/>
      <c r="P229" s="6"/>
      <c r="Q229" s="16"/>
      <c r="U229" s="73" t="s">
        <v>565</v>
      </c>
      <c r="V229" s="73" t="s">
        <v>566</v>
      </c>
    </row>
    <row r="230" spans="1:22" x14ac:dyDescent="0.25">
      <c r="A230" s="21">
        <f t="shared" si="28"/>
        <v>43438</v>
      </c>
      <c r="B230" s="18" t="str">
        <f t="shared" si="29"/>
        <v>2016/2017</v>
      </c>
      <c r="C230" s="3" t="s">
        <v>74</v>
      </c>
      <c r="D230" s="3" t="s">
        <v>74</v>
      </c>
      <c r="E230" s="3">
        <f t="shared" si="30"/>
        <v>0.54</v>
      </c>
      <c r="F230" s="18" t="str">
        <f t="shared" si="26"/>
        <v>2017/2018</v>
      </c>
      <c r="G230" s="3" t="s">
        <v>74</v>
      </c>
      <c r="H230" s="3" t="s">
        <v>74</v>
      </c>
      <c r="I230" s="3">
        <f t="shared" si="31"/>
        <v>0.42</v>
      </c>
      <c r="J230" s="18" t="str">
        <f t="shared" si="27"/>
        <v>2018/2019</v>
      </c>
      <c r="K230" s="3">
        <v>875</v>
      </c>
      <c r="L230" s="3">
        <v>115</v>
      </c>
      <c r="M230" s="3">
        <v>0.3</v>
      </c>
      <c r="N230" s="5"/>
      <c r="P230" s="6"/>
      <c r="Q230" s="16"/>
      <c r="U230" s="73" t="s">
        <v>567</v>
      </c>
      <c r="V230" s="73" t="s">
        <v>568</v>
      </c>
    </row>
    <row r="231" spans="1:22" x14ac:dyDescent="0.25">
      <c r="A231" s="21">
        <f t="shared" si="28"/>
        <v>43439</v>
      </c>
      <c r="B231" s="18" t="str">
        <f t="shared" si="29"/>
        <v>2016/2017</v>
      </c>
      <c r="C231" s="3" t="s">
        <v>74</v>
      </c>
      <c r="D231" s="3" t="s">
        <v>74</v>
      </c>
      <c r="E231" s="3">
        <f t="shared" si="30"/>
        <v>0.54</v>
      </c>
      <c r="F231" s="18" t="str">
        <f t="shared" si="26"/>
        <v>2017/2018</v>
      </c>
      <c r="G231" s="3" t="s">
        <v>74</v>
      </c>
      <c r="H231" s="3" t="s">
        <v>74</v>
      </c>
      <c r="I231" s="3">
        <f t="shared" si="31"/>
        <v>0.42</v>
      </c>
      <c r="J231" s="18" t="str">
        <f t="shared" si="27"/>
        <v>2018/2019</v>
      </c>
      <c r="K231" s="3">
        <v>875</v>
      </c>
      <c r="L231" s="3">
        <v>115</v>
      </c>
      <c r="M231" s="3">
        <v>0.3</v>
      </c>
      <c r="N231" s="5"/>
      <c r="P231" s="6"/>
      <c r="Q231" s="16"/>
      <c r="U231" s="73" t="s">
        <v>569</v>
      </c>
      <c r="V231" s="73" t="s">
        <v>570</v>
      </c>
    </row>
    <row r="232" spans="1:22" x14ac:dyDescent="0.25">
      <c r="A232" s="21">
        <f t="shared" si="28"/>
        <v>43440</v>
      </c>
      <c r="B232" s="18" t="str">
        <f t="shared" si="29"/>
        <v>2016/2017</v>
      </c>
      <c r="C232" s="3" t="s">
        <v>74</v>
      </c>
      <c r="D232" s="3" t="s">
        <v>74</v>
      </c>
      <c r="E232" s="3">
        <f t="shared" si="30"/>
        <v>0.54</v>
      </c>
      <c r="F232" s="18" t="str">
        <f t="shared" si="26"/>
        <v>2017/2018</v>
      </c>
      <c r="G232" s="3" t="s">
        <v>74</v>
      </c>
      <c r="H232" s="3" t="s">
        <v>74</v>
      </c>
      <c r="I232" s="3">
        <f t="shared" si="31"/>
        <v>0.42</v>
      </c>
      <c r="J232" s="18" t="str">
        <f t="shared" si="27"/>
        <v>2018/2019</v>
      </c>
      <c r="K232" s="3">
        <v>875</v>
      </c>
      <c r="L232" s="3">
        <v>115</v>
      </c>
      <c r="M232" s="3">
        <v>0.3</v>
      </c>
      <c r="N232" s="5"/>
      <c r="P232" s="6"/>
      <c r="Q232" s="16"/>
      <c r="U232" s="73" t="s">
        <v>571</v>
      </c>
      <c r="V232" s="73" t="s">
        <v>572</v>
      </c>
    </row>
    <row r="233" spans="1:22" x14ac:dyDescent="0.25">
      <c r="A233" s="21">
        <f t="shared" si="28"/>
        <v>43441</v>
      </c>
      <c r="B233" s="18" t="str">
        <f t="shared" si="29"/>
        <v>2016/2017</v>
      </c>
      <c r="C233" s="3" t="s">
        <v>74</v>
      </c>
      <c r="D233" s="3" t="s">
        <v>74</v>
      </c>
      <c r="E233" s="3">
        <f t="shared" si="30"/>
        <v>0.54</v>
      </c>
      <c r="F233" s="18" t="str">
        <f t="shared" si="26"/>
        <v>2017/2018</v>
      </c>
      <c r="G233" s="3" t="s">
        <v>74</v>
      </c>
      <c r="H233" s="3" t="s">
        <v>74</v>
      </c>
      <c r="I233" s="3">
        <f t="shared" si="31"/>
        <v>0.42</v>
      </c>
      <c r="J233" s="18" t="str">
        <f t="shared" si="27"/>
        <v>2018/2019</v>
      </c>
      <c r="K233" s="3">
        <v>875</v>
      </c>
      <c r="L233" s="3">
        <v>115</v>
      </c>
      <c r="M233" s="3">
        <v>0.3</v>
      </c>
      <c r="U233" s="73" t="s">
        <v>573</v>
      </c>
      <c r="V233" s="73" t="s">
        <v>574</v>
      </c>
    </row>
    <row r="234" spans="1:22" x14ac:dyDescent="0.25">
      <c r="A234" s="21">
        <f t="shared" si="28"/>
        <v>43442</v>
      </c>
      <c r="B234" s="18" t="str">
        <f t="shared" si="29"/>
        <v>2016/2017</v>
      </c>
      <c r="C234" s="3" t="s">
        <v>74</v>
      </c>
      <c r="D234" s="3" t="s">
        <v>74</v>
      </c>
      <c r="E234" s="3">
        <f t="shared" si="30"/>
        <v>0.54</v>
      </c>
      <c r="F234" s="18" t="str">
        <f t="shared" si="26"/>
        <v>2017/2018</v>
      </c>
      <c r="G234" s="3" t="s">
        <v>74</v>
      </c>
      <c r="H234" s="3" t="s">
        <v>74</v>
      </c>
      <c r="I234" s="3">
        <f t="shared" si="31"/>
        <v>0.42</v>
      </c>
      <c r="J234" s="18" t="str">
        <f t="shared" si="27"/>
        <v>2018/2019</v>
      </c>
      <c r="K234" s="3">
        <v>875</v>
      </c>
      <c r="L234" s="3">
        <v>115</v>
      </c>
      <c r="M234" s="3">
        <v>0.3</v>
      </c>
      <c r="U234" s="73" t="s">
        <v>575</v>
      </c>
      <c r="V234" s="73" t="s">
        <v>576</v>
      </c>
    </row>
    <row r="235" spans="1:22" x14ac:dyDescent="0.25">
      <c r="A235" s="21">
        <f t="shared" si="28"/>
        <v>43443</v>
      </c>
      <c r="B235" s="18" t="str">
        <f t="shared" si="29"/>
        <v>2016/2017</v>
      </c>
      <c r="C235" s="3" t="s">
        <v>74</v>
      </c>
      <c r="D235" s="3" t="s">
        <v>74</v>
      </c>
      <c r="E235" s="3">
        <f t="shared" si="30"/>
        <v>0.54</v>
      </c>
      <c r="F235" s="18" t="str">
        <f t="shared" si="26"/>
        <v>2017/2018</v>
      </c>
      <c r="G235" s="3" t="s">
        <v>74</v>
      </c>
      <c r="H235" s="3" t="s">
        <v>74</v>
      </c>
      <c r="I235" s="3">
        <f t="shared" si="31"/>
        <v>0.42</v>
      </c>
      <c r="J235" s="18" t="str">
        <f t="shared" si="27"/>
        <v>2018/2019</v>
      </c>
      <c r="K235" s="3">
        <v>875</v>
      </c>
      <c r="L235" s="3">
        <v>115</v>
      </c>
      <c r="M235" s="3">
        <v>0.3</v>
      </c>
      <c r="U235" s="73" t="s">
        <v>577</v>
      </c>
      <c r="V235" s="73" t="s">
        <v>578</v>
      </c>
    </row>
    <row r="236" spans="1:22" x14ac:dyDescent="0.25">
      <c r="A236" s="21">
        <f t="shared" si="28"/>
        <v>43444</v>
      </c>
      <c r="B236" s="18" t="str">
        <f t="shared" si="29"/>
        <v>2016/2017</v>
      </c>
      <c r="C236" s="3" t="s">
        <v>74</v>
      </c>
      <c r="D236" s="3" t="s">
        <v>74</v>
      </c>
      <c r="E236" s="3">
        <f t="shared" si="30"/>
        <v>0.54</v>
      </c>
      <c r="F236" s="18" t="str">
        <f t="shared" ref="F236:F299" si="32">+G$3</f>
        <v>2017/2018</v>
      </c>
      <c r="G236" s="3" t="s">
        <v>74</v>
      </c>
      <c r="H236" s="3" t="s">
        <v>74</v>
      </c>
      <c r="I236" s="3">
        <f t="shared" si="31"/>
        <v>0.42</v>
      </c>
      <c r="J236" s="18" t="str">
        <f t="shared" ref="J236:J299" si="33">+G$2</f>
        <v>2018/2019</v>
      </c>
      <c r="K236" s="3">
        <v>875</v>
      </c>
      <c r="L236" s="3">
        <v>115</v>
      </c>
      <c r="M236" s="3">
        <v>0.3</v>
      </c>
      <c r="U236" s="73" t="s">
        <v>579</v>
      </c>
      <c r="V236" s="73" t="s">
        <v>580</v>
      </c>
    </row>
    <row r="237" spans="1:22" x14ac:dyDescent="0.25">
      <c r="A237" s="21">
        <f t="shared" ref="A237:A300" si="34">+A236+1</f>
        <v>43445</v>
      </c>
      <c r="B237" s="18" t="str">
        <f t="shared" ref="B237:B300" si="35">+G$4</f>
        <v>2016/2017</v>
      </c>
      <c r="C237" s="3" t="s">
        <v>74</v>
      </c>
      <c r="D237" s="3" t="s">
        <v>74</v>
      </c>
      <c r="E237" s="3">
        <f t="shared" si="30"/>
        <v>0.54</v>
      </c>
      <c r="F237" s="18" t="str">
        <f t="shared" si="32"/>
        <v>2017/2018</v>
      </c>
      <c r="G237" s="3" t="s">
        <v>74</v>
      </c>
      <c r="H237" s="3" t="s">
        <v>74</v>
      </c>
      <c r="I237" s="3">
        <f t="shared" si="31"/>
        <v>0.42</v>
      </c>
      <c r="J237" s="18" t="str">
        <f t="shared" si="33"/>
        <v>2018/2019</v>
      </c>
      <c r="K237" s="3">
        <v>875</v>
      </c>
      <c r="L237" s="3">
        <v>115</v>
      </c>
      <c r="M237" s="3">
        <v>0.3</v>
      </c>
      <c r="U237" s="73" t="s">
        <v>581</v>
      </c>
      <c r="V237" s="73" t="s">
        <v>582</v>
      </c>
    </row>
    <row r="238" spans="1:22" x14ac:dyDescent="0.25">
      <c r="A238" s="21">
        <f t="shared" si="34"/>
        <v>43446</v>
      </c>
      <c r="B238" s="18" t="str">
        <f t="shared" si="35"/>
        <v>2016/2017</v>
      </c>
      <c r="C238" s="3" t="s">
        <v>74</v>
      </c>
      <c r="D238" s="3" t="s">
        <v>74</v>
      </c>
      <c r="E238" s="3">
        <f t="shared" si="30"/>
        <v>0.54</v>
      </c>
      <c r="F238" s="18" t="str">
        <f t="shared" si="32"/>
        <v>2017/2018</v>
      </c>
      <c r="G238" s="3" t="s">
        <v>74</v>
      </c>
      <c r="H238" s="3" t="s">
        <v>74</v>
      </c>
      <c r="I238" s="3">
        <f t="shared" si="31"/>
        <v>0.42</v>
      </c>
      <c r="J238" s="18" t="str">
        <f t="shared" si="33"/>
        <v>2018/2019</v>
      </c>
      <c r="K238" s="3">
        <v>875</v>
      </c>
      <c r="L238" s="3">
        <v>115</v>
      </c>
      <c r="M238" s="3">
        <v>0.3</v>
      </c>
      <c r="U238" s="73" t="s">
        <v>583</v>
      </c>
      <c r="V238" s="73" t="s">
        <v>584</v>
      </c>
    </row>
    <row r="239" spans="1:22" x14ac:dyDescent="0.25">
      <c r="A239" s="21">
        <f t="shared" si="34"/>
        <v>43447</v>
      </c>
      <c r="B239" s="18" t="str">
        <f t="shared" si="35"/>
        <v>2016/2017</v>
      </c>
      <c r="C239" s="3" t="s">
        <v>74</v>
      </c>
      <c r="D239" s="3" t="s">
        <v>74</v>
      </c>
      <c r="E239" s="3">
        <f t="shared" si="30"/>
        <v>0.54</v>
      </c>
      <c r="F239" s="18" t="str">
        <f t="shared" si="32"/>
        <v>2017/2018</v>
      </c>
      <c r="G239" s="3" t="s">
        <v>74</v>
      </c>
      <c r="H239" s="3" t="s">
        <v>74</v>
      </c>
      <c r="I239" s="3">
        <f t="shared" si="31"/>
        <v>0.42</v>
      </c>
      <c r="J239" s="18" t="str">
        <f t="shared" si="33"/>
        <v>2018/2019</v>
      </c>
      <c r="K239" s="3">
        <v>875</v>
      </c>
      <c r="L239" s="3">
        <v>115</v>
      </c>
      <c r="M239" s="3">
        <v>0.3</v>
      </c>
      <c r="U239" s="73" t="s">
        <v>585</v>
      </c>
      <c r="V239" s="73" t="s">
        <v>586</v>
      </c>
    </row>
    <row r="240" spans="1:22" x14ac:dyDescent="0.25">
      <c r="A240" s="21">
        <f t="shared" si="34"/>
        <v>43448</v>
      </c>
      <c r="B240" s="18" t="str">
        <f t="shared" si="35"/>
        <v>2016/2017</v>
      </c>
      <c r="C240" s="3" t="s">
        <v>74</v>
      </c>
      <c r="D240" s="3" t="s">
        <v>74</v>
      </c>
      <c r="E240" s="3">
        <f t="shared" si="30"/>
        <v>0.54</v>
      </c>
      <c r="F240" s="18" t="str">
        <f t="shared" si="32"/>
        <v>2017/2018</v>
      </c>
      <c r="G240" s="3" t="s">
        <v>74</v>
      </c>
      <c r="H240" s="3" t="s">
        <v>74</v>
      </c>
      <c r="I240" s="3">
        <f t="shared" si="31"/>
        <v>0.42</v>
      </c>
      <c r="J240" s="18" t="str">
        <f t="shared" si="33"/>
        <v>2018/2019</v>
      </c>
      <c r="K240" s="3">
        <v>875</v>
      </c>
      <c r="L240" s="3">
        <v>115</v>
      </c>
      <c r="M240" s="3">
        <v>0.3</v>
      </c>
      <c r="U240" s="73" t="s">
        <v>587</v>
      </c>
      <c r="V240" s="73" t="s">
        <v>588</v>
      </c>
    </row>
    <row r="241" spans="1:22" x14ac:dyDescent="0.25">
      <c r="A241" s="21">
        <f t="shared" si="34"/>
        <v>43449</v>
      </c>
      <c r="B241" s="18" t="str">
        <f t="shared" si="35"/>
        <v>2016/2017</v>
      </c>
      <c r="C241" s="3" t="s">
        <v>74</v>
      </c>
      <c r="D241" s="3" t="s">
        <v>74</v>
      </c>
      <c r="E241" s="3">
        <f t="shared" si="30"/>
        <v>0.54</v>
      </c>
      <c r="F241" s="18" t="str">
        <f t="shared" si="32"/>
        <v>2017/2018</v>
      </c>
      <c r="G241" s="3" t="s">
        <v>74</v>
      </c>
      <c r="H241" s="3" t="s">
        <v>74</v>
      </c>
      <c r="I241" s="3">
        <f t="shared" si="31"/>
        <v>0.42</v>
      </c>
      <c r="J241" s="18" t="str">
        <f t="shared" si="33"/>
        <v>2018/2019</v>
      </c>
      <c r="K241" s="3">
        <v>875</v>
      </c>
      <c r="L241" s="3">
        <v>115</v>
      </c>
      <c r="M241" s="3">
        <v>0.3</v>
      </c>
      <c r="U241" s="73" t="s">
        <v>589</v>
      </c>
      <c r="V241" s="73" t="s">
        <v>590</v>
      </c>
    </row>
    <row r="242" spans="1:22" x14ac:dyDescent="0.25">
      <c r="A242" s="21">
        <f t="shared" si="34"/>
        <v>43450</v>
      </c>
      <c r="B242" s="18" t="str">
        <f t="shared" si="35"/>
        <v>2016/2017</v>
      </c>
      <c r="C242" s="3" t="s">
        <v>74</v>
      </c>
      <c r="D242" s="3" t="s">
        <v>74</v>
      </c>
      <c r="E242" s="3">
        <f t="shared" si="30"/>
        <v>0.54</v>
      </c>
      <c r="F242" s="18" t="str">
        <f t="shared" si="32"/>
        <v>2017/2018</v>
      </c>
      <c r="G242" s="3" t="s">
        <v>74</v>
      </c>
      <c r="H242" s="3" t="s">
        <v>74</v>
      </c>
      <c r="I242" s="3">
        <f t="shared" si="31"/>
        <v>0.42</v>
      </c>
      <c r="J242" s="18" t="str">
        <f t="shared" si="33"/>
        <v>2018/2019</v>
      </c>
      <c r="K242" s="3">
        <v>875</v>
      </c>
      <c r="L242" s="3">
        <v>115</v>
      </c>
      <c r="M242" s="3">
        <v>0.3</v>
      </c>
      <c r="U242" s="73" t="s">
        <v>591</v>
      </c>
      <c r="V242" s="73" t="s">
        <v>592</v>
      </c>
    </row>
    <row r="243" spans="1:22" x14ac:dyDescent="0.25">
      <c r="A243" s="21">
        <f t="shared" si="34"/>
        <v>43451</v>
      </c>
      <c r="B243" s="18" t="str">
        <f t="shared" si="35"/>
        <v>2016/2017</v>
      </c>
      <c r="C243" s="3" t="s">
        <v>74</v>
      </c>
      <c r="D243" s="3" t="s">
        <v>74</v>
      </c>
      <c r="E243" s="3">
        <f t="shared" si="30"/>
        <v>0.54</v>
      </c>
      <c r="F243" s="18" t="str">
        <f t="shared" si="32"/>
        <v>2017/2018</v>
      </c>
      <c r="G243" s="3" t="s">
        <v>74</v>
      </c>
      <c r="H243" s="3" t="s">
        <v>74</v>
      </c>
      <c r="I243" s="3">
        <f t="shared" si="31"/>
        <v>0.42</v>
      </c>
      <c r="J243" s="18" t="str">
        <f t="shared" si="33"/>
        <v>2018/2019</v>
      </c>
      <c r="K243" s="3">
        <v>875</v>
      </c>
      <c r="L243" s="3">
        <v>115</v>
      </c>
      <c r="M243" s="3">
        <v>0.3</v>
      </c>
      <c r="U243" s="73" t="s">
        <v>593</v>
      </c>
      <c r="V243" s="73" t="s">
        <v>594</v>
      </c>
    </row>
    <row r="244" spans="1:22" x14ac:dyDescent="0.25">
      <c r="A244" s="21">
        <f t="shared" si="34"/>
        <v>43452</v>
      </c>
      <c r="B244" s="18" t="str">
        <f t="shared" si="35"/>
        <v>2016/2017</v>
      </c>
      <c r="C244" s="3" t="s">
        <v>74</v>
      </c>
      <c r="D244" s="3" t="s">
        <v>74</v>
      </c>
      <c r="E244" s="3">
        <f t="shared" si="30"/>
        <v>0.54</v>
      </c>
      <c r="F244" s="18" t="str">
        <f t="shared" si="32"/>
        <v>2017/2018</v>
      </c>
      <c r="G244" s="3" t="s">
        <v>74</v>
      </c>
      <c r="H244" s="3" t="s">
        <v>74</v>
      </c>
      <c r="I244" s="3">
        <f t="shared" si="31"/>
        <v>0.42</v>
      </c>
      <c r="J244" s="18" t="str">
        <f t="shared" si="33"/>
        <v>2018/2019</v>
      </c>
      <c r="K244" s="3">
        <v>875</v>
      </c>
      <c r="L244" s="3">
        <v>115</v>
      </c>
      <c r="M244" s="3">
        <v>0.3</v>
      </c>
      <c r="U244" s="73" t="s">
        <v>595</v>
      </c>
      <c r="V244" s="73" t="s">
        <v>596</v>
      </c>
    </row>
    <row r="245" spans="1:22" x14ac:dyDescent="0.25">
      <c r="A245" s="21">
        <f t="shared" si="34"/>
        <v>43453</v>
      </c>
      <c r="B245" s="18" t="str">
        <f t="shared" si="35"/>
        <v>2016/2017</v>
      </c>
      <c r="C245" s="3" t="s">
        <v>74</v>
      </c>
      <c r="D245" s="3" t="s">
        <v>74</v>
      </c>
      <c r="E245" s="3">
        <f t="shared" si="30"/>
        <v>0.54</v>
      </c>
      <c r="F245" s="18" t="str">
        <f t="shared" si="32"/>
        <v>2017/2018</v>
      </c>
      <c r="G245" s="3" t="s">
        <v>74</v>
      </c>
      <c r="H245" s="3" t="s">
        <v>74</v>
      </c>
      <c r="I245" s="3">
        <f t="shared" si="31"/>
        <v>0.42</v>
      </c>
      <c r="J245" s="18" t="str">
        <f t="shared" si="33"/>
        <v>2018/2019</v>
      </c>
      <c r="K245" s="3">
        <v>875</v>
      </c>
      <c r="L245" s="3">
        <v>115</v>
      </c>
      <c r="M245" s="3">
        <v>0.3</v>
      </c>
      <c r="U245" s="73" t="s">
        <v>597</v>
      </c>
      <c r="V245" s="73" t="s">
        <v>598</v>
      </c>
    </row>
    <row r="246" spans="1:22" x14ac:dyDescent="0.25">
      <c r="A246" s="21">
        <f t="shared" si="34"/>
        <v>43454</v>
      </c>
      <c r="B246" s="18" t="str">
        <f t="shared" si="35"/>
        <v>2016/2017</v>
      </c>
      <c r="C246" s="3" t="s">
        <v>74</v>
      </c>
      <c r="D246" s="3" t="s">
        <v>74</v>
      </c>
      <c r="E246" s="3">
        <f t="shared" si="30"/>
        <v>0.54</v>
      </c>
      <c r="F246" s="18" t="str">
        <f t="shared" si="32"/>
        <v>2017/2018</v>
      </c>
      <c r="G246" s="3" t="s">
        <v>74</v>
      </c>
      <c r="H246" s="3" t="s">
        <v>74</v>
      </c>
      <c r="I246" s="3">
        <f t="shared" si="31"/>
        <v>0.42</v>
      </c>
      <c r="J246" s="18" t="str">
        <f t="shared" si="33"/>
        <v>2018/2019</v>
      </c>
      <c r="K246" s="3">
        <v>875</v>
      </c>
      <c r="L246" s="3">
        <v>115</v>
      </c>
      <c r="M246" s="3">
        <v>0.3</v>
      </c>
      <c r="U246" s="73" t="s">
        <v>599</v>
      </c>
      <c r="V246" s="73" t="s">
        <v>600</v>
      </c>
    </row>
    <row r="247" spans="1:22" x14ac:dyDescent="0.25">
      <c r="A247" s="21">
        <f t="shared" si="34"/>
        <v>43455</v>
      </c>
      <c r="B247" s="18" t="str">
        <f t="shared" si="35"/>
        <v>2016/2017</v>
      </c>
      <c r="C247" s="3" t="s">
        <v>74</v>
      </c>
      <c r="D247" s="3" t="s">
        <v>74</v>
      </c>
      <c r="E247" s="3">
        <f t="shared" si="30"/>
        <v>0.54</v>
      </c>
      <c r="F247" s="18" t="str">
        <f t="shared" si="32"/>
        <v>2017/2018</v>
      </c>
      <c r="G247" s="3" t="s">
        <v>74</v>
      </c>
      <c r="H247" s="3" t="s">
        <v>74</v>
      </c>
      <c r="I247" s="3">
        <f t="shared" si="31"/>
        <v>0.42</v>
      </c>
      <c r="J247" s="18" t="str">
        <f t="shared" si="33"/>
        <v>2018/2019</v>
      </c>
      <c r="K247" s="3">
        <v>875</v>
      </c>
      <c r="L247" s="3">
        <v>115</v>
      </c>
      <c r="M247" s="3">
        <v>0.3</v>
      </c>
      <c r="U247" s="73" t="s">
        <v>601</v>
      </c>
      <c r="V247" s="73" t="s">
        <v>602</v>
      </c>
    </row>
    <row r="248" spans="1:22" x14ac:dyDescent="0.25">
      <c r="A248" s="21">
        <f t="shared" si="34"/>
        <v>43456</v>
      </c>
      <c r="B248" s="18" t="str">
        <f t="shared" si="35"/>
        <v>2016/2017</v>
      </c>
      <c r="C248" s="3" t="s">
        <v>74</v>
      </c>
      <c r="D248" s="3" t="s">
        <v>74</v>
      </c>
      <c r="E248" s="3">
        <f t="shared" si="30"/>
        <v>0.54</v>
      </c>
      <c r="F248" s="18" t="str">
        <f t="shared" si="32"/>
        <v>2017/2018</v>
      </c>
      <c r="G248" s="3" t="s">
        <v>74</v>
      </c>
      <c r="H248" s="3" t="s">
        <v>74</v>
      </c>
      <c r="I248" s="3">
        <f t="shared" si="31"/>
        <v>0.42</v>
      </c>
      <c r="J248" s="18" t="str">
        <f t="shared" si="33"/>
        <v>2018/2019</v>
      </c>
      <c r="K248" s="3">
        <v>875</v>
      </c>
      <c r="L248" s="3">
        <v>115</v>
      </c>
      <c r="M248" s="3">
        <v>0.3</v>
      </c>
      <c r="U248" s="73" t="s">
        <v>603</v>
      </c>
      <c r="V248" s="73" t="s">
        <v>604</v>
      </c>
    </row>
    <row r="249" spans="1:22" x14ac:dyDescent="0.25">
      <c r="A249" s="21">
        <f t="shared" si="34"/>
        <v>43457</v>
      </c>
      <c r="B249" s="18" t="str">
        <f t="shared" si="35"/>
        <v>2016/2017</v>
      </c>
      <c r="C249" s="3" t="s">
        <v>74</v>
      </c>
      <c r="D249" s="3" t="s">
        <v>74</v>
      </c>
      <c r="E249" s="3">
        <f t="shared" si="30"/>
        <v>0.54</v>
      </c>
      <c r="F249" s="18" t="str">
        <f t="shared" si="32"/>
        <v>2017/2018</v>
      </c>
      <c r="G249" s="3" t="s">
        <v>74</v>
      </c>
      <c r="H249" s="3" t="s">
        <v>74</v>
      </c>
      <c r="I249" s="3">
        <f t="shared" si="31"/>
        <v>0.42</v>
      </c>
      <c r="J249" s="18" t="str">
        <f t="shared" si="33"/>
        <v>2018/2019</v>
      </c>
      <c r="K249" s="3">
        <v>875</v>
      </c>
      <c r="L249" s="3">
        <v>115</v>
      </c>
      <c r="M249" s="3">
        <v>0.3</v>
      </c>
      <c r="U249" s="73" t="s">
        <v>605</v>
      </c>
      <c r="V249" s="73" t="s">
        <v>606</v>
      </c>
    </row>
    <row r="250" spans="1:22" x14ac:dyDescent="0.25">
      <c r="A250" s="21">
        <f t="shared" si="34"/>
        <v>43458</v>
      </c>
      <c r="B250" s="18" t="str">
        <f t="shared" si="35"/>
        <v>2016/2017</v>
      </c>
      <c r="C250" s="3" t="s">
        <v>74</v>
      </c>
      <c r="D250" s="3" t="s">
        <v>74</v>
      </c>
      <c r="E250" s="3">
        <f t="shared" si="30"/>
        <v>0.54</v>
      </c>
      <c r="F250" s="18" t="str">
        <f t="shared" si="32"/>
        <v>2017/2018</v>
      </c>
      <c r="G250" s="3" t="s">
        <v>74</v>
      </c>
      <c r="H250" s="3" t="s">
        <v>74</v>
      </c>
      <c r="I250" s="3">
        <f t="shared" si="31"/>
        <v>0.42</v>
      </c>
      <c r="J250" s="18" t="str">
        <f t="shared" si="33"/>
        <v>2018/2019</v>
      </c>
      <c r="K250" s="3">
        <v>875</v>
      </c>
      <c r="L250" s="3">
        <v>115</v>
      </c>
      <c r="M250" s="3">
        <v>0.3</v>
      </c>
      <c r="U250" s="73" t="s">
        <v>607</v>
      </c>
      <c r="V250" s="73" t="s">
        <v>608</v>
      </c>
    </row>
    <row r="251" spans="1:22" x14ac:dyDescent="0.25">
      <c r="A251" s="21">
        <f t="shared" si="34"/>
        <v>43459</v>
      </c>
      <c r="B251" s="18" t="str">
        <f t="shared" si="35"/>
        <v>2016/2017</v>
      </c>
      <c r="C251" s="3" t="s">
        <v>74</v>
      </c>
      <c r="D251" s="3" t="s">
        <v>74</v>
      </c>
      <c r="E251" s="3">
        <f t="shared" si="30"/>
        <v>0.54</v>
      </c>
      <c r="F251" s="18" t="str">
        <f t="shared" si="32"/>
        <v>2017/2018</v>
      </c>
      <c r="G251" s="3" t="s">
        <v>74</v>
      </c>
      <c r="H251" s="3" t="s">
        <v>74</v>
      </c>
      <c r="I251" s="3">
        <f t="shared" si="31"/>
        <v>0.42</v>
      </c>
      <c r="J251" s="18" t="str">
        <f t="shared" si="33"/>
        <v>2018/2019</v>
      </c>
      <c r="K251" s="3">
        <v>875</v>
      </c>
      <c r="L251" s="3">
        <v>115</v>
      </c>
      <c r="M251" s="3">
        <v>0.3</v>
      </c>
      <c r="U251" s="73" t="s">
        <v>609</v>
      </c>
      <c r="V251" s="73" t="s">
        <v>610</v>
      </c>
    </row>
    <row r="252" spans="1:22" x14ac:dyDescent="0.25">
      <c r="A252" s="21">
        <f t="shared" si="34"/>
        <v>43460</v>
      </c>
      <c r="B252" s="18" t="str">
        <f t="shared" si="35"/>
        <v>2016/2017</v>
      </c>
      <c r="C252" s="3" t="s">
        <v>74</v>
      </c>
      <c r="D252" s="3" t="s">
        <v>74</v>
      </c>
      <c r="E252" s="3">
        <f t="shared" si="30"/>
        <v>0.54</v>
      </c>
      <c r="F252" s="18" t="str">
        <f t="shared" si="32"/>
        <v>2017/2018</v>
      </c>
      <c r="G252" s="3" t="s">
        <v>74</v>
      </c>
      <c r="H252" s="3" t="s">
        <v>74</v>
      </c>
      <c r="I252" s="3">
        <f t="shared" si="31"/>
        <v>0.42</v>
      </c>
      <c r="J252" s="18" t="str">
        <f t="shared" si="33"/>
        <v>2018/2019</v>
      </c>
      <c r="K252" s="3">
        <v>875</v>
      </c>
      <c r="L252" s="3">
        <v>115</v>
      </c>
      <c r="M252" s="3">
        <v>0.3</v>
      </c>
      <c r="U252" s="73" t="s">
        <v>611</v>
      </c>
      <c r="V252" s="73" t="s">
        <v>612</v>
      </c>
    </row>
    <row r="253" spans="1:22" x14ac:dyDescent="0.25">
      <c r="A253" s="21">
        <f t="shared" si="34"/>
        <v>43461</v>
      </c>
      <c r="B253" s="18" t="str">
        <f t="shared" si="35"/>
        <v>2016/2017</v>
      </c>
      <c r="C253" s="3" t="s">
        <v>74</v>
      </c>
      <c r="D253" s="3" t="s">
        <v>74</v>
      </c>
      <c r="E253" s="3">
        <f t="shared" si="30"/>
        <v>0.54</v>
      </c>
      <c r="F253" s="18" t="str">
        <f t="shared" si="32"/>
        <v>2017/2018</v>
      </c>
      <c r="G253" s="3" t="s">
        <v>74</v>
      </c>
      <c r="H253" s="3" t="s">
        <v>74</v>
      </c>
      <c r="I253" s="3">
        <f t="shared" si="31"/>
        <v>0.42</v>
      </c>
      <c r="J253" s="18" t="str">
        <f t="shared" si="33"/>
        <v>2018/2019</v>
      </c>
      <c r="K253" s="3">
        <v>875</v>
      </c>
      <c r="L253" s="3">
        <v>115</v>
      </c>
      <c r="M253" s="3">
        <v>0.3</v>
      </c>
      <c r="U253" s="73" t="s">
        <v>613</v>
      </c>
      <c r="V253" s="73" t="s">
        <v>614</v>
      </c>
    </row>
    <row r="254" spans="1:22" x14ac:dyDescent="0.25">
      <c r="A254" s="21">
        <f t="shared" si="34"/>
        <v>43462</v>
      </c>
      <c r="B254" s="18" t="str">
        <f t="shared" si="35"/>
        <v>2016/2017</v>
      </c>
      <c r="C254" s="3" t="s">
        <v>74</v>
      </c>
      <c r="D254" s="3" t="s">
        <v>74</v>
      </c>
      <c r="E254" s="3">
        <f t="shared" si="30"/>
        <v>0.54</v>
      </c>
      <c r="F254" s="18" t="str">
        <f t="shared" si="32"/>
        <v>2017/2018</v>
      </c>
      <c r="G254" s="3" t="s">
        <v>74</v>
      </c>
      <c r="H254" s="3" t="s">
        <v>74</v>
      </c>
      <c r="I254" s="3">
        <f t="shared" si="31"/>
        <v>0.42</v>
      </c>
      <c r="J254" s="18" t="str">
        <f t="shared" si="33"/>
        <v>2018/2019</v>
      </c>
      <c r="K254" s="3">
        <v>875</v>
      </c>
      <c r="L254" s="3">
        <v>115</v>
      </c>
      <c r="M254" s="3">
        <v>0.3</v>
      </c>
      <c r="U254" s="73" t="s">
        <v>615</v>
      </c>
      <c r="V254" s="73" t="s">
        <v>616</v>
      </c>
    </row>
    <row r="255" spans="1:22" x14ac:dyDescent="0.25">
      <c r="A255" s="21">
        <f t="shared" si="34"/>
        <v>43463</v>
      </c>
      <c r="B255" s="18" t="str">
        <f t="shared" si="35"/>
        <v>2016/2017</v>
      </c>
      <c r="C255" s="3" t="s">
        <v>74</v>
      </c>
      <c r="D255" s="3" t="s">
        <v>74</v>
      </c>
      <c r="E255" s="3">
        <f t="shared" si="30"/>
        <v>0.54</v>
      </c>
      <c r="F255" s="18" t="str">
        <f t="shared" si="32"/>
        <v>2017/2018</v>
      </c>
      <c r="G255" s="3" t="s">
        <v>74</v>
      </c>
      <c r="H255" s="3" t="s">
        <v>74</v>
      </c>
      <c r="I255" s="3">
        <f t="shared" si="31"/>
        <v>0.42</v>
      </c>
      <c r="J255" s="18" t="str">
        <f t="shared" si="33"/>
        <v>2018/2019</v>
      </c>
      <c r="K255" s="3">
        <v>875</v>
      </c>
      <c r="L255" s="3">
        <v>115</v>
      </c>
      <c r="M255" s="3">
        <v>0.3</v>
      </c>
      <c r="U255" s="73" t="s">
        <v>617</v>
      </c>
      <c r="V255" s="73" t="s">
        <v>618</v>
      </c>
    </row>
    <row r="256" spans="1:22" x14ac:dyDescent="0.25">
      <c r="A256" s="21">
        <f t="shared" si="34"/>
        <v>43464</v>
      </c>
      <c r="B256" s="18" t="str">
        <f t="shared" si="35"/>
        <v>2016/2017</v>
      </c>
      <c r="C256" s="3" t="s">
        <v>74</v>
      </c>
      <c r="D256" s="3" t="s">
        <v>74</v>
      </c>
      <c r="E256" s="3">
        <f t="shared" si="30"/>
        <v>0.54</v>
      </c>
      <c r="F256" s="18" t="str">
        <f t="shared" si="32"/>
        <v>2017/2018</v>
      </c>
      <c r="G256" s="3" t="s">
        <v>74</v>
      </c>
      <c r="H256" s="3" t="s">
        <v>74</v>
      </c>
      <c r="I256" s="3">
        <f t="shared" si="31"/>
        <v>0.42</v>
      </c>
      <c r="J256" s="18" t="str">
        <f t="shared" si="33"/>
        <v>2018/2019</v>
      </c>
      <c r="K256" s="3">
        <v>875</v>
      </c>
      <c r="L256" s="3">
        <v>115</v>
      </c>
      <c r="M256" s="3">
        <v>0.3</v>
      </c>
      <c r="U256" s="73" t="s">
        <v>619</v>
      </c>
      <c r="V256" s="73" t="s">
        <v>620</v>
      </c>
    </row>
    <row r="257" spans="1:22" x14ac:dyDescent="0.25">
      <c r="A257" s="21">
        <f t="shared" si="34"/>
        <v>43465</v>
      </c>
      <c r="B257" s="18" t="str">
        <f t="shared" si="35"/>
        <v>2016/2017</v>
      </c>
      <c r="C257" s="3" t="s">
        <v>74</v>
      </c>
      <c r="D257" s="3" t="s">
        <v>74</v>
      </c>
      <c r="E257" s="3">
        <f t="shared" si="30"/>
        <v>0.54</v>
      </c>
      <c r="F257" s="18" t="str">
        <f t="shared" si="32"/>
        <v>2017/2018</v>
      </c>
      <c r="G257" s="3" t="s">
        <v>74</v>
      </c>
      <c r="H257" s="3" t="s">
        <v>74</v>
      </c>
      <c r="I257" s="3">
        <f t="shared" si="31"/>
        <v>0.42</v>
      </c>
      <c r="J257" s="18" t="str">
        <f t="shared" si="33"/>
        <v>2018/2019</v>
      </c>
      <c r="K257" s="3">
        <v>875</v>
      </c>
      <c r="L257" s="3">
        <v>115</v>
      </c>
      <c r="M257" s="3">
        <v>0.3</v>
      </c>
      <c r="U257" s="73" t="s">
        <v>621</v>
      </c>
      <c r="V257" s="73" t="s">
        <v>622</v>
      </c>
    </row>
    <row r="258" spans="1:22" x14ac:dyDescent="0.25">
      <c r="A258" s="21">
        <f t="shared" si="34"/>
        <v>43466</v>
      </c>
      <c r="B258" s="18" t="str">
        <f t="shared" si="35"/>
        <v>2016/2017</v>
      </c>
      <c r="C258" s="3" t="s">
        <v>74</v>
      </c>
      <c r="D258" s="3" t="s">
        <v>74</v>
      </c>
      <c r="E258" s="3">
        <f t="shared" si="30"/>
        <v>0.54</v>
      </c>
      <c r="F258" s="18" t="str">
        <f t="shared" si="32"/>
        <v>2017/2018</v>
      </c>
      <c r="G258" s="3" t="s">
        <v>74</v>
      </c>
      <c r="H258" s="3" t="s">
        <v>74</v>
      </c>
      <c r="I258" s="3">
        <f t="shared" si="31"/>
        <v>0.42</v>
      </c>
      <c r="J258" s="18" t="str">
        <f t="shared" si="33"/>
        <v>2018/2019</v>
      </c>
      <c r="K258" s="3">
        <v>1750</v>
      </c>
      <c r="L258" s="3">
        <v>235</v>
      </c>
      <c r="M258" s="3">
        <v>0.3</v>
      </c>
      <c r="U258" s="73" t="s">
        <v>623</v>
      </c>
      <c r="V258" s="73" t="s">
        <v>624</v>
      </c>
    </row>
    <row r="259" spans="1:22" x14ac:dyDescent="0.25">
      <c r="A259" s="21">
        <f t="shared" si="34"/>
        <v>43467</v>
      </c>
      <c r="B259" s="18" t="str">
        <f t="shared" si="35"/>
        <v>2016/2017</v>
      </c>
      <c r="C259" s="3" t="s">
        <v>74</v>
      </c>
      <c r="D259" s="3" t="s">
        <v>74</v>
      </c>
      <c r="E259" s="3">
        <f t="shared" si="30"/>
        <v>0.55000000000000004</v>
      </c>
      <c r="F259" s="18" t="str">
        <f t="shared" si="32"/>
        <v>2017/2018</v>
      </c>
      <c r="G259" s="3" t="s">
        <v>74</v>
      </c>
      <c r="H259" s="3" t="s">
        <v>74</v>
      </c>
      <c r="I259" s="3">
        <f t="shared" si="31"/>
        <v>0.43</v>
      </c>
      <c r="J259" s="18" t="str">
        <f t="shared" si="33"/>
        <v>2018/2019</v>
      </c>
      <c r="K259" s="3">
        <v>1750</v>
      </c>
      <c r="L259" s="3">
        <v>235</v>
      </c>
      <c r="M259" s="3">
        <v>0.31</v>
      </c>
      <c r="U259" s="73" t="s">
        <v>625</v>
      </c>
      <c r="V259" s="73" t="s">
        <v>626</v>
      </c>
    </row>
    <row r="260" spans="1:22" x14ac:dyDescent="0.25">
      <c r="A260" s="21">
        <f t="shared" si="34"/>
        <v>43468</v>
      </c>
      <c r="B260" s="18" t="str">
        <f t="shared" si="35"/>
        <v>2016/2017</v>
      </c>
      <c r="C260" s="3" t="s">
        <v>74</v>
      </c>
      <c r="D260" s="3" t="s">
        <v>74</v>
      </c>
      <c r="E260" s="3">
        <f t="shared" si="30"/>
        <v>0.55000000000000004</v>
      </c>
      <c r="F260" s="18" t="str">
        <f t="shared" si="32"/>
        <v>2017/2018</v>
      </c>
      <c r="G260" s="3" t="s">
        <v>74</v>
      </c>
      <c r="H260" s="3" t="s">
        <v>74</v>
      </c>
      <c r="I260" s="3">
        <f t="shared" si="31"/>
        <v>0.43</v>
      </c>
      <c r="J260" s="18" t="str">
        <f t="shared" si="33"/>
        <v>2018/2019</v>
      </c>
      <c r="K260" s="3">
        <v>1750</v>
      </c>
      <c r="L260" s="3">
        <v>235</v>
      </c>
      <c r="M260" s="3">
        <v>0.31</v>
      </c>
      <c r="U260" s="73" t="s">
        <v>627</v>
      </c>
      <c r="V260" s="73" t="s">
        <v>628</v>
      </c>
    </row>
    <row r="261" spans="1:22" x14ac:dyDescent="0.25">
      <c r="A261" s="21">
        <f t="shared" si="34"/>
        <v>43469</v>
      </c>
      <c r="B261" s="18" t="str">
        <f t="shared" si="35"/>
        <v>2016/2017</v>
      </c>
      <c r="C261" s="3" t="s">
        <v>74</v>
      </c>
      <c r="D261" s="3" t="s">
        <v>74</v>
      </c>
      <c r="E261" s="3">
        <f t="shared" si="30"/>
        <v>0.55000000000000004</v>
      </c>
      <c r="F261" s="18" t="str">
        <f t="shared" si="32"/>
        <v>2017/2018</v>
      </c>
      <c r="G261" s="3" t="s">
        <v>74</v>
      </c>
      <c r="H261" s="3" t="s">
        <v>74</v>
      </c>
      <c r="I261" s="3">
        <f t="shared" si="31"/>
        <v>0.43</v>
      </c>
      <c r="J261" s="18" t="str">
        <f t="shared" si="33"/>
        <v>2018/2019</v>
      </c>
      <c r="K261" s="3">
        <v>1750</v>
      </c>
      <c r="L261" s="3">
        <v>235</v>
      </c>
      <c r="M261" s="3">
        <v>0.31</v>
      </c>
      <c r="U261" s="73" t="s">
        <v>629</v>
      </c>
      <c r="V261" s="73" t="s">
        <v>630</v>
      </c>
    </row>
    <row r="262" spans="1:22" x14ac:dyDescent="0.25">
      <c r="A262" s="21">
        <f t="shared" si="34"/>
        <v>43470</v>
      </c>
      <c r="B262" s="18" t="str">
        <f t="shared" si="35"/>
        <v>2016/2017</v>
      </c>
      <c r="C262" s="3" t="s">
        <v>74</v>
      </c>
      <c r="D262" s="3" t="s">
        <v>74</v>
      </c>
      <c r="E262" s="3">
        <f t="shared" si="30"/>
        <v>0.55000000000000004</v>
      </c>
      <c r="F262" s="18" t="str">
        <f t="shared" si="32"/>
        <v>2017/2018</v>
      </c>
      <c r="G262" s="3" t="s">
        <v>74</v>
      </c>
      <c r="H262" s="3" t="s">
        <v>74</v>
      </c>
      <c r="I262" s="3">
        <f t="shared" si="31"/>
        <v>0.43</v>
      </c>
      <c r="J262" s="18" t="str">
        <f t="shared" si="33"/>
        <v>2018/2019</v>
      </c>
      <c r="K262" s="3">
        <v>1750</v>
      </c>
      <c r="L262" s="3">
        <v>235</v>
      </c>
      <c r="M262" s="3">
        <v>0.31</v>
      </c>
      <c r="U262" s="73" t="s">
        <v>631</v>
      </c>
      <c r="V262" s="73" t="s">
        <v>632</v>
      </c>
    </row>
    <row r="263" spans="1:22" x14ac:dyDescent="0.25">
      <c r="A263" s="21">
        <f t="shared" si="34"/>
        <v>43471</v>
      </c>
      <c r="B263" s="18" t="str">
        <f t="shared" si="35"/>
        <v>2016/2017</v>
      </c>
      <c r="C263" s="3" t="s">
        <v>74</v>
      </c>
      <c r="D263" s="3" t="s">
        <v>74</v>
      </c>
      <c r="E263" s="3">
        <f t="shared" si="30"/>
        <v>0.55000000000000004</v>
      </c>
      <c r="F263" s="18" t="str">
        <f t="shared" si="32"/>
        <v>2017/2018</v>
      </c>
      <c r="G263" s="3" t="s">
        <v>74</v>
      </c>
      <c r="H263" s="3" t="s">
        <v>74</v>
      </c>
      <c r="I263" s="3">
        <f t="shared" si="31"/>
        <v>0.43</v>
      </c>
      <c r="J263" s="18" t="str">
        <f t="shared" si="33"/>
        <v>2018/2019</v>
      </c>
      <c r="K263" s="3">
        <v>1750</v>
      </c>
      <c r="L263" s="3">
        <v>235</v>
      </c>
      <c r="M263" s="3">
        <v>0.31</v>
      </c>
      <c r="U263" s="73" t="s">
        <v>633</v>
      </c>
      <c r="V263" s="73" t="s">
        <v>634</v>
      </c>
    </row>
    <row r="264" spans="1:22" x14ac:dyDescent="0.25">
      <c r="A264" s="21">
        <f t="shared" si="34"/>
        <v>43472</v>
      </c>
      <c r="B264" s="18" t="str">
        <f t="shared" si="35"/>
        <v>2016/2017</v>
      </c>
      <c r="C264" s="3" t="s">
        <v>74</v>
      </c>
      <c r="D264" s="3" t="s">
        <v>74</v>
      </c>
      <c r="E264" s="3">
        <f t="shared" si="30"/>
        <v>0.55000000000000004</v>
      </c>
      <c r="F264" s="18" t="str">
        <f t="shared" si="32"/>
        <v>2017/2018</v>
      </c>
      <c r="G264" s="3" t="s">
        <v>74</v>
      </c>
      <c r="H264" s="3" t="s">
        <v>74</v>
      </c>
      <c r="I264" s="3">
        <f t="shared" si="31"/>
        <v>0.43</v>
      </c>
      <c r="J264" s="18" t="str">
        <f t="shared" si="33"/>
        <v>2018/2019</v>
      </c>
      <c r="K264" s="3">
        <v>1750</v>
      </c>
      <c r="L264" s="3">
        <v>235</v>
      </c>
      <c r="M264" s="3">
        <v>0.31</v>
      </c>
      <c r="U264" s="73" t="s">
        <v>635</v>
      </c>
      <c r="V264" s="73" t="s">
        <v>636</v>
      </c>
    </row>
    <row r="265" spans="1:22" x14ac:dyDescent="0.25">
      <c r="A265" s="21">
        <f t="shared" si="34"/>
        <v>43473</v>
      </c>
      <c r="B265" s="18" t="str">
        <f t="shared" si="35"/>
        <v>2016/2017</v>
      </c>
      <c r="C265" s="3" t="s">
        <v>74</v>
      </c>
      <c r="D265" s="3" t="s">
        <v>74</v>
      </c>
      <c r="E265" s="3">
        <f t="shared" si="30"/>
        <v>0.55000000000000004</v>
      </c>
      <c r="F265" s="18" t="str">
        <f t="shared" si="32"/>
        <v>2017/2018</v>
      </c>
      <c r="G265" s="3" t="s">
        <v>74</v>
      </c>
      <c r="H265" s="3" t="s">
        <v>74</v>
      </c>
      <c r="I265" s="3">
        <f t="shared" si="31"/>
        <v>0.43</v>
      </c>
      <c r="J265" s="18" t="str">
        <f t="shared" si="33"/>
        <v>2018/2019</v>
      </c>
      <c r="K265" s="3">
        <v>1750</v>
      </c>
      <c r="L265" s="3">
        <v>235</v>
      </c>
      <c r="M265" s="3">
        <v>0.31</v>
      </c>
      <c r="U265" s="73" t="s">
        <v>637</v>
      </c>
      <c r="V265" s="73" t="s">
        <v>638</v>
      </c>
    </row>
    <row r="266" spans="1:22" x14ac:dyDescent="0.25">
      <c r="A266" s="21">
        <f t="shared" si="34"/>
        <v>43474</v>
      </c>
      <c r="B266" s="18" t="str">
        <f t="shared" si="35"/>
        <v>2016/2017</v>
      </c>
      <c r="C266" s="3" t="s">
        <v>74</v>
      </c>
      <c r="D266" s="3" t="s">
        <v>74</v>
      </c>
      <c r="E266" s="3">
        <f t="shared" si="30"/>
        <v>0.55000000000000004</v>
      </c>
      <c r="F266" s="18" t="str">
        <f t="shared" si="32"/>
        <v>2017/2018</v>
      </c>
      <c r="G266" s="3" t="s">
        <v>74</v>
      </c>
      <c r="H266" s="3" t="s">
        <v>74</v>
      </c>
      <c r="I266" s="3">
        <f t="shared" si="31"/>
        <v>0.43</v>
      </c>
      <c r="J266" s="18" t="str">
        <f t="shared" si="33"/>
        <v>2018/2019</v>
      </c>
      <c r="K266" s="3">
        <v>1750</v>
      </c>
      <c r="L266" s="3">
        <v>235</v>
      </c>
      <c r="M266" s="3">
        <v>0.31</v>
      </c>
      <c r="U266" s="73" t="s">
        <v>639</v>
      </c>
      <c r="V266" s="73" t="s">
        <v>640</v>
      </c>
    </row>
    <row r="267" spans="1:22" x14ac:dyDescent="0.25">
      <c r="A267" s="21">
        <f t="shared" si="34"/>
        <v>43475</v>
      </c>
      <c r="B267" s="18" t="str">
        <f t="shared" si="35"/>
        <v>2016/2017</v>
      </c>
      <c r="C267" s="3" t="s">
        <v>74</v>
      </c>
      <c r="D267" s="3" t="s">
        <v>74</v>
      </c>
      <c r="E267" s="3">
        <f t="shared" si="30"/>
        <v>0.55000000000000004</v>
      </c>
      <c r="F267" s="18" t="str">
        <f t="shared" si="32"/>
        <v>2017/2018</v>
      </c>
      <c r="G267" s="3" t="s">
        <v>74</v>
      </c>
      <c r="H267" s="3" t="s">
        <v>74</v>
      </c>
      <c r="I267" s="3">
        <f t="shared" si="31"/>
        <v>0.43</v>
      </c>
      <c r="J267" s="18" t="str">
        <f t="shared" si="33"/>
        <v>2018/2019</v>
      </c>
      <c r="K267" s="3">
        <v>1750</v>
      </c>
      <c r="L267" s="3">
        <v>235</v>
      </c>
      <c r="M267" s="3">
        <v>0.31</v>
      </c>
      <c r="U267" s="73" t="s">
        <v>641</v>
      </c>
      <c r="V267" s="73" t="s">
        <v>642</v>
      </c>
    </row>
    <row r="268" spans="1:22" x14ac:dyDescent="0.25">
      <c r="A268" s="21">
        <f t="shared" si="34"/>
        <v>43476</v>
      </c>
      <c r="B268" s="18" t="str">
        <f t="shared" si="35"/>
        <v>2016/2017</v>
      </c>
      <c r="C268" s="3" t="s">
        <v>74</v>
      </c>
      <c r="D268" s="3" t="s">
        <v>74</v>
      </c>
      <c r="E268" s="3">
        <f t="shared" si="30"/>
        <v>0.55000000000000004</v>
      </c>
      <c r="F268" s="18" t="str">
        <f t="shared" si="32"/>
        <v>2017/2018</v>
      </c>
      <c r="G268" s="3" t="s">
        <v>74</v>
      </c>
      <c r="H268" s="3" t="s">
        <v>74</v>
      </c>
      <c r="I268" s="3">
        <f t="shared" si="31"/>
        <v>0.43</v>
      </c>
      <c r="J268" s="18" t="str">
        <f t="shared" si="33"/>
        <v>2018/2019</v>
      </c>
      <c r="K268" s="3">
        <v>1750</v>
      </c>
      <c r="L268" s="3">
        <v>235</v>
      </c>
      <c r="M268" s="3">
        <v>0.31</v>
      </c>
      <c r="U268" s="73" t="s">
        <v>643</v>
      </c>
      <c r="V268" s="73" t="s">
        <v>644</v>
      </c>
    </row>
    <row r="269" spans="1:22" x14ac:dyDescent="0.25">
      <c r="A269" s="21">
        <f t="shared" si="34"/>
        <v>43477</v>
      </c>
      <c r="B269" s="18" t="str">
        <f t="shared" si="35"/>
        <v>2016/2017</v>
      </c>
      <c r="C269" s="3" t="s">
        <v>74</v>
      </c>
      <c r="D269" s="3" t="s">
        <v>74</v>
      </c>
      <c r="E269" s="3">
        <f t="shared" ref="E269:E332" si="36">+I269+0.12</f>
        <v>0.55000000000000004</v>
      </c>
      <c r="F269" s="18" t="str">
        <f t="shared" si="32"/>
        <v>2017/2018</v>
      </c>
      <c r="G269" s="3" t="s">
        <v>74</v>
      </c>
      <c r="H269" s="3" t="s">
        <v>74</v>
      </c>
      <c r="I269" s="3">
        <f t="shared" ref="I269:I332" si="37">+M269+0.12</f>
        <v>0.43</v>
      </c>
      <c r="J269" s="18" t="str">
        <f t="shared" si="33"/>
        <v>2018/2019</v>
      </c>
      <c r="K269" s="3">
        <v>1750</v>
      </c>
      <c r="L269" s="3">
        <v>235</v>
      </c>
      <c r="M269" s="3">
        <v>0.31</v>
      </c>
      <c r="U269" s="73" t="s">
        <v>645</v>
      </c>
      <c r="V269" s="73" t="s">
        <v>646</v>
      </c>
    </row>
    <row r="270" spans="1:22" x14ac:dyDescent="0.25">
      <c r="A270" s="21">
        <f t="shared" si="34"/>
        <v>43478</v>
      </c>
      <c r="B270" s="18" t="str">
        <f t="shared" si="35"/>
        <v>2016/2017</v>
      </c>
      <c r="C270" s="3" t="s">
        <v>74</v>
      </c>
      <c r="D270" s="3" t="s">
        <v>74</v>
      </c>
      <c r="E270" s="3">
        <f t="shared" si="36"/>
        <v>0.55000000000000004</v>
      </c>
      <c r="F270" s="18" t="str">
        <f t="shared" si="32"/>
        <v>2017/2018</v>
      </c>
      <c r="G270" s="3" t="s">
        <v>74</v>
      </c>
      <c r="H270" s="3" t="s">
        <v>74</v>
      </c>
      <c r="I270" s="3">
        <f t="shared" si="37"/>
        <v>0.43</v>
      </c>
      <c r="J270" s="18" t="str">
        <f t="shared" si="33"/>
        <v>2018/2019</v>
      </c>
      <c r="K270" s="3">
        <v>1750</v>
      </c>
      <c r="L270" s="3">
        <v>235</v>
      </c>
      <c r="M270" s="3">
        <v>0.31</v>
      </c>
      <c r="U270" s="73" t="s">
        <v>647</v>
      </c>
      <c r="V270" s="73" t="s">
        <v>648</v>
      </c>
    </row>
    <row r="271" spans="1:22" x14ac:dyDescent="0.25">
      <c r="A271" s="21">
        <f t="shared" si="34"/>
        <v>43479</v>
      </c>
      <c r="B271" s="18" t="str">
        <f t="shared" si="35"/>
        <v>2016/2017</v>
      </c>
      <c r="C271" s="3" t="s">
        <v>74</v>
      </c>
      <c r="D271" s="3" t="s">
        <v>74</v>
      </c>
      <c r="E271" s="3">
        <f t="shared" si="36"/>
        <v>0.55000000000000004</v>
      </c>
      <c r="F271" s="18" t="str">
        <f t="shared" si="32"/>
        <v>2017/2018</v>
      </c>
      <c r="G271" s="3" t="s">
        <v>74</v>
      </c>
      <c r="H271" s="3" t="s">
        <v>74</v>
      </c>
      <c r="I271" s="3">
        <f t="shared" si="37"/>
        <v>0.43</v>
      </c>
      <c r="J271" s="18" t="str">
        <f t="shared" si="33"/>
        <v>2018/2019</v>
      </c>
      <c r="K271" s="3">
        <v>1750</v>
      </c>
      <c r="L271" s="3">
        <v>235</v>
      </c>
      <c r="M271" s="3">
        <v>0.31</v>
      </c>
      <c r="U271" s="73" t="s">
        <v>649</v>
      </c>
      <c r="V271" s="73" t="s">
        <v>650</v>
      </c>
    </row>
    <row r="272" spans="1:22" x14ac:dyDescent="0.25">
      <c r="A272" s="21">
        <f t="shared" si="34"/>
        <v>43480</v>
      </c>
      <c r="B272" s="18" t="str">
        <f t="shared" si="35"/>
        <v>2016/2017</v>
      </c>
      <c r="C272" s="3" t="s">
        <v>74</v>
      </c>
      <c r="D272" s="3" t="s">
        <v>74</v>
      </c>
      <c r="E272" s="3">
        <f t="shared" si="36"/>
        <v>0.55000000000000004</v>
      </c>
      <c r="F272" s="18" t="str">
        <f t="shared" si="32"/>
        <v>2017/2018</v>
      </c>
      <c r="G272" s="3" t="s">
        <v>74</v>
      </c>
      <c r="H272" s="3" t="s">
        <v>74</v>
      </c>
      <c r="I272" s="3">
        <f t="shared" si="37"/>
        <v>0.43</v>
      </c>
      <c r="J272" s="18" t="str">
        <f t="shared" si="33"/>
        <v>2018/2019</v>
      </c>
      <c r="K272" s="3">
        <v>1750</v>
      </c>
      <c r="L272" s="3">
        <v>235</v>
      </c>
      <c r="M272" s="3">
        <v>0.31</v>
      </c>
      <c r="U272" s="73" t="s">
        <v>651</v>
      </c>
      <c r="V272" s="73" t="s">
        <v>652</v>
      </c>
    </row>
    <row r="273" spans="1:22" x14ac:dyDescent="0.25">
      <c r="A273" s="21">
        <f t="shared" si="34"/>
        <v>43481</v>
      </c>
      <c r="B273" s="18" t="str">
        <f t="shared" si="35"/>
        <v>2016/2017</v>
      </c>
      <c r="C273" s="3" t="s">
        <v>74</v>
      </c>
      <c r="D273" s="3" t="s">
        <v>74</v>
      </c>
      <c r="E273" s="3">
        <f t="shared" si="36"/>
        <v>0.55000000000000004</v>
      </c>
      <c r="F273" s="18" t="str">
        <f t="shared" si="32"/>
        <v>2017/2018</v>
      </c>
      <c r="G273" s="3" t="s">
        <v>74</v>
      </c>
      <c r="H273" s="3" t="s">
        <v>74</v>
      </c>
      <c r="I273" s="3">
        <f t="shared" si="37"/>
        <v>0.43</v>
      </c>
      <c r="J273" s="18" t="str">
        <f t="shared" si="33"/>
        <v>2018/2019</v>
      </c>
      <c r="K273" s="3">
        <v>1750</v>
      </c>
      <c r="L273" s="3">
        <v>235</v>
      </c>
      <c r="M273" s="3">
        <v>0.31</v>
      </c>
      <c r="U273" s="73" t="s">
        <v>653</v>
      </c>
      <c r="V273" s="73" t="s">
        <v>654</v>
      </c>
    </row>
    <row r="274" spans="1:22" x14ac:dyDescent="0.25">
      <c r="A274" s="21">
        <f t="shared" si="34"/>
        <v>43482</v>
      </c>
      <c r="B274" s="18" t="str">
        <f t="shared" si="35"/>
        <v>2016/2017</v>
      </c>
      <c r="C274" s="3" t="s">
        <v>74</v>
      </c>
      <c r="D274" s="3" t="s">
        <v>74</v>
      </c>
      <c r="E274" s="3">
        <f t="shared" si="36"/>
        <v>0.55000000000000004</v>
      </c>
      <c r="F274" s="18" t="str">
        <f t="shared" si="32"/>
        <v>2017/2018</v>
      </c>
      <c r="G274" s="3" t="s">
        <v>74</v>
      </c>
      <c r="H274" s="3" t="s">
        <v>74</v>
      </c>
      <c r="I274" s="3">
        <f t="shared" si="37"/>
        <v>0.43</v>
      </c>
      <c r="J274" s="18" t="str">
        <f t="shared" si="33"/>
        <v>2018/2019</v>
      </c>
      <c r="K274" s="3">
        <v>1750</v>
      </c>
      <c r="L274" s="3">
        <v>235</v>
      </c>
      <c r="M274" s="3">
        <v>0.31</v>
      </c>
      <c r="U274" s="73" t="s">
        <v>655</v>
      </c>
      <c r="V274" s="73" t="s">
        <v>656</v>
      </c>
    </row>
    <row r="275" spans="1:22" x14ac:dyDescent="0.25">
      <c r="A275" s="21">
        <f t="shared" si="34"/>
        <v>43483</v>
      </c>
      <c r="B275" s="18" t="str">
        <f t="shared" si="35"/>
        <v>2016/2017</v>
      </c>
      <c r="C275" s="3" t="s">
        <v>74</v>
      </c>
      <c r="D275" s="3" t="s">
        <v>74</v>
      </c>
      <c r="E275" s="3">
        <f t="shared" si="36"/>
        <v>0.55000000000000004</v>
      </c>
      <c r="F275" s="18" t="str">
        <f t="shared" si="32"/>
        <v>2017/2018</v>
      </c>
      <c r="G275" s="3" t="s">
        <v>74</v>
      </c>
      <c r="H275" s="3" t="s">
        <v>74</v>
      </c>
      <c r="I275" s="3">
        <f t="shared" si="37"/>
        <v>0.43</v>
      </c>
      <c r="J275" s="18" t="str">
        <f t="shared" si="33"/>
        <v>2018/2019</v>
      </c>
      <c r="K275" s="3">
        <v>1750</v>
      </c>
      <c r="L275" s="3">
        <v>235</v>
      </c>
      <c r="M275" s="3">
        <v>0.31</v>
      </c>
      <c r="U275" s="73" t="s">
        <v>657</v>
      </c>
      <c r="V275" s="73" t="s">
        <v>658</v>
      </c>
    </row>
    <row r="276" spans="1:22" x14ac:dyDescent="0.25">
      <c r="A276" s="21">
        <f t="shared" si="34"/>
        <v>43484</v>
      </c>
      <c r="B276" s="18" t="str">
        <f t="shared" si="35"/>
        <v>2016/2017</v>
      </c>
      <c r="C276" s="3" t="s">
        <v>74</v>
      </c>
      <c r="D276" s="3" t="s">
        <v>74</v>
      </c>
      <c r="E276" s="3">
        <f t="shared" si="36"/>
        <v>0.55000000000000004</v>
      </c>
      <c r="F276" s="18" t="str">
        <f t="shared" si="32"/>
        <v>2017/2018</v>
      </c>
      <c r="G276" s="3" t="s">
        <v>74</v>
      </c>
      <c r="H276" s="3" t="s">
        <v>74</v>
      </c>
      <c r="I276" s="3">
        <f t="shared" si="37"/>
        <v>0.43</v>
      </c>
      <c r="J276" s="18" t="str">
        <f t="shared" si="33"/>
        <v>2018/2019</v>
      </c>
      <c r="K276" s="3">
        <v>1750</v>
      </c>
      <c r="L276" s="3">
        <v>235</v>
      </c>
      <c r="M276" s="3">
        <v>0.31</v>
      </c>
      <c r="U276" s="73" t="s">
        <v>659</v>
      </c>
      <c r="V276" s="73" t="s">
        <v>660</v>
      </c>
    </row>
    <row r="277" spans="1:22" x14ac:dyDescent="0.25">
      <c r="A277" s="21">
        <f t="shared" si="34"/>
        <v>43485</v>
      </c>
      <c r="B277" s="18" t="str">
        <f t="shared" si="35"/>
        <v>2016/2017</v>
      </c>
      <c r="C277" s="3" t="s">
        <v>74</v>
      </c>
      <c r="D277" s="3" t="s">
        <v>74</v>
      </c>
      <c r="E277" s="3">
        <f t="shared" si="36"/>
        <v>0.55000000000000004</v>
      </c>
      <c r="F277" s="18" t="str">
        <f t="shared" si="32"/>
        <v>2017/2018</v>
      </c>
      <c r="G277" s="3" t="s">
        <v>74</v>
      </c>
      <c r="H277" s="3" t="s">
        <v>74</v>
      </c>
      <c r="I277" s="3">
        <f t="shared" si="37"/>
        <v>0.43</v>
      </c>
      <c r="J277" s="18" t="str">
        <f t="shared" si="33"/>
        <v>2018/2019</v>
      </c>
      <c r="K277" s="3">
        <v>1750</v>
      </c>
      <c r="L277" s="3">
        <v>235</v>
      </c>
      <c r="M277" s="3">
        <v>0.31</v>
      </c>
      <c r="U277" s="73" t="s">
        <v>661</v>
      </c>
      <c r="V277" s="73" t="s">
        <v>662</v>
      </c>
    </row>
    <row r="278" spans="1:22" x14ac:dyDescent="0.25">
      <c r="A278" s="21">
        <f t="shared" si="34"/>
        <v>43486</v>
      </c>
      <c r="B278" s="18" t="str">
        <f t="shared" si="35"/>
        <v>2016/2017</v>
      </c>
      <c r="C278" s="3" t="s">
        <v>74</v>
      </c>
      <c r="D278" s="3" t="s">
        <v>74</v>
      </c>
      <c r="E278" s="3">
        <f t="shared" si="36"/>
        <v>0.55000000000000004</v>
      </c>
      <c r="F278" s="18" t="str">
        <f t="shared" si="32"/>
        <v>2017/2018</v>
      </c>
      <c r="G278" s="3" t="s">
        <v>74</v>
      </c>
      <c r="H278" s="3" t="s">
        <v>74</v>
      </c>
      <c r="I278" s="3">
        <f t="shared" si="37"/>
        <v>0.43</v>
      </c>
      <c r="J278" s="18" t="str">
        <f t="shared" si="33"/>
        <v>2018/2019</v>
      </c>
      <c r="K278" s="3">
        <v>1750</v>
      </c>
      <c r="L278" s="3">
        <v>235</v>
      </c>
      <c r="M278" s="3">
        <v>0.31</v>
      </c>
      <c r="U278" s="73" t="s">
        <v>663</v>
      </c>
      <c r="V278" s="73" t="s">
        <v>664</v>
      </c>
    </row>
    <row r="279" spans="1:22" x14ac:dyDescent="0.25">
      <c r="A279" s="21">
        <f t="shared" si="34"/>
        <v>43487</v>
      </c>
      <c r="B279" s="18" t="str">
        <f t="shared" si="35"/>
        <v>2016/2017</v>
      </c>
      <c r="C279" s="3" t="s">
        <v>74</v>
      </c>
      <c r="D279" s="3" t="s">
        <v>74</v>
      </c>
      <c r="E279" s="3">
        <f t="shared" si="36"/>
        <v>0.55000000000000004</v>
      </c>
      <c r="F279" s="18" t="str">
        <f t="shared" si="32"/>
        <v>2017/2018</v>
      </c>
      <c r="G279" s="3" t="s">
        <v>74</v>
      </c>
      <c r="H279" s="3" t="s">
        <v>74</v>
      </c>
      <c r="I279" s="3">
        <f t="shared" si="37"/>
        <v>0.43</v>
      </c>
      <c r="J279" s="18" t="str">
        <f t="shared" si="33"/>
        <v>2018/2019</v>
      </c>
      <c r="K279" s="3">
        <v>1750</v>
      </c>
      <c r="L279" s="3">
        <v>235</v>
      </c>
      <c r="M279" s="3">
        <v>0.31</v>
      </c>
      <c r="U279" s="73" t="s">
        <v>665</v>
      </c>
      <c r="V279" s="73" t="s">
        <v>666</v>
      </c>
    </row>
    <row r="280" spans="1:22" x14ac:dyDescent="0.25">
      <c r="A280" s="21">
        <f t="shared" si="34"/>
        <v>43488</v>
      </c>
      <c r="B280" s="18" t="str">
        <f t="shared" si="35"/>
        <v>2016/2017</v>
      </c>
      <c r="C280" s="3" t="s">
        <v>74</v>
      </c>
      <c r="D280" s="3" t="s">
        <v>74</v>
      </c>
      <c r="E280" s="3">
        <f t="shared" si="36"/>
        <v>0.55000000000000004</v>
      </c>
      <c r="F280" s="18" t="str">
        <f t="shared" si="32"/>
        <v>2017/2018</v>
      </c>
      <c r="G280" s="3" t="s">
        <v>74</v>
      </c>
      <c r="H280" s="3" t="s">
        <v>74</v>
      </c>
      <c r="I280" s="3">
        <f t="shared" si="37"/>
        <v>0.43</v>
      </c>
      <c r="J280" s="18" t="str">
        <f t="shared" si="33"/>
        <v>2018/2019</v>
      </c>
      <c r="K280" s="3">
        <v>1750</v>
      </c>
      <c r="L280" s="3">
        <v>235</v>
      </c>
      <c r="M280" s="3">
        <v>0.31</v>
      </c>
      <c r="U280" s="73" t="s">
        <v>667</v>
      </c>
      <c r="V280" s="73" t="s">
        <v>668</v>
      </c>
    </row>
    <row r="281" spans="1:22" x14ac:dyDescent="0.25">
      <c r="A281" s="21">
        <f t="shared" si="34"/>
        <v>43489</v>
      </c>
      <c r="B281" s="18" t="str">
        <f t="shared" si="35"/>
        <v>2016/2017</v>
      </c>
      <c r="C281" s="3" t="s">
        <v>74</v>
      </c>
      <c r="D281" s="3" t="s">
        <v>74</v>
      </c>
      <c r="E281" s="3">
        <f t="shared" si="36"/>
        <v>0.55000000000000004</v>
      </c>
      <c r="F281" s="18" t="str">
        <f t="shared" si="32"/>
        <v>2017/2018</v>
      </c>
      <c r="G281" s="3" t="s">
        <v>74</v>
      </c>
      <c r="H281" s="3" t="s">
        <v>74</v>
      </c>
      <c r="I281" s="3">
        <f t="shared" si="37"/>
        <v>0.43</v>
      </c>
      <c r="J281" s="18" t="str">
        <f t="shared" si="33"/>
        <v>2018/2019</v>
      </c>
      <c r="K281" s="3">
        <v>1750</v>
      </c>
      <c r="L281" s="3">
        <v>235</v>
      </c>
      <c r="M281" s="3">
        <v>0.31</v>
      </c>
      <c r="U281" s="73" t="s">
        <v>669</v>
      </c>
      <c r="V281" s="73" t="s">
        <v>670</v>
      </c>
    </row>
    <row r="282" spans="1:22" x14ac:dyDescent="0.25">
      <c r="A282" s="21">
        <f t="shared" si="34"/>
        <v>43490</v>
      </c>
      <c r="B282" s="18" t="str">
        <f t="shared" si="35"/>
        <v>2016/2017</v>
      </c>
      <c r="C282" s="3" t="s">
        <v>74</v>
      </c>
      <c r="D282" s="3" t="s">
        <v>74</v>
      </c>
      <c r="E282" s="3">
        <f t="shared" si="36"/>
        <v>0.55000000000000004</v>
      </c>
      <c r="F282" s="18" t="str">
        <f t="shared" si="32"/>
        <v>2017/2018</v>
      </c>
      <c r="G282" s="3" t="s">
        <v>74</v>
      </c>
      <c r="H282" s="3" t="s">
        <v>74</v>
      </c>
      <c r="I282" s="3">
        <f t="shared" si="37"/>
        <v>0.43</v>
      </c>
      <c r="J282" s="18" t="str">
        <f t="shared" si="33"/>
        <v>2018/2019</v>
      </c>
      <c r="K282" s="3">
        <v>1750</v>
      </c>
      <c r="L282" s="3">
        <v>235</v>
      </c>
      <c r="M282" s="3">
        <v>0.31</v>
      </c>
      <c r="U282" s="73" t="s">
        <v>671</v>
      </c>
      <c r="V282" s="73" t="s">
        <v>672</v>
      </c>
    </row>
    <row r="283" spans="1:22" x14ac:dyDescent="0.25">
      <c r="A283" s="21">
        <f t="shared" si="34"/>
        <v>43491</v>
      </c>
      <c r="B283" s="18" t="str">
        <f t="shared" si="35"/>
        <v>2016/2017</v>
      </c>
      <c r="C283" s="3" t="s">
        <v>74</v>
      </c>
      <c r="D283" s="3" t="s">
        <v>74</v>
      </c>
      <c r="E283" s="3">
        <f t="shared" si="36"/>
        <v>0.55000000000000004</v>
      </c>
      <c r="F283" s="18" t="str">
        <f t="shared" si="32"/>
        <v>2017/2018</v>
      </c>
      <c r="G283" s="3" t="s">
        <v>74</v>
      </c>
      <c r="H283" s="3" t="s">
        <v>74</v>
      </c>
      <c r="I283" s="3">
        <f t="shared" si="37"/>
        <v>0.43</v>
      </c>
      <c r="J283" s="18" t="str">
        <f t="shared" si="33"/>
        <v>2018/2019</v>
      </c>
      <c r="K283" s="3">
        <v>1750</v>
      </c>
      <c r="L283" s="3">
        <v>235</v>
      </c>
      <c r="M283" s="3">
        <v>0.31</v>
      </c>
      <c r="U283" s="73" t="s">
        <v>673</v>
      </c>
      <c r="V283" s="73" t="s">
        <v>674</v>
      </c>
    </row>
    <row r="284" spans="1:22" x14ac:dyDescent="0.25">
      <c r="A284" s="21">
        <f t="shared" si="34"/>
        <v>43492</v>
      </c>
      <c r="B284" s="18" t="str">
        <f t="shared" si="35"/>
        <v>2016/2017</v>
      </c>
      <c r="C284" s="3" t="s">
        <v>74</v>
      </c>
      <c r="D284" s="3" t="s">
        <v>74</v>
      </c>
      <c r="E284" s="3">
        <f t="shared" si="36"/>
        <v>0.55000000000000004</v>
      </c>
      <c r="F284" s="18" t="str">
        <f t="shared" si="32"/>
        <v>2017/2018</v>
      </c>
      <c r="G284" s="3" t="s">
        <v>74</v>
      </c>
      <c r="H284" s="3" t="s">
        <v>74</v>
      </c>
      <c r="I284" s="3">
        <f t="shared" si="37"/>
        <v>0.43</v>
      </c>
      <c r="J284" s="18" t="str">
        <f t="shared" si="33"/>
        <v>2018/2019</v>
      </c>
      <c r="K284" s="3">
        <v>1750</v>
      </c>
      <c r="L284" s="3">
        <v>235</v>
      </c>
      <c r="M284" s="3">
        <v>0.31</v>
      </c>
      <c r="U284" s="73" t="s">
        <v>675</v>
      </c>
      <c r="V284" s="73" t="s">
        <v>676</v>
      </c>
    </row>
    <row r="285" spans="1:22" x14ac:dyDescent="0.25">
      <c r="A285" s="21">
        <f t="shared" si="34"/>
        <v>43493</v>
      </c>
      <c r="B285" s="18" t="str">
        <f t="shared" si="35"/>
        <v>2016/2017</v>
      </c>
      <c r="C285" s="3" t="s">
        <v>74</v>
      </c>
      <c r="D285" s="3" t="s">
        <v>74</v>
      </c>
      <c r="E285" s="3">
        <f t="shared" si="36"/>
        <v>0.55000000000000004</v>
      </c>
      <c r="F285" s="18" t="str">
        <f t="shared" si="32"/>
        <v>2017/2018</v>
      </c>
      <c r="G285" s="3" t="s">
        <v>74</v>
      </c>
      <c r="H285" s="3" t="s">
        <v>74</v>
      </c>
      <c r="I285" s="3">
        <f t="shared" si="37"/>
        <v>0.43</v>
      </c>
      <c r="J285" s="18" t="str">
        <f t="shared" si="33"/>
        <v>2018/2019</v>
      </c>
      <c r="K285" s="3">
        <v>1750</v>
      </c>
      <c r="L285" s="3">
        <v>235</v>
      </c>
      <c r="M285" s="3">
        <v>0.31</v>
      </c>
      <c r="U285" s="73" t="s">
        <v>677</v>
      </c>
      <c r="V285" s="73" t="s">
        <v>678</v>
      </c>
    </row>
    <row r="286" spans="1:22" x14ac:dyDescent="0.25">
      <c r="A286" s="21">
        <f t="shared" si="34"/>
        <v>43494</v>
      </c>
      <c r="B286" s="18" t="str">
        <f t="shared" si="35"/>
        <v>2016/2017</v>
      </c>
      <c r="C286" s="3" t="s">
        <v>74</v>
      </c>
      <c r="D286" s="3" t="s">
        <v>74</v>
      </c>
      <c r="E286" s="3">
        <f t="shared" si="36"/>
        <v>0.55000000000000004</v>
      </c>
      <c r="F286" s="18" t="str">
        <f t="shared" si="32"/>
        <v>2017/2018</v>
      </c>
      <c r="G286" s="3" t="s">
        <v>74</v>
      </c>
      <c r="H286" s="3" t="s">
        <v>74</v>
      </c>
      <c r="I286" s="3">
        <f t="shared" si="37"/>
        <v>0.43</v>
      </c>
      <c r="J286" s="18" t="str">
        <f t="shared" si="33"/>
        <v>2018/2019</v>
      </c>
      <c r="K286" s="3">
        <v>1750</v>
      </c>
      <c r="L286" s="3">
        <v>235</v>
      </c>
      <c r="M286" s="3">
        <v>0.31</v>
      </c>
      <c r="U286" s="73" t="s">
        <v>679</v>
      </c>
      <c r="V286" s="73" t="s">
        <v>680</v>
      </c>
    </row>
    <row r="287" spans="1:22" x14ac:dyDescent="0.25">
      <c r="A287" s="21">
        <f t="shared" si="34"/>
        <v>43495</v>
      </c>
      <c r="B287" s="18" t="str">
        <f t="shared" si="35"/>
        <v>2016/2017</v>
      </c>
      <c r="C287" s="3" t="s">
        <v>74</v>
      </c>
      <c r="D287" s="3" t="s">
        <v>74</v>
      </c>
      <c r="E287" s="3">
        <f t="shared" si="36"/>
        <v>0.55000000000000004</v>
      </c>
      <c r="F287" s="18" t="str">
        <f t="shared" si="32"/>
        <v>2017/2018</v>
      </c>
      <c r="G287" s="3" t="s">
        <v>74</v>
      </c>
      <c r="H287" s="3" t="s">
        <v>74</v>
      </c>
      <c r="I287" s="3">
        <f t="shared" si="37"/>
        <v>0.43</v>
      </c>
      <c r="J287" s="18" t="str">
        <f t="shared" si="33"/>
        <v>2018/2019</v>
      </c>
      <c r="K287" s="3">
        <v>1750</v>
      </c>
      <c r="L287" s="3">
        <v>235</v>
      </c>
      <c r="M287" s="3">
        <v>0.31</v>
      </c>
      <c r="U287" s="73" t="s">
        <v>681</v>
      </c>
      <c r="V287" s="73" t="s">
        <v>682</v>
      </c>
    </row>
    <row r="288" spans="1:22" x14ac:dyDescent="0.25">
      <c r="A288" s="21">
        <f t="shared" si="34"/>
        <v>43496</v>
      </c>
      <c r="B288" s="18" t="str">
        <f t="shared" si="35"/>
        <v>2016/2017</v>
      </c>
      <c r="C288" s="3" t="s">
        <v>74</v>
      </c>
      <c r="D288" s="3" t="s">
        <v>74</v>
      </c>
      <c r="E288" s="3">
        <f t="shared" si="36"/>
        <v>0.55000000000000004</v>
      </c>
      <c r="F288" s="18" t="str">
        <f t="shared" si="32"/>
        <v>2017/2018</v>
      </c>
      <c r="G288" s="3" t="s">
        <v>74</v>
      </c>
      <c r="H288" s="3" t="s">
        <v>74</v>
      </c>
      <c r="I288" s="3">
        <f t="shared" si="37"/>
        <v>0.43</v>
      </c>
      <c r="J288" s="18" t="str">
        <f t="shared" si="33"/>
        <v>2018/2019</v>
      </c>
      <c r="K288" s="3">
        <v>1750</v>
      </c>
      <c r="L288" s="3">
        <v>235</v>
      </c>
      <c r="M288" s="3">
        <v>0.31</v>
      </c>
      <c r="U288" s="73" t="s">
        <v>683</v>
      </c>
      <c r="V288" s="73" t="s">
        <v>684</v>
      </c>
    </row>
    <row r="289" spans="1:22" x14ac:dyDescent="0.25">
      <c r="A289" s="21">
        <f t="shared" si="34"/>
        <v>43497</v>
      </c>
      <c r="B289" s="18" t="str">
        <f t="shared" si="35"/>
        <v>2016/2017</v>
      </c>
      <c r="C289" s="3" t="s">
        <v>74</v>
      </c>
      <c r="D289" s="3" t="s">
        <v>74</v>
      </c>
      <c r="E289" s="3">
        <f t="shared" si="36"/>
        <v>0.55000000000000004</v>
      </c>
      <c r="F289" s="18" t="str">
        <f t="shared" si="32"/>
        <v>2017/2018</v>
      </c>
      <c r="G289" s="3" t="s">
        <v>74</v>
      </c>
      <c r="H289" s="3" t="s">
        <v>74</v>
      </c>
      <c r="I289" s="3">
        <f t="shared" si="37"/>
        <v>0.43</v>
      </c>
      <c r="J289" s="18" t="str">
        <f t="shared" si="33"/>
        <v>2018/2019</v>
      </c>
      <c r="K289" s="3">
        <v>1750</v>
      </c>
      <c r="L289" s="3">
        <v>235</v>
      </c>
      <c r="M289" s="3">
        <v>0.31</v>
      </c>
      <c r="U289" s="73" t="s">
        <v>685</v>
      </c>
      <c r="V289" s="73" t="s">
        <v>686</v>
      </c>
    </row>
    <row r="290" spans="1:22" x14ac:dyDescent="0.25">
      <c r="A290" s="21">
        <f t="shared" si="34"/>
        <v>43498</v>
      </c>
      <c r="B290" s="18" t="str">
        <f t="shared" si="35"/>
        <v>2016/2017</v>
      </c>
      <c r="C290" s="3" t="s">
        <v>74</v>
      </c>
      <c r="D290" s="3" t="s">
        <v>74</v>
      </c>
      <c r="E290" s="3">
        <f t="shared" si="36"/>
        <v>0.56000000000000005</v>
      </c>
      <c r="F290" s="18" t="str">
        <f t="shared" si="32"/>
        <v>2017/2018</v>
      </c>
      <c r="G290" s="3" t="s">
        <v>74</v>
      </c>
      <c r="H290" s="3" t="s">
        <v>74</v>
      </c>
      <c r="I290" s="3">
        <f t="shared" si="37"/>
        <v>0.44</v>
      </c>
      <c r="J290" s="18" t="str">
        <f t="shared" si="33"/>
        <v>2018/2019</v>
      </c>
      <c r="K290" s="3">
        <v>1750</v>
      </c>
      <c r="L290" s="3">
        <v>235</v>
      </c>
      <c r="M290" s="3">
        <v>0.32</v>
      </c>
      <c r="U290" s="73" t="s">
        <v>687</v>
      </c>
      <c r="V290" s="73" t="s">
        <v>688</v>
      </c>
    </row>
    <row r="291" spans="1:22" x14ac:dyDescent="0.25">
      <c r="A291" s="21">
        <f t="shared" si="34"/>
        <v>43499</v>
      </c>
      <c r="B291" s="18" t="str">
        <f t="shared" si="35"/>
        <v>2016/2017</v>
      </c>
      <c r="C291" s="3" t="s">
        <v>74</v>
      </c>
      <c r="D291" s="3" t="s">
        <v>74</v>
      </c>
      <c r="E291" s="3">
        <f t="shared" si="36"/>
        <v>0.56000000000000005</v>
      </c>
      <c r="F291" s="18" t="str">
        <f t="shared" si="32"/>
        <v>2017/2018</v>
      </c>
      <c r="G291" s="3" t="s">
        <v>74</v>
      </c>
      <c r="H291" s="3" t="s">
        <v>74</v>
      </c>
      <c r="I291" s="3">
        <f t="shared" si="37"/>
        <v>0.44</v>
      </c>
      <c r="J291" s="18" t="str">
        <f t="shared" si="33"/>
        <v>2018/2019</v>
      </c>
      <c r="K291" s="3">
        <v>1750</v>
      </c>
      <c r="L291" s="3">
        <v>235</v>
      </c>
      <c r="M291" s="3">
        <v>0.32</v>
      </c>
      <c r="U291" s="73" t="s">
        <v>689</v>
      </c>
      <c r="V291" s="73" t="s">
        <v>690</v>
      </c>
    </row>
    <row r="292" spans="1:22" x14ac:dyDescent="0.25">
      <c r="A292" s="21">
        <f t="shared" si="34"/>
        <v>43500</v>
      </c>
      <c r="B292" s="18" t="str">
        <f t="shared" si="35"/>
        <v>2016/2017</v>
      </c>
      <c r="C292" s="3" t="s">
        <v>74</v>
      </c>
      <c r="D292" s="3" t="s">
        <v>74</v>
      </c>
      <c r="E292" s="3">
        <f t="shared" si="36"/>
        <v>0.56000000000000005</v>
      </c>
      <c r="F292" s="18" t="str">
        <f t="shared" si="32"/>
        <v>2017/2018</v>
      </c>
      <c r="G292" s="3" t="s">
        <v>74</v>
      </c>
      <c r="H292" s="3" t="s">
        <v>74</v>
      </c>
      <c r="I292" s="3">
        <f t="shared" si="37"/>
        <v>0.44</v>
      </c>
      <c r="J292" s="18" t="str">
        <f t="shared" si="33"/>
        <v>2018/2019</v>
      </c>
      <c r="K292" s="3">
        <v>1750</v>
      </c>
      <c r="L292" s="3">
        <v>235</v>
      </c>
      <c r="M292" s="3">
        <v>0.32</v>
      </c>
      <c r="U292" s="73" t="s">
        <v>691</v>
      </c>
      <c r="V292" s="73" t="s">
        <v>692</v>
      </c>
    </row>
    <row r="293" spans="1:22" x14ac:dyDescent="0.25">
      <c r="A293" s="21">
        <f t="shared" si="34"/>
        <v>43501</v>
      </c>
      <c r="B293" s="18" t="str">
        <f t="shared" si="35"/>
        <v>2016/2017</v>
      </c>
      <c r="C293" s="3" t="s">
        <v>74</v>
      </c>
      <c r="D293" s="3" t="s">
        <v>74</v>
      </c>
      <c r="E293" s="3">
        <f t="shared" si="36"/>
        <v>0.56000000000000005</v>
      </c>
      <c r="F293" s="18" t="str">
        <f t="shared" si="32"/>
        <v>2017/2018</v>
      </c>
      <c r="G293" s="3" t="s">
        <v>74</v>
      </c>
      <c r="H293" s="3" t="s">
        <v>74</v>
      </c>
      <c r="I293" s="3">
        <f t="shared" si="37"/>
        <v>0.44</v>
      </c>
      <c r="J293" s="18" t="str">
        <f t="shared" si="33"/>
        <v>2018/2019</v>
      </c>
      <c r="K293" s="3">
        <v>1750</v>
      </c>
      <c r="L293" s="3">
        <v>235</v>
      </c>
      <c r="M293" s="3">
        <v>0.32</v>
      </c>
      <c r="U293" s="73" t="s">
        <v>693</v>
      </c>
      <c r="V293" s="73" t="s">
        <v>694</v>
      </c>
    </row>
    <row r="294" spans="1:22" x14ac:dyDescent="0.25">
      <c r="A294" s="21">
        <f t="shared" si="34"/>
        <v>43502</v>
      </c>
      <c r="B294" s="18" t="str">
        <f t="shared" si="35"/>
        <v>2016/2017</v>
      </c>
      <c r="C294" s="3" t="s">
        <v>74</v>
      </c>
      <c r="D294" s="3" t="s">
        <v>74</v>
      </c>
      <c r="E294" s="3">
        <f t="shared" si="36"/>
        <v>0.56000000000000005</v>
      </c>
      <c r="F294" s="18" t="str">
        <f t="shared" si="32"/>
        <v>2017/2018</v>
      </c>
      <c r="G294" s="3" t="s">
        <v>74</v>
      </c>
      <c r="H294" s="3" t="s">
        <v>74</v>
      </c>
      <c r="I294" s="3">
        <f t="shared" si="37"/>
        <v>0.44</v>
      </c>
      <c r="J294" s="18" t="str">
        <f t="shared" si="33"/>
        <v>2018/2019</v>
      </c>
      <c r="K294" s="3">
        <v>1750</v>
      </c>
      <c r="L294" s="3">
        <v>235</v>
      </c>
      <c r="M294" s="3">
        <v>0.32</v>
      </c>
      <c r="U294" s="73" t="s">
        <v>695</v>
      </c>
      <c r="V294" s="73" t="s">
        <v>696</v>
      </c>
    </row>
    <row r="295" spans="1:22" x14ac:dyDescent="0.25">
      <c r="A295" s="21">
        <f t="shared" si="34"/>
        <v>43503</v>
      </c>
      <c r="B295" s="18" t="str">
        <f t="shared" si="35"/>
        <v>2016/2017</v>
      </c>
      <c r="C295" s="3" t="s">
        <v>74</v>
      </c>
      <c r="D295" s="3" t="s">
        <v>74</v>
      </c>
      <c r="E295" s="3">
        <f t="shared" si="36"/>
        <v>0.56000000000000005</v>
      </c>
      <c r="F295" s="18" t="str">
        <f t="shared" si="32"/>
        <v>2017/2018</v>
      </c>
      <c r="G295" s="3" t="s">
        <v>74</v>
      </c>
      <c r="H295" s="3" t="s">
        <v>74</v>
      </c>
      <c r="I295" s="3">
        <f t="shared" si="37"/>
        <v>0.44</v>
      </c>
      <c r="J295" s="18" t="str">
        <f t="shared" si="33"/>
        <v>2018/2019</v>
      </c>
      <c r="K295" s="3">
        <v>1750</v>
      </c>
      <c r="L295" s="3">
        <v>235</v>
      </c>
      <c r="M295" s="3">
        <v>0.32</v>
      </c>
      <c r="U295" s="73" t="s">
        <v>697</v>
      </c>
      <c r="V295" s="73" t="s">
        <v>698</v>
      </c>
    </row>
    <row r="296" spans="1:22" x14ac:dyDescent="0.25">
      <c r="A296" s="21">
        <f t="shared" si="34"/>
        <v>43504</v>
      </c>
      <c r="B296" s="18" t="str">
        <f t="shared" si="35"/>
        <v>2016/2017</v>
      </c>
      <c r="C296" s="3" t="s">
        <v>74</v>
      </c>
      <c r="D296" s="3" t="s">
        <v>74</v>
      </c>
      <c r="E296" s="3">
        <f t="shared" si="36"/>
        <v>0.56000000000000005</v>
      </c>
      <c r="F296" s="18" t="str">
        <f t="shared" si="32"/>
        <v>2017/2018</v>
      </c>
      <c r="G296" s="3" t="s">
        <v>74</v>
      </c>
      <c r="H296" s="3" t="s">
        <v>74</v>
      </c>
      <c r="I296" s="3">
        <f t="shared" si="37"/>
        <v>0.44</v>
      </c>
      <c r="J296" s="18" t="str">
        <f t="shared" si="33"/>
        <v>2018/2019</v>
      </c>
      <c r="K296" s="3">
        <v>1750</v>
      </c>
      <c r="L296" s="3">
        <v>235</v>
      </c>
      <c r="M296" s="3">
        <v>0.32</v>
      </c>
      <c r="U296" s="73" t="s">
        <v>699</v>
      </c>
      <c r="V296" s="73" t="s">
        <v>700</v>
      </c>
    </row>
    <row r="297" spans="1:22" x14ac:dyDescent="0.25">
      <c r="A297" s="21">
        <f t="shared" si="34"/>
        <v>43505</v>
      </c>
      <c r="B297" s="18" t="str">
        <f t="shared" si="35"/>
        <v>2016/2017</v>
      </c>
      <c r="C297" s="3" t="s">
        <v>74</v>
      </c>
      <c r="D297" s="3" t="s">
        <v>74</v>
      </c>
      <c r="E297" s="3">
        <f t="shared" si="36"/>
        <v>0.56000000000000005</v>
      </c>
      <c r="F297" s="18" t="str">
        <f t="shared" si="32"/>
        <v>2017/2018</v>
      </c>
      <c r="G297" s="3" t="s">
        <v>74</v>
      </c>
      <c r="H297" s="3" t="s">
        <v>74</v>
      </c>
      <c r="I297" s="3">
        <f t="shared" si="37"/>
        <v>0.44</v>
      </c>
      <c r="J297" s="18" t="str">
        <f t="shared" si="33"/>
        <v>2018/2019</v>
      </c>
      <c r="K297" s="3">
        <v>1750</v>
      </c>
      <c r="L297" s="3">
        <v>235</v>
      </c>
      <c r="M297" s="3">
        <v>0.32</v>
      </c>
      <c r="U297" s="73" t="s">
        <v>701</v>
      </c>
      <c r="V297" s="73" t="s">
        <v>702</v>
      </c>
    </row>
    <row r="298" spans="1:22" x14ac:dyDescent="0.25">
      <c r="A298" s="21">
        <f t="shared" si="34"/>
        <v>43506</v>
      </c>
      <c r="B298" s="18" t="str">
        <f t="shared" si="35"/>
        <v>2016/2017</v>
      </c>
      <c r="C298" s="3" t="s">
        <v>74</v>
      </c>
      <c r="D298" s="3" t="s">
        <v>74</v>
      </c>
      <c r="E298" s="3">
        <f t="shared" si="36"/>
        <v>0.56000000000000005</v>
      </c>
      <c r="F298" s="18" t="str">
        <f t="shared" si="32"/>
        <v>2017/2018</v>
      </c>
      <c r="G298" s="3" t="s">
        <v>74</v>
      </c>
      <c r="H298" s="3" t="s">
        <v>74</v>
      </c>
      <c r="I298" s="3">
        <f t="shared" si="37"/>
        <v>0.44</v>
      </c>
      <c r="J298" s="18" t="str">
        <f t="shared" si="33"/>
        <v>2018/2019</v>
      </c>
      <c r="K298" s="3">
        <v>1750</v>
      </c>
      <c r="L298" s="3">
        <v>235</v>
      </c>
      <c r="M298" s="3">
        <v>0.32</v>
      </c>
      <c r="U298" s="73" t="s">
        <v>703</v>
      </c>
      <c r="V298" s="73" t="s">
        <v>704</v>
      </c>
    </row>
    <row r="299" spans="1:22" x14ac:dyDescent="0.25">
      <c r="A299" s="21">
        <f t="shared" si="34"/>
        <v>43507</v>
      </c>
      <c r="B299" s="18" t="str">
        <f t="shared" si="35"/>
        <v>2016/2017</v>
      </c>
      <c r="C299" s="3" t="s">
        <v>74</v>
      </c>
      <c r="D299" s="3" t="s">
        <v>74</v>
      </c>
      <c r="E299" s="3">
        <f t="shared" si="36"/>
        <v>0.56000000000000005</v>
      </c>
      <c r="F299" s="18" t="str">
        <f t="shared" si="32"/>
        <v>2017/2018</v>
      </c>
      <c r="G299" s="3" t="s">
        <v>74</v>
      </c>
      <c r="H299" s="3" t="s">
        <v>74</v>
      </c>
      <c r="I299" s="3">
        <f t="shared" si="37"/>
        <v>0.44</v>
      </c>
      <c r="J299" s="18" t="str">
        <f t="shared" si="33"/>
        <v>2018/2019</v>
      </c>
      <c r="K299" s="3">
        <v>1750</v>
      </c>
      <c r="L299" s="3">
        <v>235</v>
      </c>
      <c r="M299" s="3">
        <v>0.32</v>
      </c>
      <c r="U299" s="73" t="s">
        <v>705</v>
      </c>
      <c r="V299" s="73" t="s">
        <v>706</v>
      </c>
    </row>
    <row r="300" spans="1:22" x14ac:dyDescent="0.25">
      <c r="A300" s="21">
        <f t="shared" si="34"/>
        <v>43508</v>
      </c>
      <c r="B300" s="18" t="str">
        <f t="shared" si="35"/>
        <v>2016/2017</v>
      </c>
      <c r="C300" s="3" t="s">
        <v>74</v>
      </c>
      <c r="D300" s="3" t="s">
        <v>74</v>
      </c>
      <c r="E300" s="3">
        <f t="shared" si="36"/>
        <v>0.56000000000000005</v>
      </c>
      <c r="F300" s="18" t="str">
        <f t="shared" ref="F300:F363" si="38">+G$3</f>
        <v>2017/2018</v>
      </c>
      <c r="G300" s="3" t="s">
        <v>74</v>
      </c>
      <c r="H300" s="3" t="s">
        <v>74</v>
      </c>
      <c r="I300" s="3">
        <f t="shared" si="37"/>
        <v>0.44</v>
      </c>
      <c r="J300" s="18" t="str">
        <f t="shared" ref="J300:J363" si="39">+G$2</f>
        <v>2018/2019</v>
      </c>
      <c r="K300" s="3">
        <v>1750</v>
      </c>
      <c r="L300" s="3">
        <v>235</v>
      </c>
      <c r="M300" s="3">
        <v>0.32</v>
      </c>
      <c r="U300" s="73" t="s">
        <v>707</v>
      </c>
      <c r="V300" s="73" t="s">
        <v>708</v>
      </c>
    </row>
    <row r="301" spans="1:22" x14ac:dyDescent="0.25">
      <c r="A301" s="21">
        <f t="shared" ref="A301:A364" si="40">+A300+1</f>
        <v>43509</v>
      </c>
      <c r="B301" s="18" t="str">
        <f t="shared" ref="B301:B364" si="41">+G$4</f>
        <v>2016/2017</v>
      </c>
      <c r="C301" s="3" t="s">
        <v>74</v>
      </c>
      <c r="D301" s="3" t="s">
        <v>74</v>
      </c>
      <c r="E301" s="3">
        <f t="shared" si="36"/>
        <v>0.56000000000000005</v>
      </c>
      <c r="F301" s="18" t="str">
        <f t="shared" si="38"/>
        <v>2017/2018</v>
      </c>
      <c r="G301" s="3" t="s">
        <v>74</v>
      </c>
      <c r="H301" s="3" t="s">
        <v>74</v>
      </c>
      <c r="I301" s="3">
        <f t="shared" si="37"/>
        <v>0.44</v>
      </c>
      <c r="J301" s="18" t="str">
        <f t="shared" si="39"/>
        <v>2018/2019</v>
      </c>
      <c r="K301" s="3">
        <v>1750</v>
      </c>
      <c r="L301" s="3">
        <v>235</v>
      </c>
      <c r="M301" s="3">
        <v>0.32</v>
      </c>
      <c r="U301" s="73" t="s">
        <v>709</v>
      </c>
      <c r="V301" s="73" t="s">
        <v>710</v>
      </c>
    </row>
    <row r="302" spans="1:22" x14ac:dyDescent="0.25">
      <c r="A302" s="21">
        <f t="shared" si="40"/>
        <v>43510</v>
      </c>
      <c r="B302" s="18" t="str">
        <f t="shared" si="41"/>
        <v>2016/2017</v>
      </c>
      <c r="C302" s="3" t="s">
        <v>74</v>
      </c>
      <c r="D302" s="3" t="s">
        <v>74</v>
      </c>
      <c r="E302" s="3">
        <f t="shared" si="36"/>
        <v>0.56000000000000005</v>
      </c>
      <c r="F302" s="18" t="str">
        <f t="shared" si="38"/>
        <v>2017/2018</v>
      </c>
      <c r="G302" s="3" t="s">
        <v>74</v>
      </c>
      <c r="H302" s="3" t="s">
        <v>74</v>
      </c>
      <c r="I302" s="3">
        <f t="shared" si="37"/>
        <v>0.44</v>
      </c>
      <c r="J302" s="18" t="str">
        <f t="shared" si="39"/>
        <v>2018/2019</v>
      </c>
      <c r="K302" s="3">
        <v>1750</v>
      </c>
      <c r="L302" s="3">
        <v>235</v>
      </c>
      <c r="M302" s="3">
        <v>0.32</v>
      </c>
      <c r="U302" s="73" t="s">
        <v>711</v>
      </c>
      <c r="V302" s="73" t="s">
        <v>712</v>
      </c>
    </row>
    <row r="303" spans="1:22" x14ac:dyDescent="0.25">
      <c r="A303" s="21">
        <f t="shared" si="40"/>
        <v>43511</v>
      </c>
      <c r="B303" s="18" t="str">
        <f t="shared" si="41"/>
        <v>2016/2017</v>
      </c>
      <c r="C303" s="3" t="s">
        <v>74</v>
      </c>
      <c r="D303" s="3" t="s">
        <v>74</v>
      </c>
      <c r="E303" s="3">
        <f t="shared" si="36"/>
        <v>0.56000000000000005</v>
      </c>
      <c r="F303" s="18" t="str">
        <f t="shared" si="38"/>
        <v>2017/2018</v>
      </c>
      <c r="G303" s="3" t="s">
        <v>74</v>
      </c>
      <c r="H303" s="3" t="s">
        <v>74</v>
      </c>
      <c r="I303" s="3">
        <f t="shared" si="37"/>
        <v>0.44</v>
      </c>
      <c r="J303" s="18" t="str">
        <f t="shared" si="39"/>
        <v>2018/2019</v>
      </c>
      <c r="K303" s="3">
        <v>1750</v>
      </c>
      <c r="L303" s="3">
        <v>235</v>
      </c>
      <c r="M303" s="3">
        <v>0.32</v>
      </c>
      <c r="U303" s="73" t="s">
        <v>713</v>
      </c>
      <c r="V303" s="73" t="s">
        <v>714</v>
      </c>
    </row>
    <row r="304" spans="1:22" x14ac:dyDescent="0.25">
      <c r="A304" s="21">
        <f t="shared" si="40"/>
        <v>43512</v>
      </c>
      <c r="B304" s="18" t="str">
        <f t="shared" si="41"/>
        <v>2016/2017</v>
      </c>
      <c r="C304" s="3" t="s">
        <v>74</v>
      </c>
      <c r="D304" s="3" t="s">
        <v>74</v>
      </c>
      <c r="E304" s="3">
        <f t="shared" si="36"/>
        <v>0.56000000000000005</v>
      </c>
      <c r="F304" s="18" t="str">
        <f t="shared" si="38"/>
        <v>2017/2018</v>
      </c>
      <c r="G304" s="3" t="s">
        <v>74</v>
      </c>
      <c r="H304" s="3" t="s">
        <v>74</v>
      </c>
      <c r="I304" s="3">
        <f t="shared" si="37"/>
        <v>0.44</v>
      </c>
      <c r="J304" s="18" t="str">
        <f t="shared" si="39"/>
        <v>2018/2019</v>
      </c>
      <c r="K304" s="3">
        <v>1750</v>
      </c>
      <c r="L304" s="3">
        <v>235</v>
      </c>
      <c r="M304" s="3">
        <v>0.32</v>
      </c>
      <c r="U304" s="73" t="s">
        <v>715</v>
      </c>
      <c r="V304" s="73" t="s">
        <v>716</v>
      </c>
    </row>
    <row r="305" spans="1:22" x14ac:dyDescent="0.25">
      <c r="A305" s="21">
        <f t="shared" si="40"/>
        <v>43513</v>
      </c>
      <c r="B305" s="18" t="str">
        <f t="shared" si="41"/>
        <v>2016/2017</v>
      </c>
      <c r="C305" s="3" t="s">
        <v>74</v>
      </c>
      <c r="D305" s="3" t="s">
        <v>74</v>
      </c>
      <c r="E305" s="3">
        <f t="shared" si="36"/>
        <v>0.56000000000000005</v>
      </c>
      <c r="F305" s="18" t="str">
        <f t="shared" si="38"/>
        <v>2017/2018</v>
      </c>
      <c r="G305" s="3" t="s">
        <v>74</v>
      </c>
      <c r="H305" s="3" t="s">
        <v>74</v>
      </c>
      <c r="I305" s="3">
        <f t="shared" si="37"/>
        <v>0.44</v>
      </c>
      <c r="J305" s="18" t="str">
        <f t="shared" si="39"/>
        <v>2018/2019</v>
      </c>
      <c r="K305" s="3">
        <v>1750</v>
      </c>
      <c r="L305" s="3">
        <v>235</v>
      </c>
      <c r="M305" s="3">
        <v>0.32</v>
      </c>
      <c r="U305" s="73" t="s">
        <v>717</v>
      </c>
      <c r="V305" s="73" t="s">
        <v>718</v>
      </c>
    </row>
    <row r="306" spans="1:22" x14ac:dyDescent="0.25">
      <c r="A306" s="21">
        <f t="shared" si="40"/>
        <v>43514</v>
      </c>
      <c r="B306" s="18" t="str">
        <f t="shared" si="41"/>
        <v>2016/2017</v>
      </c>
      <c r="C306" s="3" t="s">
        <v>74</v>
      </c>
      <c r="D306" s="3" t="s">
        <v>74</v>
      </c>
      <c r="E306" s="3">
        <f t="shared" si="36"/>
        <v>0.56000000000000005</v>
      </c>
      <c r="F306" s="18" t="str">
        <f t="shared" si="38"/>
        <v>2017/2018</v>
      </c>
      <c r="G306" s="3" t="s">
        <v>74</v>
      </c>
      <c r="H306" s="3" t="s">
        <v>74</v>
      </c>
      <c r="I306" s="3">
        <f t="shared" si="37"/>
        <v>0.44</v>
      </c>
      <c r="J306" s="18" t="str">
        <f t="shared" si="39"/>
        <v>2018/2019</v>
      </c>
      <c r="K306" s="3">
        <v>1750</v>
      </c>
      <c r="L306" s="3">
        <v>235</v>
      </c>
      <c r="M306" s="3">
        <v>0.32</v>
      </c>
      <c r="U306" s="73" t="s">
        <v>719</v>
      </c>
      <c r="V306" s="73" t="s">
        <v>720</v>
      </c>
    </row>
    <row r="307" spans="1:22" x14ac:dyDescent="0.25">
      <c r="A307" s="21">
        <f t="shared" si="40"/>
        <v>43515</v>
      </c>
      <c r="B307" s="18" t="str">
        <f t="shared" si="41"/>
        <v>2016/2017</v>
      </c>
      <c r="C307" s="3" t="s">
        <v>74</v>
      </c>
      <c r="D307" s="3" t="s">
        <v>74</v>
      </c>
      <c r="E307" s="3">
        <f t="shared" si="36"/>
        <v>0.56000000000000005</v>
      </c>
      <c r="F307" s="18" t="str">
        <f t="shared" si="38"/>
        <v>2017/2018</v>
      </c>
      <c r="G307" s="3" t="s">
        <v>74</v>
      </c>
      <c r="H307" s="3" t="s">
        <v>74</v>
      </c>
      <c r="I307" s="3">
        <f t="shared" si="37"/>
        <v>0.44</v>
      </c>
      <c r="J307" s="18" t="str">
        <f t="shared" si="39"/>
        <v>2018/2019</v>
      </c>
      <c r="K307" s="3">
        <v>1750</v>
      </c>
      <c r="L307" s="3">
        <v>235</v>
      </c>
      <c r="M307" s="3">
        <v>0.32</v>
      </c>
      <c r="U307" s="73" t="s">
        <v>721</v>
      </c>
      <c r="V307" s="73" t="s">
        <v>722</v>
      </c>
    </row>
    <row r="308" spans="1:22" x14ac:dyDescent="0.25">
      <c r="A308" s="21">
        <f t="shared" si="40"/>
        <v>43516</v>
      </c>
      <c r="B308" s="18" t="str">
        <f t="shared" si="41"/>
        <v>2016/2017</v>
      </c>
      <c r="C308" s="3" t="s">
        <v>74</v>
      </c>
      <c r="D308" s="3" t="s">
        <v>74</v>
      </c>
      <c r="E308" s="3">
        <f t="shared" si="36"/>
        <v>0.56000000000000005</v>
      </c>
      <c r="F308" s="18" t="str">
        <f t="shared" si="38"/>
        <v>2017/2018</v>
      </c>
      <c r="G308" s="3" t="s">
        <v>74</v>
      </c>
      <c r="H308" s="3" t="s">
        <v>74</v>
      </c>
      <c r="I308" s="3">
        <f t="shared" si="37"/>
        <v>0.44</v>
      </c>
      <c r="J308" s="18" t="str">
        <f t="shared" si="39"/>
        <v>2018/2019</v>
      </c>
      <c r="K308" s="3">
        <v>1750</v>
      </c>
      <c r="L308" s="3">
        <v>235</v>
      </c>
      <c r="M308" s="3">
        <v>0.32</v>
      </c>
      <c r="U308" s="73" t="s">
        <v>723</v>
      </c>
      <c r="V308" s="73" t="s">
        <v>724</v>
      </c>
    </row>
    <row r="309" spans="1:22" x14ac:dyDescent="0.25">
      <c r="A309" s="21">
        <f t="shared" si="40"/>
        <v>43517</v>
      </c>
      <c r="B309" s="18" t="str">
        <f t="shared" si="41"/>
        <v>2016/2017</v>
      </c>
      <c r="C309" s="3" t="s">
        <v>74</v>
      </c>
      <c r="D309" s="3" t="s">
        <v>74</v>
      </c>
      <c r="E309" s="3">
        <f t="shared" si="36"/>
        <v>0.56000000000000005</v>
      </c>
      <c r="F309" s="18" t="str">
        <f t="shared" si="38"/>
        <v>2017/2018</v>
      </c>
      <c r="G309" s="3" t="s">
        <v>74</v>
      </c>
      <c r="H309" s="3" t="s">
        <v>74</v>
      </c>
      <c r="I309" s="3">
        <f t="shared" si="37"/>
        <v>0.44</v>
      </c>
      <c r="J309" s="18" t="str">
        <f t="shared" si="39"/>
        <v>2018/2019</v>
      </c>
      <c r="K309" s="3">
        <v>1750</v>
      </c>
      <c r="L309" s="3">
        <v>235</v>
      </c>
      <c r="M309" s="3">
        <v>0.32</v>
      </c>
      <c r="U309" s="73" t="s">
        <v>725</v>
      </c>
      <c r="V309" s="73" t="s">
        <v>726</v>
      </c>
    </row>
    <row r="310" spans="1:22" x14ac:dyDescent="0.25">
      <c r="A310" s="21">
        <f t="shared" si="40"/>
        <v>43518</v>
      </c>
      <c r="B310" s="18" t="str">
        <f t="shared" si="41"/>
        <v>2016/2017</v>
      </c>
      <c r="C310" s="3" t="s">
        <v>74</v>
      </c>
      <c r="D310" s="3" t="s">
        <v>74</v>
      </c>
      <c r="E310" s="3">
        <f t="shared" si="36"/>
        <v>0.56000000000000005</v>
      </c>
      <c r="F310" s="18" t="str">
        <f t="shared" si="38"/>
        <v>2017/2018</v>
      </c>
      <c r="G310" s="3" t="s">
        <v>74</v>
      </c>
      <c r="H310" s="3" t="s">
        <v>74</v>
      </c>
      <c r="I310" s="3">
        <f t="shared" si="37"/>
        <v>0.44</v>
      </c>
      <c r="J310" s="18" t="str">
        <f t="shared" si="39"/>
        <v>2018/2019</v>
      </c>
      <c r="K310" s="3">
        <v>1750</v>
      </c>
      <c r="L310" s="3">
        <v>235</v>
      </c>
      <c r="M310" s="3">
        <v>0.32</v>
      </c>
      <c r="U310" s="73" t="s">
        <v>727</v>
      </c>
      <c r="V310" s="73" t="s">
        <v>728</v>
      </c>
    </row>
    <row r="311" spans="1:22" x14ac:dyDescent="0.25">
      <c r="A311" s="21">
        <f t="shared" si="40"/>
        <v>43519</v>
      </c>
      <c r="B311" s="18" t="str">
        <f t="shared" si="41"/>
        <v>2016/2017</v>
      </c>
      <c r="C311" s="3" t="s">
        <v>74</v>
      </c>
      <c r="D311" s="3" t="s">
        <v>74</v>
      </c>
      <c r="E311" s="3">
        <f t="shared" si="36"/>
        <v>0.56000000000000005</v>
      </c>
      <c r="F311" s="18" t="str">
        <f t="shared" si="38"/>
        <v>2017/2018</v>
      </c>
      <c r="G311" s="3" t="s">
        <v>74</v>
      </c>
      <c r="H311" s="3" t="s">
        <v>74</v>
      </c>
      <c r="I311" s="3">
        <f t="shared" si="37"/>
        <v>0.44</v>
      </c>
      <c r="J311" s="18" t="str">
        <f t="shared" si="39"/>
        <v>2018/2019</v>
      </c>
      <c r="K311" s="3">
        <v>1750</v>
      </c>
      <c r="L311" s="3">
        <v>235</v>
      </c>
      <c r="M311" s="3">
        <v>0.32</v>
      </c>
      <c r="U311" s="73" t="s">
        <v>729</v>
      </c>
      <c r="V311" s="73" t="s">
        <v>730</v>
      </c>
    </row>
    <row r="312" spans="1:22" x14ac:dyDescent="0.25">
      <c r="A312" s="21">
        <f t="shared" si="40"/>
        <v>43520</v>
      </c>
      <c r="B312" s="18" t="str">
        <f t="shared" si="41"/>
        <v>2016/2017</v>
      </c>
      <c r="C312" s="3" t="s">
        <v>74</v>
      </c>
      <c r="D312" s="3" t="s">
        <v>74</v>
      </c>
      <c r="E312" s="3">
        <f t="shared" si="36"/>
        <v>0.56000000000000005</v>
      </c>
      <c r="F312" s="18" t="str">
        <f t="shared" si="38"/>
        <v>2017/2018</v>
      </c>
      <c r="G312" s="3" t="s">
        <v>74</v>
      </c>
      <c r="H312" s="3" t="s">
        <v>74</v>
      </c>
      <c r="I312" s="3">
        <f t="shared" si="37"/>
        <v>0.44</v>
      </c>
      <c r="J312" s="18" t="str">
        <f t="shared" si="39"/>
        <v>2018/2019</v>
      </c>
      <c r="K312" s="3">
        <v>1750</v>
      </c>
      <c r="L312" s="3">
        <v>235</v>
      </c>
      <c r="M312" s="3">
        <v>0.32</v>
      </c>
      <c r="U312" s="73" t="s">
        <v>731</v>
      </c>
      <c r="V312" s="73" t="s">
        <v>732</v>
      </c>
    </row>
    <row r="313" spans="1:22" x14ac:dyDescent="0.25">
      <c r="A313" s="21">
        <f t="shared" si="40"/>
        <v>43521</v>
      </c>
      <c r="B313" s="18" t="str">
        <f t="shared" si="41"/>
        <v>2016/2017</v>
      </c>
      <c r="C313" s="3" t="s">
        <v>74</v>
      </c>
      <c r="D313" s="3" t="s">
        <v>74</v>
      </c>
      <c r="E313" s="3">
        <f t="shared" si="36"/>
        <v>0.56000000000000005</v>
      </c>
      <c r="F313" s="18" t="str">
        <f t="shared" si="38"/>
        <v>2017/2018</v>
      </c>
      <c r="G313" s="3" t="s">
        <v>74</v>
      </c>
      <c r="H313" s="3" t="s">
        <v>74</v>
      </c>
      <c r="I313" s="3">
        <f t="shared" si="37"/>
        <v>0.44</v>
      </c>
      <c r="J313" s="18" t="str">
        <f t="shared" si="39"/>
        <v>2018/2019</v>
      </c>
      <c r="K313" s="3">
        <v>1750</v>
      </c>
      <c r="L313" s="3">
        <v>235</v>
      </c>
      <c r="M313" s="3">
        <v>0.32</v>
      </c>
      <c r="U313" s="73" t="s">
        <v>733</v>
      </c>
      <c r="V313" s="73" t="s">
        <v>734</v>
      </c>
    </row>
    <row r="314" spans="1:22" x14ac:dyDescent="0.25">
      <c r="A314" s="21">
        <f t="shared" si="40"/>
        <v>43522</v>
      </c>
      <c r="B314" s="18" t="str">
        <f t="shared" si="41"/>
        <v>2016/2017</v>
      </c>
      <c r="C314" s="3" t="s">
        <v>74</v>
      </c>
      <c r="D314" s="3" t="s">
        <v>74</v>
      </c>
      <c r="E314" s="3">
        <f t="shared" si="36"/>
        <v>0.56000000000000005</v>
      </c>
      <c r="F314" s="18" t="str">
        <f t="shared" si="38"/>
        <v>2017/2018</v>
      </c>
      <c r="G314" s="3" t="s">
        <v>74</v>
      </c>
      <c r="H314" s="3" t="s">
        <v>74</v>
      </c>
      <c r="I314" s="3">
        <f t="shared" si="37"/>
        <v>0.44</v>
      </c>
      <c r="J314" s="18" t="str">
        <f t="shared" si="39"/>
        <v>2018/2019</v>
      </c>
      <c r="K314" s="3">
        <v>1750</v>
      </c>
      <c r="L314" s="3">
        <v>235</v>
      </c>
      <c r="M314" s="3">
        <v>0.32</v>
      </c>
      <c r="U314" s="73" t="s">
        <v>735</v>
      </c>
      <c r="V314" s="73" t="s">
        <v>736</v>
      </c>
    </row>
    <row r="315" spans="1:22" x14ac:dyDescent="0.25">
      <c r="A315" s="21">
        <f t="shared" si="40"/>
        <v>43523</v>
      </c>
      <c r="B315" s="18" t="str">
        <f t="shared" si="41"/>
        <v>2016/2017</v>
      </c>
      <c r="C315" s="3" t="s">
        <v>74</v>
      </c>
      <c r="D315" s="3" t="s">
        <v>74</v>
      </c>
      <c r="E315" s="3">
        <f t="shared" si="36"/>
        <v>0.56000000000000005</v>
      </c>
      <c r="F315" s="18" t="str">
        <f t="shared" si="38"/>
        <v>2017/2018</v>
      </c>
      <c r="G315" s="3" t="s">
        <v>74</v>
      </c>
      <c r="H315" s="3" t="s">
        <v>74</v>
      </c>
      <c r="I315" s="3">
        <f t="shared" si="37"/>
        <v>0.44</v>
      </c>
      <c r="J315" s="18" t="str">
        <f t="shared" si="39"/>
        <v>2018/2019</v>
      </c>
      <c r="K315" s="3">
        <v>1750</v>
      </c>
      <c r="L315" s="3">
        <v>235</v>
      </c>
      <c r="M315" s="3">
        <v>0.32</v>
      </c>
      <c r="U315" s="73" t="s">
        <v>737</v>
      </c>
      <c r="V315" s="73" t="s">
        <v>738</v>
      </c>
    </row>
    <row r="316" spans="1:22" x14ac:dyDescent="0.25">
      <c r="A316" s="21">
        <f t="shared" si="40"/>
        <v>43524</v>
      </c>
      <c r="B316" s="18" t="str">
        <f t="shared" si="41"/>
        <v>2016/2017</v>
      </c>
      <c r="C316" s="3" t="s">
        <v>74</v>
      </c>
      <c r="D316" s="3" t="s">
        <v>74</v>
      </c>
      <c r="E316" s="3">
        <f t="shared" si="36"/>
        <v>0.56000000000000005</v>
      </c>
      <c r="F316" s="18" t="str">
        <f t="shared" si="38"/>
        <v>2017/2018</v>
      </c>
      <c r="G316" s="3" t="s">
        <v>74</v>
      </c>
      <c r="H316" s="3" t="s">
        <v>74</v>
      </c>
      <c r="I316" s="3">
        <f t="shared" si="37"/>
        <v>0.44</v>
      </c>
      <c r="J316" s="18" t="str">
        <f t="shared" si="39"/>
        <v>2018/2019</v>
      </c>
      <c r="K316" s="3">
        <v>1750</v>
      </c>
      <c r="L316" s="3">
        <v>235</v>
      </c>
      <c r="M316" s="3">
        <v>0.32</v>
      </c>
      <c r="U316" s="73" t="s">
        <v>739</v>
      </c>
      <c r="V316" s="73" t="s">
        <v>740</v>
      </c>
    </row>
    <row r="317" spans="1:22" x14ac:dyDescent="0.25">
      <c r="A317" s="21">
        <f t="shared" si="40"/>
        <v>43525</v>
      </c>
      <c r="B317" s="18" t="str">
        <f t="shared" si="41"/>
        <v>2016/2017</v>
      </c>
      <c r="C317" s="3" t="s">
        <v>74</v>
      </c>
      <c r="D317" s="3" t="s">
        <v>74</v>
      </c>
      <c r="E317" s="3">
        <f t="shared" si="36"/>
        <v>0.56000000000000005</v>
      </c>
      <c r="F317" s="18" t="str">
        <f t="shared" si="38"/>
        <v>2017/2018</v>
      </c>
      <c r="G317" s="3" t="s">
        <v>74</v>
      </c>
      <c r="H317" s="3" t="s">
        <v>74</v>
      </c>
      <c r="I317" s="3">
        <f t="shared" si="37"/>
        <v>0.44</v>
      </c>
      <c r="J317" s="18" t="str">
        <f t="shared" si="39"/>
        <v>2018/2019</v>
      </c>
      <c r="K317" s="3">
        <v>1750</v>
      </c>
      <c r="L317" s="3">
        <v>235</v>
      </c>
      <c r="M317" s="3">
        <v>0.32</v>
      </c>
      <c r="U317" s="73" t="s">
        <v>741</v>
      </c>
      <c r="V317" s="73" t="s">
        <v>742</v>
      </c>
    </row>
    <row r="318" spans="1:22" x14ac:dyDescent="0.25">
      <c r="A318" s="21">
        <f t="shared" si="40"/>
        <v>43526</v>
      </c>
      <c r="B318" s="18" t="str">
        <f t="shared" si="41"/>
        <v>2016/2017</v>
      </c>
      <c r="C318" s="3" t="s">
        <v>74</v>
      </c>
      <c r="D318" s="3" t="s">
        <v>74</v>
      </c>
      <c r="E318" s="3">
        <f t="shared" si="36"/>
        <v>0.57000000000000006</v>
      </c>
      <c r="F318" s="18" t="str">
        <f t="shared" si="38"/>
        <v>2017/2018</v>
      </c>
      <c r="G318" s="3" t="s">
        <v>74</v>
      </c>
      <c r="H318" s="3" t="s">
        <v>74</v>
      </c>
      <c r="I318" s="3">
        <f t="shared" si="37"/>
        <v>0.45</v>
      </c>
      <c r="J318" s="18" t="str">
        <f t="shared" si="39"/>
        <v>2018/2019</v>
      </c>
      <c r="K318" s="3">
        <v>1750</v>
      </c>
      <c r="L318" s="3">
        <v>235</v>
      </c>
      <c r="M318" s="3">
        <v>0.33</v>
      </c>
      <c r="U318" s="73" t="s">
        <v>743</v>
      </c>
      <c r="V318" s="73" t="s">
        <v>744</v>
      </c>
    </row>
    <row r="319" spans="1:22" x14ac:dyDescent="0.25">
      <c r="A319" s="21">
        <f t="shared" si="40"/>
        <v>43527</v>
      </c>
      <c r="B319" s="18" t="str">
        <f t="shared" si="41"/>
        <v>2016/2017</v>
      </c>
      <c r="C319" s="3" t="s">
        <v>74</v>
      </c>
      <c r="D319" s="3" t="s">
        <v>74</v>
      </c>
      <c r="E319" s="3">
        <f t="shared" si="36"/>
        <v>0.57000000000000006</v>
      </c>
      <c r="F319" s="18" t="str">
        <f t="shared" si="38"/>
        <v>2017/2018</v>
      </c>
      <c r="G319" s="3" t="s">
        <v>74</v>
      </c>
      <c r="H319" s="3" t="s">
        <v>74</v>
      </c>
      <c r="I319" s="3">
        <f t="shared" si="37"/>
        <v>0.45</v>
      </c>
      <c r="J319" s="18" t="str">
        <f t="shared" si="39"/>
        <v>2018/2019</v>
      </c>
      <c r="K319" s="3">
        <v>1750</v>
      </c>
      <c r="L319" s="3">
        <v>235</v>
      </c>
      <c r="M319" s="3">
        <v>0.33</v>
      </c>
      <c r="U319" s="73" t="s">
        <v>745</v>
      </c>
      <c r="V319" s="73" t="s">
        <v>746</v>
      </c>
    </row>
    <row r="320" spans="1:22" x14ac:dyDescent="0.25">
      <c r="A320" s="21">
        <f t="shared" si="40"/>
        <v>43528</v>
      </c>
      <c r="B320" s="18" t="str">
        <f t="shared" si="41"/>
        <v>2016/2017</v>
      </c>
      <c r="C320" s="3" t="s">
        <v>74</v>
      </c>
      <c r="D320" s="3" t="s">
        <v>74</v>
      </c>
      <c r="E320" s="3">
        <f t="shared" si="36"/>
        <v>0.57000000000000006</v>
      </c>
      <c r="F320" s="18" t="str">
        <f t="shared" si="38"/>
        <v>2017/2018</v>
      </c>
      <c r="G320" s="3" t="s">
        <v>74</v>
      </c>
      <c r="H320" s="3" t="s">
        <v>74</v>
      </c>
      <c r="I320" s="3">
        <f t="shared" si="37"/>
        <v>0.45</v>
      </c>
      <c r="J320" s="18" t="str">
        <f t="shared" si="39"/>
        <v>2018/2019</v>
      </c>
      <c r="K320" s="3">
        <v>1750</v>
      </c>
      <c r="L320" s="3">
        <v>235</v>
      </c>
      <c r="M320" s="3">
        <v>0.33</v>
      </c>
      <c r="U320" s="73" t="s">
        <v>747</v>
      </c>
      <c r="V320" s="73" t="s">
        <v>748</v>
      </c>
    </row>
    <row r="321" spans="1:22" x14ac:dyDescent="0.25">
      <c r="A321" s="21">
        <f t="shared" si="40"/>
        <v>43529</v>
      </c>
      <c r="B321" s="18" t="str">
        <f t="shared" si="41"/>
        <v>2016/2017</v>
      </c>
      <c r="C321" s="3" t="s">
        <v>74</v>
      </c>
      <c r="D321" s="3" t="s">
        <v>74</v>
      </c>
      <c r="E321" s="3">
        <f t="shared" si="36"/>
        <v>0.57000000000000006</v>
      </c>
      <c r="F321" s="18" t="str">
        <f t="shared" si="38"/>
        <v>2017/2018</v>
      </c>
      <c r="G321" s="3" t="s">
        <v>74</v>
      </c>
      <c r="H321" s="3" t="s">
        <v>74</v>
      </c>
      <c r="I321" s="3">
        <f t="shared" si="37"/>
        <v>0.45</v>
      </c>
      <c r="J321" s="18" t="str">
        <f t="shared" si="39"/>
        <v>2018/2019</v>
      </c>
      <c r="K321" s="3">
        <v>1750</v>
      </c>
      <c r="L321" s="3">
        <v>235</v>
      </c>
      <c r="M321" s="3">
        <v>0.33</v>
      </c>
      <c r="U321" s="73" t="s">
        <v>749</v>
      </c>
      <c r="V321" s="73" t="s">
        <v>750</v>
      </c>
    </row>
    <row r="322" spans="1:22" x14ac:dyDescent="0.25">
      <c r="A322" s="21">
        <f t="shared" si="40"/>
        <v>43530</v>
      </c>
      <c r="B322" s="18" t="str">
        <f t="shared" si="41"/>
        <v>2016/2017</v>
      </c>
      <c r="C322" s="3" t="s">
        <v>74</v>
      </c>
      <c r="D322" s="3" t="s">
        <v>74</v>
      </c>
      <c r="E322" s="3">
        <f t="shared" si="36"/>
        <v>0.57000000000000006</v>
      </c>
      <c r="F322" s="18" t="str">
        <f t="shared" si="38"/>
        <v>2017/2018</v>
      </c>
      <c r="G322" s="3" t="s">
        <v>74</v>
      </c>
      <c r="H322" s="3" t="s">
        <v>74</v>
      </c>
      <c r="I322" s="3">
        <f t="shared" si="37"/>
        <v>0.45</v>
      </c>
      <c r="J322" s="18" t="str">
        <f t="shared" si="39"/>
        <v>2018/2019</v>
      </c>
      <c r="K322" s="3">
        <v>1750</v>
      </c>
      <c r="L322" s="3">
        <v>235</v>
      </c>
      <c r="M322" s="3">
        <v>0.33</v>
      </c>
      <c r="U322" s="73" t="s">
        <v>751</v>
      </c>
      <c r="V322" s="73" t="s">
        <v>752</v>
      </c>
    </row>
    <row r="323" spans="1:22" x14ac:dyDescent="0.25">
      <c r="A323" s="21">
        <f t="shared" si="40"/>
        <v>43531</v>
      </c>
      <c r="B323" s="18" t="str">
        <f t="shared" si="41"/>
        <v>2016/2017</v>
      </c>
      <c r="C323" s="3" t="s">
        <v>74</v>
      </c>
      <c r="D323" s="3" t="s">
        <v>74</v>
      </c>
      <c r="E323" s="3">
        <f t="shared" si="36"/>
        <v>0.57000000000000006</v>
      </c>
      <c r="F323" s="18" t="str">
        <f t="shared" si="38"/>
        <v>2017/2018</v>
      </c>
      <c r="G323" s="3" t="s">
        <v>74</v>
      </c>
      <c r="H323" s="3" t="s">
        <v>74</v>
      </c>
      <c r="I323" s="3">
        <f t="shared" si="37"/>
        <v>0.45</v>
      </c>
      <c r="J323" s="18" t="str">
        <f t="shared" si="39"/>
        <v>2018/2019</v>
      </c>
      <c r="K323" s="3">
        <v>1750</v>
      </c>
      <c r="L323" s="3">
        <v>235</v>
      </c>
      <c r="M323" s="3">
        <v>0.33</v>
      </c>
      <c r="U323" s="73" t="s">
        <v>753</v>
      </c>
      <c r="V323" s="73" t="s">
        <v>754</v>
      </c>
    </row>
    <row r="324" spans="1:22" x14ac:dyDescent="0.25">
      <c r="A324" s="21">
        <f t="shared" si="40"/>
        <v>43532</v>
      </c>
      <c r="B324" s="18" t="str">
        <f t="shared" si="41"/>
        <v>2016/2017</v>
      </c>
      <c r="C324" s="3" t="s">
        <v>74</v>
      </c>
      <c r="D324" s="3" t="s">
        <v>74</v>
      </c>
      <c r="E324" s="3">
        <f t="shared" si="36"/>
        <v>0.57000000000000006</v>
      </c>
      <c r="F324" s="18" t="str">
        <f t="shared" si="38"/>
        <v>2017/2018</v>
      </c>
      <c r="G324" s="3" t="s">
        <v>74</v>
      </c>
      <c r="H324" s="3" t="s">
        <v>74</v>
      </c>
      <c r="I324" s="3">
        <f t="shared" si="37"/>
        <v>0.45</v>
      </c>
      <c r="J324" s="18" t="str">
        <f t="shared" si="39"/>
        <v>2018/2019</v>
      </c>
      <c r="K324" s="3">
        <v>1750</v>
      </c>
      <c r="L324" s="3">
        <v>235</v>
      </c>
      <c r="M324" s="3">
        <v>0.33</v>
      </c>
      <c r="U324" s="73" t="s">
        <v>755</v>
      </c>
      <c r="V324" s="73" t="s">
        <v>756</v>
      </c>
    </row>
    <row r="325" spans="1:22" x14ac:dyDescent="0.25">
      <c r="A325" s="21">
        <f t="shared" si="40"/>
        <v>43533</v>
      </c>
      <c r="B325" s="18" t="str">
        <f t="shared" si="41"/>
        <v>2016/2017</v>
      </c>
      <c r="C325" s="3" t="s">
        <v>74</v>
      </c>
      <c r="D325" s="3" t="s">
        <v>74</v>
      </c>
      <c r="E325" s="3">
        <f t="shared" si="36"/>
        <v>0.57000000000000006</v>
      </c>
      <c r="F325" s="18" t="str">
        <f t="shared" si="38"/>
        <v>2017/2018</v>
      </c>
      <c r="G325" s="3" t="s">
        <v>74</v>
      </c>
      <c r="H325" s="3" t="s">
        <v>74</v>
      </c>
      <c r="I325" s="3">
        <f t="shared" si="37"/>
        <v>0.45</v>
      </c>
      <c r="J325" s="18" t="str">
        <f t="shared" si="39"/>
        <v>2018/2019</v>
      </c>
      <c r="K325" s="3">
        <v>1750</v>
      </c>
      <c r="L325" s="3">
        <v>235</v>
      </c>
      <c r="M325" s="3">
        <v>0.33</v>
      </c>
      <c r="U325" s="73" t="s">
        <v>757</v>
      </c>
      <c r="V325" s="73" t="s">
        <v>758</v>
      </c>
    </row>
    <row r="326" spans="1:22" x14ac:dyDescent="0.25">
      <c r="A326" s="21">
        <f t="shared" si="40"/>
        <v>43534</v>
      </c>
      <c r="B326" s="18" t="str">
        <f t="shared" si="41"/>
        <v>2016/2017</v>
      </c>
      <c r="C326" s="3" t="s">
        <v>74</v>
      </c>
      <c r="D326" s="3" t="s">
        <v>74</v>
      </c>
      <c r="E326" s="3">
        <f t="shared" si="36"/>
        <v>0.57000000000000006</v>
      </c>
      <c r="F326" s="18" t="str">
        <f t="shared" si="38"/>
        <v>2017/2018</v>
      </c>
      <c r="G326" s="3" t="s">
        <v>74</v>
      </c>
      <c r="H326" s="3" t="s">
        <v>74</v>
      </c>
      <c r="I326" s="3">
        <f t="shared" si="37"/>
        <v>0.45</v>
      </c>
      <c r="J326" s="18" t="str">
        <f t="shared" si="39"/>
        <v>2018/2019</v>
      </c>
      <c r="K326" s="3">
        <v>1750</v>
      </c>
      <c r="L326" s="3">
        <v>235</v>
      </c>
      <c r="M326" s="3">
        <v>0.33</v>
      </c>
      <c r="U326" s="73" t="s">
        <v>759</v>
      </c>
      <c r="V326" s="73" t="s">
        <v>760</v>
      </c>
    </row>
    <row r="327" spans="1:22" x14ac:dyDescent="0.25">
      <c r="A327" s="21">
        <f t="shared" si="40"/>
        <v>43535</v>
      </c>
      <c r="B327" s="18" t="str">
        <f t="shared" si="41"/>
        <v>2016/2017</v>
      </c>
      <c r="C327" s="3" t="s">
        <v>74</v>
      </c>
      <c r="D327" s="3" t="s">
        <v>74</v>
      </c>
      <c r="E327" s="3">
        <f t="shared" si="36"/>
        <v>0.57000000000000006</v>
      </c>
      <c r="F327" s="18" t="str">
        <f t="shared" si="38"/>
        <v>2017/2018</v>
      </c>
      <c r="G327" s="3" t="s">
        <v>74</v>
      </c>
      <c r="H327" s="3" t="s">
        <v>74</v>
      </c>
      <c r="I327" s="3">
        <f t="shared" si="37"/>
        <v>0.45</v>
      </c>
      <c r="J327" s="18" t="str">
        <f t="shared" si="39"/>
        <v>2018/2019</v>
      </c>
      <c r="K327" s="3">
        <v>1750</v>
      </c>
      <c r="L327" s="3">
        <v>235</v>
      </c>
      <c r="M327" s="3">
        <v>0.33</v>
      </c>
      <c r="U327" s="73" t="s">
        <v>761</v>
      </c>
      <c r="V327" s="73" t="s">
        <v>762</v>
      </c>
    </row>
    <row r="328" spans="1:22" x14ac:dyDescent="0.25">
      <c r="A328" s="21">
        <f t="shared" si="40"/>
        <v>43536</v>
      </c>
      <c r="B328" s="18" t="str">
        <f t="shared" si="41"/>
        <v>2016/2017</v>
      </c>
      <c r="C328" s="3" t="s">
        <v>74</v>
      </c>
      <c r="D328" s="3" t="s">
        <v>74</v>
      </c>
      <c r="E328" s="3">
        <f t="shared" si="36"/>
        <v>0.57000000000000006</v>
      </c>
      <c r="F328" s="18" t="str">
        <f t="shared" si="38"/>
        <v>2017/2018</v>
      </c>
      <c r="G328" s="3" t="s">
        <v>74</v>
      </c>
      <c r="H328" s="3" t="s">
        <v>74</v>
      </c>
      <c r="I328" s="3">
        <f t="shared" si="37"/>
        <v>0.45</v>
      </c>
      <c r="J328" s="18" t="str">
        <f t="shared" si="39"/>
        <v>2018/2019</v>
      </c>
      <c r="K328" s="3">
        <v>1750</v>
      </c>
      <c r="L328" s="3">
        <v>235</v>
      </c>
      <c r="M328" s="3">
        <v>0.33</v>
      </c>
      <c r="U328" s="73" t="s">
        <v>763</v>
      </c>
      <c r="V328" s="73" t="s">
        <v>764</v>
      </c>
    </row>
    <row r="329" spans="1:22" x14ac:dyDescent="0.25">
      <c r="A329" s="21">
        <f t="shared" si="40"/>
        <v>43537</v>
      </c>
      <c r="B329" s="18" t="str">
        <f t="shared" si="41"/>
        <v>2016/2017</v>
      </c>
      <c r="C329" s="3" t="s">
        <v>74</v>
      </c>
      <c r="D329" s="3" t="s">
        <v>74</v>
      </c>
      <c r="E329" s="3">
        <f t="shared" si="36"/>
        <v>0.57000000000000006</v>
      </c>
      <c r="F329" s="18" t="str">
        <f t="shared" si="38"/>
        <v>2017/2018</v>
      </c>
      <c r="G329" s="3" t="s">
        <v>74</v>
      </c>
      <c r="H329" s="3" t="s">
        <v>74</v>
      </c>
      <c r="I329" s="3">
        <f t="shared" si="37"/>
        <v>0.45</v>
      </c>
      <c r="J329" s="18" t="str">
        <f t="shared" si="39"/>
        <v>2018/2019</v>
      </c>
      <c r="K329" s="3">
        <v>1750</v>
      </c>
      <c r="L329" s="3">
        <v>235</v>
      </c>
      <c r="M329" s="3">
        <v>0.33</v>
      </c>
      <c r="U329" s="73" t="s">
        <v>765</v>
      </c>
      <c r="V329" s="73" t="s">
        <v>766</v>
      </c>
    </row>
    <row r="330" spans="1:22" x14ac:dyDescent="0.25">
      <c r="A330" s="21">
        <f t="shared" si="40"/>
        <v>43538</v>
      </c>
      <c r="B330" s="18" t="str">
        <f t="shared" si="41"/>
        <v>2016/2017</v>
      </c>
      <c r="C330" s="3" t="s">
        <v>74</v>
      </c>
      <c r="D330" s="3" t="s">
        <v>74</v>
      </c>
      <c r="E330" s="3">
        <f t="shared" si="36"/>
        <v>0.57000000000000006</v>
      </c>
      <c r="F330" s="18" t="str">
        <f t="shared" si="38"/>
        <v>2017/2018</v>
      </c>
      <c r="G330" s="3" t="s">
        <v>74</v>
      </c>
      <c r="H330" s="3" t="s">
        <v>74</v>
      </c>
      <c r="I330" s="3">
        <f t="shared" si="37"/>
        <v>0.45</v>
      </c>
      <c r="J330" s="18" t="str">
        <f t="shared" si="39"/>
        <v>2018/2019</v>
      </c>
      <c r="K330" s="3">
        <v>1750</v>
      </c>
      <c r="L330" s="3">
        <v>235</v>
      </c>
      <c r="M330" s="3">
        <v>0.33</v>
      </c>
      <c r="U330" s="73" t="s">
        <v>767</v>
      </c>
      <c r="V330" s="73" t="s">
        <v>768</v>
      </c>
    </row>
    <row r="331" spans="1:22" x14ac:dyDescent="0.25">
      <c r="A331" s="21">
        <f t="shared" si="40"/>
        <v>43539</v>
      </c>
      <c r="B331" s="18" t="str">
        <f t="shared" si="41"/>
        <v>2016/2017</v>
      </c>
      <c r="C331" s="3" t="s">
        <v>74</v>
      </c>
      <c r="D331" s="3" t="s">
        <v>74</v>
      </c>
      <c r="E331" s="3">
        <f t="shared" si="36"/>
        <v>0.57000000000000006</v>
      </c>
      <c r="F331" s="18" t="str">
        <f t="shared" si="38"/>
        <v>2017/2018</v>
      </c>
      <c r="G331" s="3" t="s">
        <v>74</v>
      </c>
      <c r="H331" s="3" t="s">
        <v>74</v>
      </c>
      <c r="I331" s="3">
        <f t="shared" si="37"/>
        <v>0.45</v>
      </c>
      <c r="J331" s="18" t="str">
        <f t="shared" si="39"/>
        <v>2018/2019</v>
      </c>
      <c r="K331" s="3">
        <v>1750</v>
      </c>
      <c r="L331" s="3">
        <v>235</v>
      </c>
      <c r="M331" s="3">
        <v>0.33</v>
      </c>
      <c r="U331" s="73" t="s">
        <v>769</v>
      </c>
      <c r="V331" s="73" t="s">
        <v>770</v>
      </c>
    </row>
    <row r="332" spans="1:22" x14ac:dyDescent="0.25">
      <c r="A332" s="21">
        <f t="shared" si="40"/>
        <v>43540</v>
      </c>
      <c r="B332" s="18" t="str">
        <f t="shared" si="41"/>
        <v>2016/2017</v>
      </c>
      <c r="C332" s="3" t="s">
        <v>74</v>
      </c>
      <c r="D332" s="3" t="s">
        <v>74</v>
      </c>
      <c r="E332" s="3">
        <f t="shared" si="36"/>
        <v>0.57000000000000006</v>
      </c>
      <c r="F332" s="18" t="str">
        <f t="shared" si="38"/>
        <v>2017/2018</v>
      </c>
      <c r="G332" s="3" t="s">
        <v>74</v>
      </c>
      <c r="H332" s="3" t="s">
        <v>74</v>
      </c>
      <c r="I332" s="3">
        <f t="shared" si="37"/>
        <v>0.45</v>
      </c>
      <c r="J332" s="18" t="str">
        <f t="shared" si="39"/>
        <v>2018/2019</v>
      </c>
      <c r="K332" s="3">
        <v>1750</v>
      </c>
      <c r="L332" s="3">
        <v>235</v>
      </c>
      <c r="M332" s="3">
        <v>0.33</v>
      </c>
      <c r="U332" s="73" t="s">
        <v>771</v>
      </c>
      <c r="V332" s="73" t="s">
        <v>772</v>
      </c>
    </row>
    <row r="333" spans="1:22" x14ac:dyDescent="0.25">
      <c r="A333" s="21">
        <f t="shared" si="40"/>
        <v>43541</v>
      </c>
      <c r="B333" s="18" t="str">
        <f t="shared" si="41"/>
        <v>2016/2017</v>
      </c>
      <c r="C333" s="3" t="s">
        <v>74</v>
      </c>
      <c r="D333" s="3" t="s">
        <v>74</v>
      </c>
      <c r="E333" s="3">
        <f t="shared" ref="E333:E396" si="42">+I333+0.12</f>
        <v>0.57000000000000006</v>
      </c>
      <c r="F333" s="18" t="str">
        <f t="shared" si="38"/>
        <v>2017/2018</v>
      </c>
      <c r="G333" s="3" t="s">
        <v>74</v>
      </c>
      <c r="H333" s="3" t="s">
        <v>74</v>
      </c>
      <c r="I333" s="3">
        <f t="shared" ref="I333:I396" si="43">+M333+0.12</f>
        <v>0.45</v>
      </c>
      <c r="J333" s="18" t="str">
        <f t="shared" si="39"/>
        <v>2018/2019</v>
      </c>
      <c r="K333" s="3">
        <v>1750</v>
      </c>
      <c r="L333" s="3">
        <v>235</v>
      </c>
      <c r="M333" s="3">
        <v>0.33</v>
      </c>
      <c r="U333" s="73" t="s">
        <v>773</v>
      </c>
      <c r="V333" s="73" t="s">
        <v>774</v>
      </c>
    </row>
    <row r="334" spans="1:22" x14ac:dyDescent="0.25">
      <c r="A334" s="21">
        <f t="shared" si="40"/>
        <v>43542</v>
      </c>
      <c r="B334" s="18" t="str">
        <f t="shared" si="41"/>
        <v>2016/2017</v>
      </c>
      <c r="C334" s="3" t="s">
        <v>74</v>
      </c>
      <c r="D334" s="3" t="s">
        <v>74</v>
      </c>
      <c r="E334" s="3">
        <f t="shared" si="42"/>
        <v>0.57000000000000006</v>
      </c>
      <c r="F334" s="18" t="str">
        <f t="shared" si="38"/>
        <v>2017/2018</v>
      </c>
      <c r="G334" s="3" t="s">
        <v>74</v>
      </c>
      <c r="H334" s="3" t="s">
        <v>74</v>
      </c>
      <c r="I334" s="3">
        <f t="shared" si="43"/>
        <v>0.45</v>
      </c>
      <c r="J334" s="18" t="str">
        <f t="shared" si="39"/>
        <v>2018/2019</v>
      </c>
      <c r="K334" s="3">
        <v>1750</v>
      </c>
      <c r="L334" s="3">
        <v>235</v>
      </c>
      <c r="M334" s="3">
        <v>0.33</v>
      </c>
      <c r="U334" s="73" t="s">
        <v>775</v>
      </c>
      <c r="V334" s="73" t="s">
        <v>776</v>
      </c>
    </row>
    <row r="335" spans="1:22" x14ac:dyDescent="0.25">
      <c r="A335" s="21">
        <f t="shared" si="40"/>
        <v>43543</v>
      </c>
      <c r="B335" s="18" t="str">
        <f t="shared" si="41"/>
        <v>2016/2017</v>
      </c>
      <c r="C335" s="3" t="s">
        <v>74</v>
      </c>
      <c r="D335" s="3" t="s">
        <v>74</v>
      </c>
      <c r="E335" s="3">
        <f t="shared" si="42"/>
        <v>0.57000000000000006</v>
      </c>
      <c r="F335" s="18" t="str">
        <f t="shared" si="38"/>
        <v>2017/2018</v>
      </c>
      <c r="G335" s="3" t="s">
        <v>74</v>
      </c>
      <c r="H335" s="3" t="s">
        <v>74</v>
      </c>
      <c r="I335" s="3">
        <f t="shared" si="43"/>
        <v>0.45</v>
      </c>
      <c r="J335" s="18" t="str">
        <f t="shared" si="39"/>
        <v>2018/2019</v>
      </c>
      <c r="K335" s="3">
        <v>1750</v>
      </c>
      <c r="L335" s="3">
        <v>235</v>
      </c>
      <c r="M335" s="3">
        <v>0.33</v>
      </c>
      <c r="U335" s="73" t="s">
        <v>777</v>
      </c>
      <c r="V335" s="73" t="s">
        <v>778</v>
      </c>
    </row>
    <row r="336" spans="1:22" x14ac:dyDescent="0.25">
      <c r="A336" s="21">
        <f t="shared" si="40"/>
        <v>43544</v>
      </c>
      <c r="B336" s="18" t="str">
        <f t="shared" si="41"/>
        <v>2016/2017</v>
      </c>
      <c r="C336" s="3" t="s">
        <v>74</v>
      </c>
      <c r="D336" s="3" t="s">
        <v>74</v>
      </c>
      <c r="E336" s="3">
        <f t="shared" si="42"/>
        <v>0.57000000000000006</v>
      </c>
      <c r="F336" s="18" t="str">
        <f t="shared" si="38"/>
        <v>2017/2018</v>
      </c>
      <c r="G336" s="3" t="s">
        <v>74</v>
      </c>
      <c r="H336" s="3" t="s">
        <v>74</v>
      </c>
      <c r="I336" s="3">
        <f t="shared" si="43"/>
        <v>0.45</v>
      </c>
      <c r="J336" s="18" t="str">
        <f t="shared" si="39"/>
        <v>2018/2019</v>
      </c>
      <c r="K336" s="3">
        <v>1750</v>
      </c>
      <c r="L336" s="3">
        <v>235</v>
      </c>
      <c r="M336" s="3">
        <v>0.33</v>
      </c>
      <c r="U336" s="73" t="s">
        <v>779</v>
      </c>
      <c r="V336" s="73" t="s">
        <v>780</v>
      </c>
    </row>
    <row r="337" spans="1:22" x14ac:dyDescent="0.25">
      <c r="A337" s="21">
        <f t="shared" si="40"/>
        <v>43545</v>
      </c>
      <c r="B337" s="18" t="str">
        <f t="shared" si="41"/>
        <v>2016/2017</v>
      </c>
      <c r="C337" s="3" t="s">
        <v>74</v>
      </c>
      <c r="D337" s="3" t="s">
        <v>74</v>
      </c>
      <c r="E337" s="3">
        <f t="shared" si="42"/>
        <v>0.57000000000000006</v>
      </c>
      <c r="F337" s="18" t="str">
        <f t="shared" si="38"/>
        <v>2017/2018</v>
      </c>
      <c r="G337" s="3" t="s">
        <v>74</v>
      </c>
      <c r="H337" s="3" t="s">
        <v>74</v>
      </c>
      <c r="I337" s="3">
        <f t="shared" si="43"/>
        <v>0.45</v>
      </c>
      <c r="J337" s="18" t="str">
        <f t="shared" si="39"/>
        <v>2018/2019</v>
      </c>
      <c r="K337" s="3">
        <v>1750</v>
      </c>
      <c r="L337" s="3">
        <v>235</v>
      </c>
      <c r="M337" s="3">
        <v>0.33</v>
      </c>
      <c r="U337" s="73" t="s">
        <v>781</v>
      </c>
      <c r="V337" s="73" t="s">
        <v>782</v>
      </c>
    </row>
    <row r="338" spans="1:22" x14ac:dyDescent="0.25">
      <c r="A338" s="21">
        <f t="shared" si="40"/>
        <v>43546</v>
      </c>
      <c r="B338" s="18" t="str">
        <f t="shared" si="41"/>
        <v>2016/2017</v>
      </c>
      <c r="C338" s="3" t="s">
        <v>74</v>
      </c>
      <c r="D338" s="3" t="s">
        <v>74</v>
      </c>
      <c r="E338" s="3">
        <f t="shared" si="42"/>
        <v>0.57000000000000006</v>
      </c>
      <c r="F338" s="18" t="str">
        <f t="shared" si="38"/>
        <v>2017/2018</v>
      </c>
      <c r="G338" s="3" t="s">
        <v>74</v>
      </c>
      <c r="H338" s="3" t="s">
        <v>74</v>
      </c>
      <c r="I338" s="3">
        <f t="shared" si="43"/>
        <v>0.45</v>
      </c>
      <c r="J338" s="18" t="str">
        <f t="shared" si="39"/>
        <v>2018/2019</v>
      </c>
      <c r="K338" s="3">
        <v>1750</v>
      </c>
      <c r="L338" s="3">
        <v>235</v>
      </c>
      <c r="M338" s="3">
        <v>0.33</v>
      </c>
      <c r="U338" s="73" t="s">
        <v>783</v>
      </c>
      <c r="V338" s="73" t="s">
        <v>784</v>
      </c>
    </row>
    <row r="339" spans="1:22" x14ac:dyDescent="0.25">
      <c r="A339" s="21">
        <f t="shared" si="40"/>
        <v>43547</v>
      </c>
      <c r="B339" s="18" t="str">
        <f t="shared" si="41"/>
        <v>2016/2017</v>
      </c>
      <c r="C339" s="3" t="s">
        <v>74</v>
      </c>
      <c r="D339" s="3" t="s">
        <v>74</v>
      </c>
      <c r="E339" s="3">
        <f t="shared" si="42"/>
        <v>0.57000000000000006</v>
      </c>
      <c r="F339" s="18" t="str">
        <f t="shared" si="38"/>
        <v>2017/2018</v>
      </c>
      <c r="G339" s="3" t="s">
        <v>74</v>
      </c>
      <c r="H339" s="3" t="s">
        <v>74</v>
      </c>
      <c r="I339" s="3">
        <f t="shared" si="43"/>
        <v>0.45</v>
      </c>
      <c r="J339" s="18" t="str">
        <f t="shared" si="39"/>
        <v>2018/2019</v>
      </c>
      <c r="K339" s="3">
        <v>1750</v>
      </c>
      <c r="L339" s="3">
        <v>235</v>
      </c>
      <c r="M339" s="3">
        <v>0.33</v>
      </c>
      <c r="U339" s="73" t="s">
        <v>785</v>
      </c>
      <c r="V339" s="73" t="s">
        <v>786</v>
      </c>
    </row>
    <row r="340" spans="1:22" x14ac:dyDescent="0.25">
      <c r="A340" s="21">
        <f t="shared" si="40"/>
        <v>43548</v>
      </c>
      <c r="B340" s="18" t="str">
        <f t="shared" si="41"/>
        <v>2016/2017</v>
      </c>
      <c r="C340" s="3" t="s">
        <v>74</v>
      </c>
      <c r="D340" s="3" t="s">
        <v>74</v>
      </c>
      <c r="E340" s="3">
        <f t="shared" si="42"/>
        <v>0.57000000000000006</v>
      </c>
      <c r="F340" s="18" t="str">
        <f t="shared" si="38"/>
        <v>2017/2018</v>
      </c>
      <c r="G340" s="3" t="s">
        <v>74</v>
      </c>
      <c r="H340" s="3" t="s">
        <v>74</v>
      </c>
      <c r="I340" s="3">
        <f t="shared" si="43"/>
        <v>0.45</v>
      </c>
      <c r="J340" s="18" t="str">
        <f t="shared" si="39"/>
        <v>2018/2019</v>
      </c>
      <c r="K340" s="3">
        <v>1750</v>
      </c>
      <c r="L340" s="3">
        <v>235</v>
      </c>
      <c r="M340" s="3">
        <v>0.33</v>
      </c>
      <c r="U340" s="73" t="s">
        <v>787</v>
      </c>
      <c r="V340" s="73" t="s">
        <v>788</v>
      </c>
    </row>
    <row r="341" spans="1:22" x14ac:dyDescent="0.25">
      <c r="A341" s="21">
        <f t="shared" si="40"/>
        <v>43549</v>
      </c>
      <c r="B341" s="18" t="str">
        <f t="shared" si="41"/>
        <v>2016/2017</v>
      </c>
      <c r="C341" s="3" t="s">
        <v>74</v>
      </c>
      <c r="D341" s="3" t="s">
        <v>74</v>
      </c>
      <c r="E341" s="3">
        <f t="shared" si="42"/>
        <v>0.57000000000000006</v>
      </c>
      <c r="F341" s="18" t="str">
        <f t="shared" si="38"/>
        <v>2017/2018</v>
      </c>
      <c r="G341" s="3" t="s">
        <v>74</v>
      </c>
      <c r="H341" s="3" t="s">
        <v>74</v>
      </c>
      <c r="I341" s="3">
        <f t="shared" si="43"/>
        <v>0.45</v>
      </c>
      <c r="J341" s="18" t="str">
        <f t="shared" si="39"/>
        <v>2018/2019</v>
      </c>
      <c r="K341" s="3">
        <v>1750</v>
      </c>
      <c r="L341" s="3">
        <v>235</v>
      </c>
      <c r="M341" s="3">
        <v>0.33</v>
      </c>
      <c r="U341" s="73" t="s">
        <v>789</v>
      </c>
      <c r="V341" s="73" t="s">
        <v>790</v>
      </c>
    </row>
    <row r="342" spans="1:22" x14ac:dyDescent="0.25">
      <c r="A342" s="21">
        <f t="shared" si="40"/>
        <v>43550</v>
      </c>
      <c r="B342" s="18" t="str">
        <f t="shared" si="41"/>
        <v>2016/2017</v>
      </c>
      <c r="C342" s="3" t="s">
        <v>74</v>
      </c>
      <c r="D342" s="3" t="s">
        <v>74</v>
      </c>
      <c r="E342" s="3">
        <f t="shared" si="42"/>
        <v>0.57000000000000006</v>
      </c>
      <c r="F342" s="18" t="str">
        <f t="shared" si="38"/>
        <v>2017/2018</v>
      </c>
      <c r="G342" s="3" t="s">
        <v>74</v>
      </c>
      <c r="H342" s="3" t="s">
        <v>74</v>
      </c>
      <c r="I342" s="3">
        <f t="shared" si="43"/>
        <v>0.45</v>
      </c>
      <c r="J342" s="18" t="str">
        <f t="shared" si="39"/>
        <v>2018/2019</v>
      </c>
      <c r="K342" s="3">
        <v>1750</v>
      </c>
      <c r="L342" s="3">
        <v>235</v>
      </c>
      <c r="M342" s="3">
        <v>0.33</v>
      </c>
      <c r="U342" s="73" t="s">
        <v>791</v>
      </c>
      <c r="V342" s="73" t="s">
        <v>792</v>
      </c>
    </row>
    <row r="343" spans="1:22" x14ac:dyDescent="0.25">
      <c r="A343" s="21">
        <f t="shared" si="40"/>
        <v>43551</v>
      </c>
      <c r="B343" s="18" t="str">
        <f t="shared" si="41"/>
        <v>2016/2017</v>
      </c>
      <c r="C343" s="3" t="s">
        <v>74</v>
      </c>
      <c r="D343" s="3" t="s">
        <v>74</v>
      </c>
      <c r="E343" s="3">
        <f t="shared" si="42"/>
        <v>0.57000000000000006</v>
      </c>
      <c r="F343" s="18" t="str">
        <f t="shared" si="38"/>
        <v>2017/2018</v>
      </c>
      <c r="G343" s="3" t="s">
        <v>74</v>
      </c>
      <c r="H343" s="3" t="s">
        <v>74</v>
      </c>
      <c r="I343" s="3">
        <f t="shared" si="43"/>
        <v>0.45</v>
      </c>
      <c r="J343" s="18" t="str">
        <f t="shared" si="39"/>
        <v>2018/2019</v>
      </c>
      <c r="K343" s="3">
        <v>1750</v>
      </c>
      <c r="L343" s="3">
        <v>235</v>
      </c>
      <c r="M343" s="3">
        <v>0.33</v>
      </c>
      <c r="U343" s="73" t="s">
        <v>793</v>
      </c>
      <c r="V343" s="73" t="s">
        <v>794</v>
      </c>
    </row>
    <row r="344" spans="1:22" x14ac:dyDescent="0.25">
      <c r="A344" s="21">
        <f t="shared" si="40"/>
        <v>43552</v>
      </c>
      <c r="B344" s="18" t="str">
        <f t="shared" si="41"/>
        <v>2016/2017</v>
      </c>
      <c r="C344" s="3" t="s">
        <v>74</v>
      </c>
      <c r="D344" s="3" t="s">
        <v>74</v>
      </c>
      <c r="E344" s="3">
        <f t="shared" si="42"/>
        <v>0.57000000000000006</v>
      </c>
      <c r="F344" s="18" t="str">
        <f t="shared" si="38"/>
        <v>2017/2018</v>
      </c>
      <c r="G344" s="3" t="s">
        <v>74</v>
      </c>
      <c r="H344" s="3" t="s">
        <v>74</v>
      </c>
      <c r="I344" s="3">
        <f t="shared" si="43"/>
        <v>0.45</v>
      </c>
      <c r="J344" s="18" t="str">
        <f t="shared" si="39"/>
        <v>2018/2019</v>
      </c>
      <c r="K344" s="3">
        <v>1750</v>
      </c>
      <c r="L344" s="3">
        <v>235</v>
      </c>
      <c r="M344" s="3">
        <v>0.33</v>
      </c>
      <c r="U344" s="73" t="s">
        <v>795</v>
      </c>
      <c r="V344" s="73" t="s">
        <v>796</v>
      </c>
    </row>
    <row r="345" spans="1:22" x14ac:dyDescent="0.25">
      <c r="A345" s="21">
        <f t="shared" si="40"/>
        <v>43553</v>
      </c>
      <c r="B345" s="18" t="str">
        <f t="shared" si="41"/>
        <v>2016/2017</v>
      </c>
      <c r="C345" s="3" t="s">
        <v>74</v>
      </c>
      <c r="D345" s="3" t="s">
        <v>74</v>
      </c>
      <c r="E345" s="3">
        <f t="shared" si="42"/>
        <v>0.57000000000000006</v>
      </c>
      <c r="F345" s="18" t="str">
        <f t="shared" si="38"/>
        <v>2017/2018</v>
      </c>
      <c r="G345" s="3" t="s">
        <v>74</v>
      </c>
      <c r="H345" s="3" t="s">
        <v>74</v>
      </c>
      <c r="I345" s="3">
        <f t="shared" si="43"/>
        <v>0.45</v>
      </c>
      <c r="J345" s="18" t="str">
        <f t="shared" si="39"/>
        <v>2018/2019</v>
      </c>
      <c r="K345" s="3">
        <v>1750</v>
      </c>
      <c r="L345" s="3">
        <v>235</v>
      </c>
      <c r="M345" s="3">
        <v>0.33</v>
      </c>
      <c r="U345" s="73" t="s">
        <v>797</v>
      </c>
      <c r="V345" s="73" t="s">
        <v>798</v>
      </c>
    </row>
    <row r="346" spans="1:22" x14ac:dyDescent="0.25">
      <c r="A346" s="21">
        <f t="shared" si="40"/>
        <v>43554</v>
      </c>
      <c r="B346" s="18" t="str">
        <f t="shared" si="41"/>
        <v>2016/2017</v>
      </c>
      <c r="C346" s="3" t="s">
        <v>74</v>
      </c>
      <c r="D346" s="3" t="s">
        <v>74</v>
      </c>
      <c r="E346" s="3">
        <f t="shared" si="42"/>
        <v>0.57000000000000006</v>
      </c>
      <c r="F346" s="18" t="str">
        <f t="shared" si="38"/>
        <v>2017/2018</v>
      </c>
      <c r="G346" s="3" t="s">
        <v>74</v>
      </c>
      <c r="H346" s="3" t="s">
        <v>74</v>
      </c>
      <c r="I346" s="3">
        <f t="shared" si="43"/>
        <v>0.45</v>
      </c>
      <c r="J346" s="18" t="str">
        <f t="shared" si="39"/>
        <v>2018/2019</v>
      </c>
      <c r="K346" s="3">
        <v>1750</v>
      </c>
      <c r="L346" s="3">
        <v>235</v>
      </c>
      <c r="M346" s="3">
        <v>0.33</v>
      </c>
      <c r="U346" s="73" t="s">
        <v>799</v>
      </c>
      <c r="V346" s="73" t="s">
        <v>800</v>
      </c>
    </row>
    <row r="347" spans="1:22" x14ac:dyDescent="0.25">
      <c r="A347" s="21">
        <f t="shared" si="40"/>
        <v>43555</v>
      </c>
      <c r="B347" s="18" t="str">
        <f t="shared" si="41"/>
        <v>2016/2017</v>
      </c>
      <c r="C347" s="3" t="s">
        <v>74</v>
      </c>
      <c r="D347" s="3" t="s">
        <v>74</v>
      </c>
      <c r="E347" s="3">
        <f t="shared" si="42"/>
        <v>0.57000000000000006</v>
      </c>
      <c r="F347" s="18" t="str">
        <f t="shared" si="38"/>
        <v>2017/2018</v>
      </c>
      <c r="G347" s="3" t="s">
        <v>74</v>
      </c>
      <c r="H347" s="3" t="s">
        <v>74</v>
      </c>
      <c r="I347" s="3">
        <f t="shared" si="43"/>
        <v>0.45</v>
      </c>
      <c r="J347" s="18" t="str">
        <f t="shared" si="39"/>
        <v>2018/2019</v>
      </c>
      <c r="K347" s="3">
        <v>1750</v>
      </c>
      <c r="L347" s="3">
        <v>235</v>
      </c>
      <c r="M347" s="3">
        <v>0.33</v>
      </c>
      <c r="U347" s="73" t="s">
        <v>801</v>
      </c>
      <c r="V347" s="73" t="s">
        <v>802</v>
      </c>
    </row>
    <row r="348" spans="1:22" x14ac:dyDescent="0.25">
      <c r="A348" s="21">
        <f t="shared" si="40"/>
        <v>43556</v>
      </c>
      <c r="B348" s="18" t="str">
        <f t="shared" si="41"/>
        <v>2016/2017</v>
      </c>
      <c r="C348" s="3" t="s">
        <v>74</v>
      </c>
      <c r="D348" s="3" t="s">
        <v>74</v>
      </c>
      <c r="E348" s="3">
        <f t="shared" si="42"/>
        <v>0.57000000000000006</v>
      </c>
      <c r="F348" s="18" t="str">
        <f t="shared" si="38"/>
        <v>2017/2018</v>
      </c>
      <c r="G348" s="3" t="s">
        <v>74</v>
      </c>
      <c r="H348" s="3" t="s">
        <v>74</v>
      </c>
      <c r="I348" s="3">
        <f t="shared" si="43"/>
        <v>0.45</v>
      </c>
      <c r="J348" s="18" t="str">
        <f t="shared" si="39"/>
        <v>2018/2019</v>
      </c>
      <c r="K348" s="3">
        <v>1750</v>
      </c>
      <c r="L348" s="3">
        <v>235</v>
      </c>
      <c r="M348" s="3">
        <v>0.33</v>
      </c>
      <c r="U348" s="73" t="s">
        <v>803</v>
      </c>
      <c r="V348" s="73" t="s">
        <v>804</v>
      </c>
    </row>
    <row r="349" spans="1:22" x14ac:dyDescent="0.25">
      <c r="A349" s="21">
        <f t="shared" si="40"/>
        <v>43557</v>
      </c>
      <c r="B349" s="18" t="str">
        <f t="shared" si="41"/>
        <v>2016/2017</v>
      </c>
      <c r="C349" s="3" t="s">
        <v>74</v>
      </c>
      <c r="D349" s="3" t="s">
        <v>74</v>
      </c>
      <c r="E349" s="3">
        <f t="shared" si="42"/>
        <v>0.58000000000000007</v>
      </c>
      <c r="F349" s="18" t="str">
        <f t="shared" si="38"/>
        <v>2017/2018</v>
      </c>
      <c r="G349" s="3" t="s">
        <v>74</v>
      </c>
      <c r="H349" s="3" t="s">
        <v>74</v>
      </c>
      <c r="I349" s="3">
        <f t="shared" si="43"/>
        <v>0.46</v>
      </c>
      <c r="J349" s="18" t="str">
        <f t="shared" si="39"/>
        <v>2018/2019</v>
      </c>
      <c r="K349" s="3">
        <v>1750</v>
      </c>
      <c r="L349" s="3">
        <v>235</v>
      </c>
      <c r="M349" s="3">
        <v>0.34</v>
      </c>
      <c r="U349" s="73" t="s">
        <v>805</v>
      </c>
      <c r="V349" s="73" t="s">
        <v>806</v>
      </c>
    </row>
    <row r="350" spans="1:22" x14ac:dyDescent="0.25">
      <c r="A350" s="21">
        <f t="shared" si="40"/>
        <v>43558</v>
      </c>
      <c r="B350" s="18" t="str">
        <f t="shared" si="41"/>
        <v>2016/2017</v>
      </c>
      <c r="C350" s="3" t="s">
        <v>74</v>
      </c>
      <c r="D350" s="3" t="s">
        <v>74</v>
      </c>
      <c r="E350" s="3">
        <f t="shared" si="42"/>
        <v>0.58000000000000007</v>
      </c>
      <c r="F350" s="18" t="str">
        <f t="shared" si="38"/>
        <v>2017/2018</v>
      </c>
      <c r="G350" s="3" t="s">
        <v>74</v>
      </c>
      <c r="H350" s="3" t="s">
        <v>74</v>
      </c>
      <c r="I350" s="3">
        <f t="shared" si="43"/>
        <v>0.46</v>
      </c>
      <c r="J350" s="18" t="str">
        <f t="shared" si="39"/>
        <v>2018/2019</v>
      </c>
      <c r="K350" s="3">
        <v>1750</v>
      </c>
      <c r="L350" s="3">
        <v>235</v>
      </c>
      <c r="M350" s="3">
        <v>0.34</v>
      </c>
      <c r="U350" s="73" t="s">
        <v>807</v>
      </c>
      <c r="V350" s="73" t="s">
        <v>808</v>
      </c>
    </row>
    <row r="351" spans="1:22" x14ac:dyDescent="0.25">
      <c r="A351" s="21">
        <f t="shared" si="40"/>
        <v>43559</v>
      </c>
      <c r="B351" s="18" t="str">
        <f t="shared" si="41"/>
        <v>2016/2017</v>
      </c>
      <c r="C351" s="3" t="s">
        <v>74</v>
      </c>
      <c r="D351" s="3" t="s">
        <v>74</v>
      </c>
      <c r="E351" s="3">
        <f t="shared" si="42"/>
        <v>0.58000000000000007</v>
      </c>
      <c r="F351" s="18" t="str">
        <f t="shared" si="38"/>
        <v>2017/2018</v>
      </c>
      <c r="G351" s="3" t="s">
        <v>74</v>
      </c>
      <c r="H351" s="3" t="s">
        <v>74</v>
      </c>
      <c r="I351" s="3">
        <f t="shared" si="43"/>
        <v>0.46</v>
      </c>
      <c r="J351" s="18" t="str">
        <f t="shared" si="39"/>
        <v>2018/2019</v>
      </c>
      <c r="K351" s="3">
        <v>1750</v>
      </c>
      <c r="L351" s="3">
        <v>235</v>
      </c>
      <c r="M351" s="3">
        <v>0.34</v>
      </c>
      <c r="U351" s="73" t="s">
        <v>809</v>
      </c>
      <c r="V351" s="73" t="s">
        <v>810</v>
      </c>
    </row>
    <row r="352" spans="1:22" x14ac:dyDescent="0.25">
      <c r="A352" s="21">
        <f t="shared" si="40"/>
        <v>43560</v>
      </c>
      <c r="B352" s="18" t="str">
        <f t="shared" si="41"/>
        <v>2016/2017</v>
      </c>
      <c r="C352" s="3" t="s">
        <v>74</v>
      </c>
      <c r="D352" s="3" t="s">
        <v>74</v>
      </c>
      <c r="E352" s="3">
        <f t="shared" si="42"/>
        <v>0.58000000000000007</v>
      </c>
      <c r="F352" s="18" t="str">
        <f t="shared" si="38"/>
        <v>2017/2018</v>
      </c>
      <c r="G352" s="3" t="s">
        <v>74</v>
      </c>
      <c r="H352" s="3" t="s">
        <v>74</v>
      </c>
      <c r="I352" s="3">
        <f t="shared" si="43"/>
        <v>0.46</v>
      </c>
      <c r="J352" s="18" t="str">
        <f t="shared" si="39"/>
        <v>2018/2019</v>
      </c>
      <c r="K352" s="3">
        <v>1750</v>
      </c>
      <c r="L352" s="3">
        <v>235</v>
      </c>
      <c r="M352" s="3">
        <v>0.34</v>
      </c>
      <c r="U352" s="73" t="s">
        <v>811</v>
      </c>
      <c r="V352" s="73" t="s">
        <v>812</v>
      </c>
    </row>
    <row r="353" spans="1:22" x14ac:dyDescent="0.25">
      <c r="A353" s="21">
        <f t="shared" si="40"/>
        <v>43561</v>
      </c>
      <c r="B353" s="18" t="str">
        <f t="shared" si="41"/>
        <v>2016/2017</v>
      </c>
      <c r="C353" s="3" t="s">
        <v>74</v>
      </c>
      <c r="D353" s="3" t="s">
        <v>74</v>
      </c>
      <c r="E353" s="3">
        <f t="shared" si="42"/>
        <v>0.58000000000000007</v>
      </c>
      <c r="F353" s="18" t="str">
        <f t="shared" si="38"/>
        <v>2017/2018</v>
      </c>
      <c r="G353" s="3" t="s">
        <v>74</v>
      </c>
      <c r="H353" s="3" t="s">
        <v>74</v>
      </c>
      <c r="I353" s="3">
        <f t="shared" si="43"/>
        <v>0.46</v>
      </c>
      <c r="J353" s="18" t="str">
        <f t="shared" si="39"/>
        <v>2018/2019</v>
      </c>
      <c r="K353" s="3">
        <v>1750</v>
      </c>
      <c r="L353" s="3">
        <v>235</v>
      </c>
      <c r="M353" s="3">
        <v>0.34</v>
      </c>
      <c r="U353" s="73" t="s">
        <v>813</v>
      </c>
      <c r="V353" s="73" t="s">
        <v>814</v>
      </c>
    </row>
    <row r="354" spans="1:22" x14ac:dyDescent="0.25">
      <c r="A354" s="21">
        <f t="shared" si="40"/>
        <v>43562</v>
      </c>
      <c r="B354" s="18" t="str">
        <f t="shared" si="41"/>
        <v>2016/2017</v>
      </c>
      <c r="C354" s="3" t="s">
        <v>74</v>
      </c>
      <c r="D354" s="3" t="s">
        <v>74</v>
      </c>
      <c r="E354" s="3">
        <f t="shared" si="42"/>
        <v>0.58000000000000007</v>
      </c>
      <c r="F354" s="18" t="str">
        <f t="shared" si="38"/>
        <v>2017/2018</v>
      </c>
      <c r="G354" s="3" t="s">
        <v>74</v>
      </c>
      <c r="H354" s="3" t="s">
        <v>74</v>
      </c>
      <c r="I354" s="3">
        <f t="shared" si="43"/>
        <v>0.46</v>
      </c>
      <c r="J354" s="18" t="str">
        <f t="shared" si="39"/>
        <v>2018/2019</v>
      </c>
      <c r="K354" s="3">
        <v>1750</v>
      </c>
      <c r="L354" s="3">
        <v>235</v>
      </c>
      <c r="M354" s="3">
        <v>0.34</v>
      </c>
      <c r="U354" s="73" t="s">
        <v>815</v>
      </c>
      <c r="V354" s="73" t="s">
        <v>816</v>
      </c>
    </row>
    <row r="355" spans="1:22" x14ac:dyDescent="0.25">
      <c r="A355" s="21">
        <f t="shared" si="40"/>
        <v>43563</v>
      </c>
      <c r="B355" s="18" t="str">
        <f t="shared" si="41"/>
        <v>2016/2017</v>
      </c>
      <c r="C355" s="3" t="s">
        <v>74</v>
      </c>
      <c r="D355" s="3" t="s">
        <v>74</v>
      </c>
      <c r="E355" s="3">
        <f t="shared" si="42"/>
        <v>0.58000000000000007</v>
      </c>
      <c r="F355" s="18" t="str">
        <f t="shared" si="38"/>
        <v>2017/2018</v>
      </c>
      <c r="G355" s="3" t="s">
        <v>74</v>
      </c>
      <c r="H355" s="3" t="s">
        <v>74</v>
      </c>
      <c r="I355" s="3">
        <f t="shared" si="43"/>
        <v>0.46</v>
      </c>
      <c r="J355" s="18" t="str">
        <f t="shared" si="39"/>
        <v>2018/2019</v>
      </c>
      <c r="K355" s="3">
        <v>1750</v>
      </c>
      <c r="L355" s="3">
        <v>235</v>
      </c>
      <c r="M355" s="3">
        <v>0.34</v>
      </c>
      <c r="U355" s="73" t="s">
        <v>817</v>
      </c>
      <c r="V355" s="73" t="s">
        <v>818</v>
      </c>
    </row>
    <row r="356" spans="1:22" x14ac:dyDescent="0.25">
      <c r="A356" s="21">
        <f t="shared" si="40"/>
        <v>43564</v>
      </c>
      <c r="B356" s="18" t="str">
        <f t="shared" si="41"/>
        <v>2016/2017</v>
      </c>
      <c r="C356" s="3" t="s">
        <v>74</v>
      </c>
      <c r="D356" s="3" t="s">
        <v>74</v>
      </c>
      <c r="E356" s="3">
        <f t="shared" si="42"/>
        <v>0.58000000000000007</v>
      </c>
      <c r="F356" s="18" t="str">
        <f t="shared" si="38"/>
        <v>2017/2018</v>
      </c>
      <c r="G356" s="3" t="s">
        <v>74</v>
      </c>
      <c r="H356" s="3" t="s">
        <v>74</v>
      </c>
      <c r="I356" s="3">
        <f t="shared" si="43"/>
        <v>0.46</v>
      </c>
      <c r="J356" s="18" t="str">
        <f t="shared" si="39"/>
        <v>2018/2019</v>
      </c>
      <c r="K356" s="3">
        <v>1750</v>
      </c>
      <c r="L356" s="3">
        <v>235</v>
      </c>
      <c r="M356" s="3">
        <v>0.34</v>
      </c>
      <c r="U356" s="73" t="s">
        <v>819</v>
      </c>
      <c r="V356" s="73" t="s">
        <v>820</v>
      </c>
    </row>
    <row r="357" spans="1:22" x14ac:dyDescent="0.25">
      <c r="A357" s="21">
        <f t="shared" si="40"/>
        <v>43565</v>
      </c>
      <c r="B357" s="18" t="str">
        <f t="shared" si="41"/>
        <v>2016/2017</v>
      </c>
      <c r="C357" s="3" t="s">
        <v>74</v>
      </c>
      <c r="D357" s="3" t="s">
        <v>74</v>
      </c>
      <c r="E357" s="3">
        <f t="shared" si="42"/>
        <v>0.58000000000000007</v>
      </c>
      <c r="F357" s="18" t="str">
        <f t="shared" si="38"/>
        <v>2017/2018</v>
      </c>
      <c r="G357" s="3" t="s">
        <v>74</v>
      </c>
      <c r="H357" s="3" t="s">
        <v>74</v>
      </c>
      <c r="I357" s="3">
        <f t="shared" si="43"/>
        <v>0.46</v>
      </c>
      <c r="J357" s="18" t="str">
        <f t="shared" si="39"/>
        <v>2018/2019</v>
      </c>
      <c r="K357" s="3">
        <v>1750</v>
      </c>
      <c r="L357" s="3">
        <v>235</v>
      </c>
      <c r="M357" s="3">
        <v>0.34</v>
      </c>
      <c r="U357" s="73" t="s">
        <v>821</v>
      </c>
      <c r="V357" s="73" t="s">
        <v>822</v>
      </c>
    </row>
    <row r="358" spans="1:22" x14ac:dyDescent="0.25">
      <c r="A358" s="21">
        <f t="shared" si="40"/>
        <v>43566</v>
      </c>
      <c r="B358" s="18" t="str">
        <f t="shared" si="41"/>
        <v>2016/2017</v>
      </c>
      <c r="C358" s="3" t="s">
        <v>74</v>
      </c>
      <c r="D358" s="3" t="s">
        <v>74</v>
      </c>
      <c r="E358" s="3">
        <f t="shared" si="42"/>
        <v>0.58000000000000007</v>
      </c>
      <c r="F358" s="18" t="str">
        <f t="shared" si="38"/>
        <v>2017/2018</v>
      </c>
      <c r="G358" s="3" t="s">
        <v>74</v>
      </c>
      <c r="H358" s="3" t="s">
        <v>74</v>
      </c>
      <c r="I358" s="3">
        <f t="shared" si="43"/>
        <v>0.46</v>
      </c>
      <c r="J358" s="18" t="str">
        <f t="shared" si="39"/>
        <v>2018/2019</v>
      </c>
      <c r="K358" s="3">
        <v>1750</v>
      </c>
      <c r="L358" s="3">
        <v>235</v>
      </c>
      <c r="M358" s="3">
        <v>0.34</v>
      </c>
      <c r="U358" s="73" t="s">
        <v>823</v>
      </c>
      <c r="V358" s="73" t="s">
        <v>824</v>
      </c>
    </row>
    <row r="359" spans="1:22" x14ac:dyDescent="0.25">
      <c r="A359" s="21">
        <f t="shared" si="40"/>
        <v>43567</v>
      </c>
      <c r="B359" s="18" t="str">
        <f t="shared" si="41"/>
        <v>2016/2017</v>
      </c>
      <c r="C359" s="3" t="s">
        <v>74</v>
      </c>
      <c r="D359" s="3" t="s">
        <v>74</v>
      </c>
      <c r="E359" s="3">
        <f t="shared" si="42"/>
        <v>0.58000000000000007</v>
      </c>
      <c r="F359" s="18" t="str">
        <f t="shared" si="38"/>
        <v>2017/2018</v>
      </c>
      <c r="G359" s="3" t="s">
        <v>74</v>
      </c>
      <c r="H359" s="3" t="s">
        <v>74</v>
      </c>
      <c r="I359" s="3">
        <f t="shared" si="43"/>
        <v>0.46</v>
      </c>
      <c r="J359" s="18" t="str">
        <f t="shared" si="39"/>
        <v>2018/2019</v>
      </c>
      <c r="K359" s="3">
        <v>1750</v>
      </c>
      <c r="L359" s="3">
        <v>235</v>
      </c>
      <c r="M359" s="3">
        <v>0.34</v>
      </c>
      <c r="U359" s="73" t="s">
        <v>825</v>
      </c>
      <c r="V359" s="73" t="s">
        <v>826</v>
      </c>
    </row>
    <row r="360" spans="1:22" x14ac:dyDescent="0.25">
      <c r="A360" s="21">
        <f t="shared" si="40"/>
        <v>43568</v>
      </c>
      <c r="B360" s="18" t="str">
        <f t="shared" si="41"/>
        <v>2016/2017</v>
      </c>
      <c r="C360" s="3" t="s">
        <v>74</v>
      </c>
      <c r="D360" s="3" t="s">
        <v>74</v>
      </c>
      <c r="E360" s="3">
        <f t="shared" si="42"/>
        <v>0.58000000000000007</v>
      </c>
      <c r="F360" s="18" t="str">
        <f t="shared" si="38"/>
        <v>2017/2018</v>
      </c>
      <c r="G360" s="3" t="s">
        <v>74</v>
      </c>
      <c r="H360" s="3" t="s">
        <v>74</v>
      </c>
      <c r="I360" s="3">
        <f t="shared" si="43"/>
        <v>0.46</v>
      </c>
      <c r="J360" s="18" t="str">
        <f t="shared" si="39"/>
        <v>2018/2019</v>
      </c>
      <c r="K360" s="3">
        <v>1750</v>
      </c>
      <c r="L360" s="3">
        <v>235</v>
      </c>
      <c r="M360" s="3">
        <v>0.34</v>
      </c>
      <c r="U360" s="73" t="s">
        <v>827</v>
      </c>
      <c r="V360" s="73" t="s">
        <v>828</v>
      </c>
    </row>
    <row r="361" spans="1:22" x14ac:dyDescent="0.25">
      <c r="A361" s="21">
        <f t="shared" si="40"/>
        <v>43569</v>
      </c>
      <c r="B361" s="18" t="str">
        <f t="shared" si="41"/>
        <v>2016/2017</v>
      </c>
      <c r="C361" s="3" t="s">
        <v>74</v>
      </c>
      <c r="D361" s="3" t="s">
        <v>74</v>
      </c>
      <c r="E361" s="3">
        <f t="shared" si="42"/>
        <v>0.58000000000000007</v>
      </c>
      <c r="F361" s="18" t="str">
        <f t="shared" si="38"/>
        <v>2017/2018</v>
      </c>
      <c r="G361" s="3" t="s">
        <v>74</v>
      </c>
      <c r="H361" s="3" t="s">
        <v>74</v>
      </c>
      <c r="I361" s="3">
        <f t="shared" si="43"/>
        <v>0.46</v>
      </c>
      <c r="J361" s="18" t="str">
        <f t="shared" si="39"/>
        <v>2018/2019</v>
      </c>
      <c r="K361" s="3">
        <v>1750</v>
      </c>
      <c r="L361" s="3">
        <v>235</v>
      </c>
      <c r="M361" s="3">
        <v>0.34</v>
      </c>
      <c r="U361" s="73" t="s">
        <v>829</v>
      </c>
      <c r="V361" s="73" t="s">
        <v>830</v>
      </c>
    </row>
    <row r="362" spans="1:22" x14ac:dyDescent="0.25">
      <c r="A362" s="21">
        <f t="shared" si="40"/>
        <v>43570</v>
      </c>
      <c r="B362" s="18" t="str">
        <f t="shared" si="41"/>
        <v>2016/2017</v>
      </c>
      <c r="C362" s="3" t="s">
        <v>74</v>
      </c>
      <c r="D362" s="3" t="s">
        <v>74</v>
      </c>
      <c r="E362" s="3">
        <f t="shared" si="42"/>
        <v>0.58000000000000007</v>
      </c>
      <c r="F362" s="18" t="str">
        <f t="shared" si="38"/>
        <v>2017/2018</v>
      </c>
      <c r="G362" s="3" t="s">
        <v>74</v>
      </c>
      <c r="H362" s="3" t="s">
        <v>74</v>
      </c>
      <c r="I362" s="3">
        <f t="shared" si="43"/>
        <v>0.46</v>
      </c>
      <c r="J362" s="18" t="str">
        <f t="shared" si="39"/>
        <v>2018/2019</v>
      </c>
      <c r="K362" s="3">
        <v>1750</v>
      </c>
      <c r="L362" s="3">
        <v>235</v>
      </c>
      <c r="M362" s="3">
        <v>0.34</v>
      </c>
      <c r="U362" s="73" t="s">
        <v>831</v>
      </c>
      <c r="V362" s="73" t="s">
        <v>832</v>
      </c>
    </row>
    <row r="363" spans="1:22" x14ac:dyDescent="0.25">
      <c r="A363" s="21">
        <f t="shared" si="40"/>
        <v>43571</v>
      </c>
      <c r="B363" s="18" t="str">
        <f t="shared" si="41"/>
        <v>2016/2017</v>
      </c>
      <c r="C363" s="3" t="s">
        <v>74</v>
      </c>
      <c r="D363" s="3" t="s">
        <v>74</v>
      </c>
      <c r="E363" s="3">
        <f t="shared" si="42"/>
        <v>0.58000000000000007</v>
      </c>
      <c r="F363" s="18" t="str">
        <f t="shared" si="38"/>
        <v>2017/2018</v>
      </c>
      <c r="G363" s="3" t="s">
        <v>74</v>
      </c>
      <c r="H363" s="3" t="s">
        <v>74</v>
      </c>
      <c r="I363" s="3">
        <f t="shared" si="43"/>
        <v>0.46</v>
      </c>
      <c r="J363" s="18" t="str">
        <f t="shared" si="39"/>
        <v>2018/2019</v>
      </c>
      <c r="K363" s="3">
        <v>1750</v>
      </c>
      <c r="L363" s="3">
        <v>235</v>
      </c>
      <c r="M363" s="3">
        <v>0.34</v>
      </c>
      <c r="U363" s="73" t="s">
        <v>833</v>
      </c>
      <c r="V363" s="73" t="s">
        <v>834</v>
      </c>
    </row>
    <row r="364" spans="1:22" x14ac:dyDescent="0.25">
      <c r="A364" s="21">
        <f t="shared" si="40"/>
        <v>43572</v>
      </c>
      <c r="B364" s="18" t="str">
        <f t="shared" si="41"/>
        <v>2016/2017</v>
      </c>
      <c r="C364" s="3" t="s">
        <v>74</v>
      </c>
      <c r="D364" s="3" t="s">
        <v>74</v>
      </c>
      <c r="E364" s="3">
        <f t="shared" si="42"/>
        <v>0.58000000000000007</v>
      </c>
      <c r="F364" s="18" t="str">
        <f t="shared" ref="F364:F427" si="44">+G$3</f>
        <v>2017/2018</v>
      </c>
      <c r="G364" s="3" t="s">
        <v>74</v>
      </c>
      <c r="H364" s="3" t="s">
        <v>74</v>
      </c>
      <c r="I364" s="3">
        <f t="shared" si="43"/>
        <v>0.46</v>
      </c>
      <c r="J364" s="18" t="str">
        <f t="shared" ref="J364:J427" si="45">+G$2</f>
        <v>2018/2019</v>
      </c>
      <c r="K364" s="3">
        <v>1750</v>
      </c>
      <c r="L364" s="3">
        <v>235</v>
      </c>
      <c r="M364" s="3">
        <v>0.34</v>
      </c>
      <c r="U364" s="73" t="s">
        <v>835</v>
      </c>
      <c r="V364" s="73" t="s">
        <v>836</v>
      </c>
    </row>
    <row r="365" spans="1:22" x14ac:dyDescent="0.25">
      <c r="A365" s="21">
        <f t="shared" ref="A365:A429" si="46">+A364+1</f>
        <v>43573</v>
      </c>
      <c r="B365" s="18" t="str">
        <f t="shared" ref="B365:B428" si="47">+G$4</f>
        <v>2016/2017</v>
      </c>
      <c r="C365" s="3" t="s">
        <v>74</v>
      </c>
      <c r="D365" s="3" t="s">
        <v>74</v>
      </c>
      <c r="E365" s="3">
        <f t="shared" si="42"/>
        <v>0.58000000000000007</v>
      </c>
      <c r="F365" s="18" t="str">
        <f t="shared" si="44"/>
        <v>2017/2018</v>
      </c>
      <c r="G365" s="3" t="s">
        <v>74</v>
      </c>
      <c r="H365" s="3" t="s">
        <v>74</v>
      </c>
      <c r="I365" s="3">
        <f t="shared" si="43"/>
        <v>0.46</v>
      </c>
      <c r="J365" s="18" t="str">
        <f t="shared" si="45"/>
        <v>2018/2019</v>
      </c>
      <c r="K365" s="3">
        <v>1750</v>
      </c>
      <c r="L365" s="3">
        <v>235</v>
      </c>
      <c r="M365" s="3">
        <v>0.34</v>
      </c>
      <c r="U365" s="73" t="s">
        <v>837</v>
      </c>
      <c r="V365" s="73" t="s">
        <v>838</v>
      </c>
    </row>
    <row r="366" spans="1:22" x14ac:dyDescent="0.25">
      <c r="A366" s="21">
        <f t="shared" si="46"/>
        <v>43574</v>
      </c>
      <c r="B366" s="18" t="str">
        <f t="shared" si="47"/>
        <v>2016/2017</v>
      </c>
      <c r="C366" s="3" t="s">
        <v>74</v>
      </c>
      <c r="D366" s="3" t="s">
        <v>74</v>
      </c>
      <c r="E366" s="3">
        <f t="shared" si="42"/>
        <v>0.58000000000000007</v>
      </c>
      <c r="F366" s="18" t="str">
        <f t="shared" si="44"/>
        <v>2017/2018</v>
      </c>
      <c r="G366" s="3" t="s">
        <v>74</v>
      </c>
      <c r="H366" s="3" t="s">
        <v>74</v>
      </c>
      <c r="I366" s="3">
        <f t="shared" si="43"/>
        <v>0.46</v>
      </c>
      <c r="J366" s="18" t="str">
        <f t="shared" si="45"/>
        <v>2018/2019</v>
      </c>
      <c r="K366" s="3">
        <v>1750</v>
      </c>
      <c r="L366" s="3">
        <v>235</v>
      </c>
      <c r="M366" s="3">
        <v>0.34</v>
      </c>
      <c r="U366" s="73" t="s">
        <v>839</v>
      </c>
      <c r="V366" s="73" t="s">
        <v>840</v>
      </c>
    </row>
    <row r="367" spans="1:22" x14ac:dyDescent="0.25">
      <c r="A367" s="21">
        <f t="shared" si="46"/>
        <v>43575</v>
      </c>
      <c r="B367" s="18" t="str">
        <f t="shared" si="47"/>
        <v>2016/2017</v>
      </c>
      <c r="C367" s="3" t="s">
        <v>74</v>
      </c>
      <c r="D367" s="3" t="s">
        <v>74</v>
      </c>
      <c r="E367" s="3">
        <f t="shared" si="42"/>
        <v>0.58000000000000007</v>
      </c>
      <c r="F367" s="18" t="str">
        <f t="shared" si="44"/>
        <v>2017/2018</v>
      </c>
      <c r="G367" s="3" t="s">
        <v>74</v>
      </c>
      <c r="H367" s="3" t="s">
        <v>74</v>
      </c>
      <c r="I367" s="3">
        <f t="shared" si="43"/>
        <v>0.46</v>
      </c>
      <c r="J367" s="18" t="str">
        <f t="shared" si="45"/>
        <v>2018/2019</v>
      </c>
      <c r="K367" s="3">
        <v>1750</v>
      </c>
      <c r="L367" s="3">
        <v>235</v>
      </c>
      <c r="M367" s="3">
        <v>0.34</v>
      </c>
      <c r="U367" s="73" t="s">
        <v>841</v>
      </c>
      <c r="V367" s="73" t="s">
        <v>842</v>
      </c>
    </row>
    <row r="368" spans="1:22" x14ac:dyDescent="0.25">
      <c r="A368" s="21">
        <f t="shared" si="46"/>
        <v>43576</v>
      </c>
      <c r="B368" s="18" t="str">
        <f t="shared" si="47"/>
        <v>2016/2017</v>
      </c>
      <c r="C368" s="3" t="s">
        <v>74</v>
      </c>
      <c r="D368" s="3" t="s">
        <v>74</v>
      </c>
      <c r="E368" s="3">
        <f t="shared" si="42"/>
        <v>0.58000000000000007</v>
      </c>
      <c r="F368" s="18" t="str">
        <f t="shared" si="44"/>
        <v>2017/2018</v>
      </c>
      <c r="G368" s="3" t="s">
        <v>74</v>
      </c>
      <c r="H368" s="3" t="s">
        <v>74</v>
      </c>
      <c r="I368" s="3">
        <f t="shared" si="43"/>
        <v>0.46</v>
      </c>
      <c r="J368" s="18" t="str">
        <f t="shared" si="45"/>
        <v>2018/2019</v>
      </c>
      <c r="K368" s="3">
        <v>1750</v>
      </c>
      <c r="L368" s="3">
        <v>235</v>
      </c>
      <c r="M368" s="3">
        <v>0.34</v>
      </c>
      <c r="U368" s="73" t="s">
        <v>843</v>
      </c>
      <c r="V368" s="73" t="s">
        <v>844</v>
      </c>
    </row>
    <row r="369" spans="1:22" x14ac:dyDescent="0.25">
      <c r="A369" s="21">
        <f t="shared" si="46"/>
        <v>43577</v>
      </c>
      <c r="B369" s="18" t="str">
        <f t="shared" si="47"/>
        <v>2016/2017</v>
      </c>
      <c r="C369" s="3" t="s">
        <v>74</v>
      </c>
      <c r="D369" s="3" t="s">
        <v>74</v>
      </c>
      <c r="E369" s="3">
        <f t="shared" si="42"/>
        <v>0.58000000000000007</v>
      </c>
      <c r="F369" s="18" t="str">
        <f t="shared" si="44"/>
        <v>2017/2018</v>
      </c>
      <c r="G369" s="3" t="s">
        <v>74</v>
      </c>
      <c r="H369" s="3" t="s">
        <v>74</v>
      </c>
      <c r="I369" s="3">
        <f t="shared" si="43"/>
        <v>0.46</v>
      </c>
      <c r="J369" s="18" t="str">
        <f t="shared" si="45"/>
        <v>2018/2019</v>
      </c>
      <c r="K369" s="3">
        <v>1750</v>
      </c>
      <c r="L369" s="3">
        <v>235</v>
      </c>
      <c r="M369" s="3">
        <v>0.34</v>
      </c>
      <c r="U369" s="73" t="s">
        <v>845</v>
      </c>
      <c r="V369" s="73" t="s">
        <v>846</v>
      </c>
    </row>
    <row r="370" spans="1:22" x14ac:dyDescent="0.25">
      <c r="A370" s="21">
        <f t="shared" si="46"/>
        <v>43578</v>
      </c>
      <c r="B370" s="18" t="str">
        <f t="shared" si="47"/>
        <v>2016/2017</v>
      </c>
      <c r="C370" s="3" t="s">
        <v>74</v>
      </c>
      <c r="D370" s="3" t="s">
        <v>74</v>
      </c>
      <c r="E370" s="3">
        <f t="shared" si="42"/>
        <v>0.58000000000000007</v>
      </c>
      <c r="F370" s="18" t="str">
        <f t="shared" si="44"/>
        <v>2017/2018</v>
      </c>
      <c r="G370" s="3" t="s">
        <v>74</v>
      </c>
      <c r="H370" s="3" t="s">
        <v>74</v>
      </c>
      <c r="I370" s="3">
        <f t="shared" si="43"/>
        <v>0.46</v>
      </c>
      <c r="J370" s="18" t="str">
        <f t="shared" si="45"/>
        <v>2018/2019</v>
      </c>
      <c r="K370" s="3">
        <v>1750</v>
      </c>
      <c r="L370" s="3">
        <v>235</v>
      </c>
      <c r="M370" s="3">
        <v>0.34</v>
      </c>
      <c r="U370" s="73" t="s">
        <v>847</v>
      </c>
      <c r="V370" s="73" t="s">
        <v>848</v>
      </c>
    </row>
    <row r="371" spans="1:22" x14ac:dyDescent="0.25">
      <c r="A371" s="21">
        <f t="shared" si="46"/>
        <v>43579</v>
      </c>
      <c r="B371" s="18" t="str">
        <f t="shared" si="47"/>
        <v>2016/2017</v>
      </c>
      <c r="C371" s="3" t="s">
        <v>74</v>
      </c>
      <c r="D371" s="3" t="s">
        <v>74</v>
      </c>
      <c r="E371" s="3">
        <f t="shared" si="42"/>
        <v>0.58000000000000007</v>
      </c>
      <c r="F371" s="18" t="str">
        <f t="shared" si="44"/>
        <v>2017/2018</v>
      </c>
      <c r="G371" s="3" t="s">
        <v>74</v>
      </c>
      <c r="H371" s="3" t="s">
        <v>74</v>
      </c>
      <c r="I371" s="3">
        <f t="shared" si="43"/>
        <v>0.46</v>
      </c>
      <c r="J371" s="18" t="str">
        <f t="shared" si="45"/>
        <v>2018/2019</v>
      </c>
      <c r="K371" s="3">
        <v>1750</v>
      </c>
      <c r="L371" s="3">
        <v>235</v>
      </c>
      <c r="M371" s="3">
        <v>0.34</v>
      </c>
      <c r="U371" s="73" t="s">
        <v>849</v>
      </c>
      <c r="V371" s="73" t="s">
        <v>850</v>
      </c>
    </row>
    <row r="372" spans="1:22" x14ac:dyDescent="0.25">
      <c r="A372" s="21">
        <f t="shared" si="46"/>
        <v>43580</v>
      </c>
      <c r="B372" s="18" t="str">
        <f t="shared" si="47"/>
        <v>2016/2017</v>
      </c>
      <c r="C372" s="3" t="s">
        <v>74</v>
      </c>
      <c r="D372" s="3" t="s">
        <v>74</v>
      </c>
      <c r="E372" s="3">
        <f t="shared" si="42"/>
        <v>0.58000000000000007</v>
      </c>
      <c r="F372" s="18" t="str">
        <f t="shared" si="44"/>
        <v>2017/2018</v>
      </c>
      <c r="G372" s="3" t="s">
        <v>74</v>
      </c>
      <c r="H372" s="3" t="s">
        <v>74</v>
      </c>
      <c r="I372" s="3">
        <f t="shared" si="43"/>
        <v>0.46</v>
      </c>
      <c r="J372" s="18" t="str">
        <f t="shared" si="45"/>
        <v>2018/2019</v>
      </c>
      <c r="K372" s="3">
        <v>1750</v>
      </c>
      <c r="L372" s="3">
        <v>235</v>
      </c>
      <c r="M372" s="3">
        <v>0.34</v>
      </c>
      <c r="U372" s="73" t="s">
        <v>851</v>
      </c>
      <c r="V372" s="73" t="s">
        <v>852</v>
      </c>
    </row>
    <row r="373" spans="1:22" x14ac:dyDescent="0.25">
      <c r="A373" s="21">
        <f t="shared" si="46"/>
        <v>43581</v>
      </c>
      <c r="B373" s="18" t="str">
        <f t="shared" si="47"/>
        <v>2016/2017</v>
      </c>
      <c r="C373" s="3" t="s">
        <v>74</v>
      </c>
      <c r="D373" s="3" t="s">
        <v>74</v>
      </c>
      <c r="E373" s="3">
        <f t="shared" si="42"/>
        <v>0.58000000000000007</v>
      </c>
      <c r="F373" s="18" t="str">
        <f t="shared" si="44"/>
        <v>2017/2018</v>
      </c>
      <c r="G373" s="3" t="s">
        <v>74</v>
      </c>
      <c r="H373" s="3" t="s">
        <v>74</v>
      </c>
      <c r="I373" s="3">
        <f t="shared" si="43"/>
        <v>0.46</v>
      </c>
      <c r="J373" s="18" t="str">
        <f t="shared" si="45"/>
        <v>2018/2019</v>
      </c>
      <c r="K373" s="3">
        <v>1750</v>
      </c>
      <c r="L373" s="3">
        <v>235</v>
      </c>
      <c r="M373" s="3">
        <v>0.34</v>
      </c>
      <c r="U373" s="73" t="s">
        <v>853</v>
      </c>
      <c r="V373" s="73" t="s">
        <v>854</v>
      </c>
    </row>
    <row r="374" spans="1:22" x14ac:dyDescent="0.25">
      <c r="A374" s="21">
        <f t="shared" si="46"/>
        <v>43582</v>
      </c>
      <c r="B374" s="18" t="str">
        <f t="shared" si="47"/>
        <v>2016/2017</v>
      </c>
      <c r="C374" s="3" t="s">
        <v>74</v>
      </c>
      <c r="D374" s="3" t="s">
        <v>74</v>
      </c>
      <c r="E374" s="3">
        <f t="shared" si="42"/>
        <v>0.58000000000000007</v>
      </c>
      <c r="F374" s="18" t="str">
        <f t="shared" si="44"/>
        <v>2017/2018</v>
      </c>
      <c r="G374" s="3" t="s">
        <v>74</v>
      </c>
      <c r="H374" s="3" t="s">
        <v>74</v>
      </c>
      <c r="I374" s="3">
        <f t="shared" si="43"/>
        <v>0.46</v>
      </c>
      <c r="J374" s="18" t="str">
        <f t="shared" si="45"/>
        <v>2018/2019</v>
      </c>
      <c r="K374" s="3">
        <v>1750</v>
      </c>
      <c r="L374" s="3">
        <v>235</v>
      </c>
      <c r="M374" s="3">
        <v>0.34</v>
      </c>
      <c r="U374" s="73" t="s">
        <v>855</v>
      </c>
      <c r="V374" s="73" t="s">
        <v>856</v>
      </c>
    </row>
    <row r="375" spans="1:22" x14ac:dyDescent="0.25">
      <c r="A375" s="21">
        <f t="shared" si="46"/>
        <v>43583</v>
      </c>
      <c r="B375" s="18" t="str">
        <f t="shared" si="47"/>
        <v>2016/2017</v>
      </c>
      <c r="C375" s="3" t="s">
        <v>74</v>
      </c>
      <c r="D375" s="3" t="s">
        <v>74</v>
      </c>
      <c r="E375" s="3">
        <f t="shared" si="42"/>
        <v>0.58000000000000007</v>
      </c>
      <c r="F375" s="18" t="str">
        <f t="shared" si="44"/>
        <v>2017/2018</v>
      </c>
      <c r="G375" s="3" t="s">
        <v>74</v>
      </c>
      <c r="H375" s="3" t="s">
        <v>74</v>
      </c>
      <c r="I375" s="3">
        <f t="shared" si="43"/>
        <v>0.46</v>
      </c>
      <c r="J375" s="18" t="str">
        <f t="shared" si="45"/>
        <v>2018/2019</v>
      </c>
      <c r="K375" s="3">
        <v>1750</v>
      </c>
      <c r="L375" s="3">
        <v>235</v>
      </c>
      <c r="M375" s="3">
        <v>0.34</v>
      </c>
      <c r="U375" s="73" t="s">
        <v>857</v>
      </c>
      <c r="V375" s="73" t="s">
        <v>858</v>
      </c>
    </row>
    <row r="376" spans="1:22" x14ac:dyDescent="0.25">
      <c r="A376" s="21">
        <f t="shared" si="46"/>
        <v>43584</v>
      </c>
      <c r="B376" s="18" t="str">
        <f t="shared" si="47"/>
        <v>2016/2017</v>
      </c>
      <c r="C376" s="3" t="s">
        <v>74</v>
      </c>
      <c r="D376" s="3" t="s">
        <v>74</v>
      </c>
      <c r="E376" s="3">
        <f t="shared" si="42"/>
        <v>0.58000000000000007</v>
      </c>
      <c r="F376" s="18" t="str">
        <f t="shared" si="44"/>
        <v>2017/2018</v>
      </c>
      <c r="G376" s="3" t="s">
        <v>74</v>
      </c>
      <c r="H376" s="3" t="s">
        <v>74</v>
      </c>
      <c r="I376" s="3">
        <f t="shared" si="43"/>
        <v>0.46</v>
      </c>
      <c r="J376" s="18" t="str">
        <f t="shared" si="45"/>
        <v>2018/2019</v>
      </c>
      <c r="K376" s="3">
        <v>1750</v>
      </c>
      <c r="L376" s="3">
        <v>235</v>
      </c>
      <c r="M376" s="3">
        <v>0.34</v>
      </c>
      <c r="U376" s="73" t="s">
        <v>859</v>
      </c>
      <c r="V376" s="73" t="s">
        <v>860</v>
      </c>
    </row>
    <row r="377" spans="1:22" x14ac:dyDescent="0.25">
      <c r="A377" s="21">
        <f t="shared" si="46"/>
        <v>43585</v>
      </c>
      <c r="B377" s="18" t="str">
        <f t="shared" si="47"/>
        <v>2016/2017</v>
      </c>
      <c r="C377" s="3" t="s">
        <v>74</v>
      </c>
      <c r="D377" s="3" t="s">
        <v>74</v>
      </c>
      <c r="E377" s="3">
        <f t="shared" si="42"/>
        <v>0.58000000000000007</v>
      </c>
      <c r="F377" s="18" t="str">
        <f t="shared" si="44"/>
        <v>2017/2018</v>
      </c>
      <c r="G377" s="3" t="s">
        <v>74</v>
      </c>
      <c r="H377" s="3" t="s">
        <v>74</v>
      </c>
      <c r="I377" s="3">
        <f t="shared" si="43"/>
        <v>0.46</v>
      </c>
      <c r="J377" s="18" t="str">
        <f t="shared" si="45"/>
        <v>2018/2019</v>
      </c>
      <c r="K377" s="3">
        <v>1750</v>
      </c>
      <c r="L377" s="3">
        <v>235</v>
      </c>
      <c r="M377" s="3">
        <v>0.34</v>
      </c>
      <c r="U377" s="73" t="s">
        <v>861</v>
      </c>
      <c r="V377" s="73" t="s">
        <v>862</v>
      </c>
    </row>
    <row r="378" spans="1:22" x14ac:dyDescent="0.25">
      <c r="A378" s="21">
        <f t="shared" si="46"/>
        <v>43586</v>
      </c>
      <c r="B378" s="18" t="str">
        <f t="shared" si="47"/>
        <v>2016/2017</v>
      </c>
      <c r="C378" s="3" t="s">
        <v>74</v>
      </c>
      <c r="D378" s="3" t="s">
        <v>74</v>
      </c>
      <c r="E378" s="3">
        <f t="shared" si="42"/>
        <v>0.58000000000000007</v>
      </c>
      <c r="F378" s="18" t="str">
        <f t="shared" si="44"/>
        <v>2017/2018</v>
      </c>
      <c r="G378" s="3" t="s">
        <v>74</v>
      </c>
      <c r="H378" s="3" t="s">
        <v>74</v>
      </c>
      <c r="I378" s="3">
        <f t="shared" si="43"/>
        <v>0.46</v>
      </c>
      <c r="J378" s="18" t="str">
        <f t="shared" si="45"/>
        <v>2018/2019</v>
      </c>
      <c r="K378" s="3">
        <v>1750</v>
      </c>
      <c r="L378" s="3">
        <v>235</v>
      </c>
      <c r="M378" s="3">
        <v>0.34</v>
      </c>
      <c r="U378" s="73" t="s">
        <v>863</v>
      </c>
      <c r="V378" s="73" t="s">
        <v>864</v>
      </c>
    </row>
    <row r="379" spans="1:22" x14ac:dyDescent="0.25">
      <c r="A379" s="21">
        <f t="shared" si="46"/>
        <v>43587</v>
      </c>
      <c r="B379" s="18" t="str">
        <f t="shared" si="47"/>
        <v>2016/2017</v>
      </c>
      <c r="C379" s="3" t="s">
        <v>74</v>
      </c>
      <c r="D379" s="3" t="s">
        <v>74</v>
      </c>
      <c r="E379" s="3">
        <f t="shared" si="42"/>
        <v>0.59</v>
      </c>
      <c r="F379" s="18" t="str">
        <f t="shared" si="44"/>
        <v>2017/2018</v>
      </c>
      <c r="G379" s="3" t="s">
        <v>74</v>
      </c>
      <c r="H379" s="3" t="s">
        <v>74</v>
      </c>
      <c r="I379" s="3">
        <f t="shared" si="43"/>
        <v>0.47</v>
      </c>
      <c r="J379" s="18" t="str">
        <f t="shared" si="45"/>
        <v>2018/2019</v>
      </c>
      <c r="K379" s="3">
        <v>1750</v>
      </c>
      <c r="L379" s="3">
        <v>235</v>
      </c>
      <c r="M379" s="3">
        <v>0.35</v>
      </c>
      <c r="U379" s="73" t="s">
        <v>865</v>
      </c>
      <c r="V379" s="73" t="s">
        <v>866</v>
      </c>
    </row>
    <row r="380" spans="1:22" x14ac:dyDescent="0.25">
      <c r="A380" s="21">
        <f t="shared" si="46"/>
        <v>43588</v>
      </c>
      <c r="B380" s="18" t="str">
        <f t="shared" si="47"/>
        <v>2016/2017</v>
      </c>
      <c r="C380" s="3" t="s">
        <v>74</v>
      </c>
      <c r="D380" s="3" t="s">
        <v>74</v>
      </c>
      <c r="E380" s="3">
        <f t="shared" si="42"/>
        <v>0.59</v>
      </c>
      <c r="F380" s="18" t="str">
        <f t="shared" si="44"/>
        <v>2017/2018</v>
      </c>
      <c r="G380" s="3" t="s">
        <v>74</v>
      </c>
      <c r="H380" s="3" t="s">
        <v>74</v>
      </c>
      <c r="I380" s="3">
        <f t="shared" si="43"/>
        <v>0.47</v>
      </c>
      <c r="J380" s="18" t="str">
        <f t="shared" si="45"/>
        <v>2018/2019</v>
      </c>
      <c r="K380" s="3">
        <v>1750</v>
      </c>
      <c r="L380" s="3">
        <v>235</v>
      </c>
      <c r="M380" s="3">
        <v>0.35</v>
      </c>
      <c r="U380" s="73" t="s">
        <v>867</v>
      </c>
      <c r="V380" s="73" t="s">
        <v>868</v>
      </c>
    </row>
    <row r="381" spans="1:22" x14ac:dyDescent="0.25">
      <c r="A381" s="21">
        <f t="shared" si="46"/>
        <v>43589</v>
      </c>
      <c r="B381" s="18" t="str">
        <f t="shared" si="47"/>
        <v>2016/2017</v>
      </c>
      <c r="C381" s="3" t="s">
        <v>74</v>
      </c>
      <c r="D381" s="3" t="s">
        <v>74</v>
      </c>
      <c r="E381" s="3">
        <f t="shared" si="42"/>
        <v>0.59</v>
      </c>
      <c r="F381" s="18" t="str">
        <f t="shared" si="44"/>
        <v>2017/2018</v>
      </c>
      <c r="G381" s="3" t="s">
        <v>74</v>
      </c>
      <c r="H381" s="3" t="s">
        <v>74</v>
      </c>
      <c r="I381" s="3">
        <f t="shared" si="43"/>
        <v>0.47</v>
      </c>
      <c r="J381" s="18" t="str">
        <f t="shared" si="45"/>
        <v>2018/2019</v>
      </c>
      <c r="K381" s="3">
        <v>1750</v>
      </c>
      <c r="L381" s="3">
        <v>235</v>
      </c>
      <c r="M381" s="3">
        <v>0.35</v>
      </c>
      <c r="U381" s="73" t="s">
        <v>869</v>
      </c>
      <c r="V381" s="73" t="s">
        <v>870</v>
      </c>
    </row>
    <row r="382" spans="1:22" x14ac:dyDescent="0.25">
      <c r="A382" s="21">
        <f t="shared" si="46"/>
        <v>43590</v>
      </c>
      <c r="B382" s="18" t="str">
        <f t="shared" si="47"/>
        <v>2016/2017</v>
      </c>
      <c r="C382" s="3" t="s">
        <v>74</v>
      </c>
      <c r="D382" s="3" t="s">
        <v>74</v>
      </c>
      <c r="E382" s="3">
        <f t="shared" si="42"/>
        <v>0.59</v>
      </c>
      <c r="F382" s="18" t="str">
        <f t="shared" si="44"/>
        <v>2017/2018</v>
      </c>
      <c r="G382" s="3" t="s">
        <v>74</v>
      </c>
      <c r="H382" s="3" t="s">
        <v>74</v>
      </c>
      <c r="I382" s="3">
        <f t="shared" si="43"/>
        <v>0.47</v>
      </c>
      <c r="J382" s="18" t="str">
        <f t="shared" si="45"/>
        <v>2018/2019</v>
      </c>
      <c r="K382" s="3">
        <v>1750</v>
      </c>
      <c r="L382" s="3">
        <v>235</v>
      </c>
      <c r="M382" s="3">
        <v>0.35</v>
      </c>
      <c r="U382" s="73" t="s">
        <v>871</v>
      </c>
      <c r="V382" s="73" t="s">
        <v>872</v>
      </c>
    </row>
    <row r="383" spans="1:22" x14ac:dyDescent="0.25">
      <c r="A383" s="21">
        <f t="shared" si="46"/>
        <v>43591</v>
      </c>
      <c r="B383" s="18" t="str">
        <f t="shared" si="47"/>
        <v>2016/2017</v>
      </c>
      <c r="C383" s="3" t="s">
        <v>74</v>
      </c>
      <c r="D383" s="3" t="s">
        <v>74</v>
      </c>
      <c r="E383" s="3">
        <f t="shared" si="42"/>
        <v>0.59</v>
      </c>
      <c r="F383" s="18" t="str">
        <f t="shared" si="44"/>
        <v>2017/2018</v>
      </c>
      <c r="G383" s="3" t="s">
        <v>74</v>
      </c>
      <c r="H383" s="3" t="s">
        <v>74</v>
      </c>
      <c r="I383" s="3">
        <f t="shared" si="43"/>
        <v>0.47</v>
      </c>
      <c r="J383" s="18" t="str">
        <f t="shared" si="45"/>
        <v>2018/2019</v>
      </c>
      <c r="K383" s="3">
        <v>1750</v>
      </c>
      <c r="L383" s="3">
        <v>235</v>
      </c>
      <c r="M383" s="3">
        <v>0.35</v>
      </c>
      <c r="U383" s="73" t="s">
        <v>873</v>
      </c>
      <c r="V383" s="73" t="s">
        <v>874</v>
      </c>
    </row>
    <row r="384" spans="1:22" x14ac:dyDescent="0.25">
      <c r="A384" s="21">
        <f t="shared" si="46"/>
        <v>43592</v>
      </c>
      <c r="B384" s="18" t="str">
        <f t="shared" si="47"/>
        <v>2016/2017</v>
      </c>
      <c r="C384" s="3" t="s">
        <v>74</v>
      </c>
      <c r="D384" s="3" t="s">
        <v>74</v>
      </c>
      <c r="E384" s="3">
        <f t="shared" si="42"/>
        <v>0.59</v>
      </c>
      <c r="F384" s="18" t="str">
        <f t="shared" si="44"/>
        <v>2017/2018</v>
      </c>
      <c r="G384" s="3" t="s">
        <v>74</v>
      </c>
      <c r="H384" s="3" t="s">
        <v>74</v>
      </c>
      <c r="I384" s="3">
        <f t="shared" si="43"/>
        <v>0.47</v>
      </c>
      <c r="J384" s="18" t="str">
        <f t="shared" si="45"/>
        <v>2018/2019</v>
      </c>
      <c r="K384" s="3">
        <v>1750</v>
      </c>
      <c r="L384" s="3">
        <v>235</v>
      </c>
      <c r="M384" s="3">
        <v>0.35</v>
      </c>
      <c r="U384" s="73" t="s">
        <v>875</v>
      </c>
      <c r="V384" s="73" t="s">
        <v>876</v>
      </c>
    </row>
    <row r="385" spans="1:22" x14ac:dyDescent="0.25">
      <c r="A385" s="21">
        <f t="shared" si="46"/>
        <v>43593</v>
      </c>
      <c r="B385" s="18" t="str">
        <f t="shared" si="47"/>
        <v>2016/2017</v>
      </c>
      <c r="C385" s="3" t="s">
        <v>74</v>
      </c>
      <c r="D385" s="3" t="s">
        <v>74</v>
      </c>
      <c r="E385" s="3">
        <f t="shared" si="42"/>
        <v>0.59</v>
      </c>
      <c r="F385" s="18" t="str">
        <f t="shared" si="44"/>
        <v>2017/2018</v>
      </c>
      <c r="G385" s="3" t="s">
        <v>74</v>
      </c>
      <c r="H385" s="3" t="s">
        <v>74</v>
      </c>
      <c r="I385" s="3">
        <f t="shared" si="43"/>
        <v>0.47</v>
      </c>
      <c r="J385" s="18" t="str">
        <f t="shared" si="45"/>
        <v>2018/2019</v>
      </c>
      <c r="K385" s="3">
        <v>1750</v>
      </c>
      <c r="L385" s="3">
        <v>235</v>
      </c>
      <c r="M385" s="3">
        <v>0.35</v>
      </c>
      <c r="U385" s="73" t="s">
        <v>877</v>
      </c>
      <c r="V385" s="73" t="s">
        <v>878</v>
      </c>
    </row>
    <row r="386" spans="1:22" x14ac:dyDescent="0.25">
      <c r="A386" s="21">
        <f t="shared" si="46"/>
        <v>43594</v>
      </c>
      <c r="B386" s="18" t="str">
        <f t="shared" si="47"/>
        <v>2016/2017</v>
      </c>
      <c r="C386" s="3" t="s">
        <v>74</v>
      </c>
      <c r="D386" s="3" t="s">
        <v>74</v>
      </c>
      <c r="E386" s="3">
        <f t="shared" si="42"/>
        <v>0.59</v>
      </c>
      <c r="F386" s="18" t="str">
        <f t="shared" si="44"/>
        <v>2017/2018</v>
      </c>
      <c r="G386" s="3" t="s">
        <v>74</v>
      </c>
      <c r="H386" s="3" t="s">
        <v>74</v>
      </c>
      <c r="I386" s="3">
        <f t="shared" si="43"/>
        <v>0.47</v>
      </c>
      <c r="J386" s="18" t="str">
        <f t="shared" si="45"/>
        <v>2018/2019</v>
      </c>
      <c r="K386" s="3">
        <v>1750</v>
      </c>
      <c r="L386" s="3">
        <v>235</v>
      </c>
      <c r="M386" s="3">
        <v>0.35</v>
      </c>
      <c r="U386" s="73" t="s">
        <v>879</v>
      </c>
      <c r="V386" s="73" t="s">
        <v>880</v>
      </c>
    </row>
    <row r="387" spans="1:22" x14ac:dyDescent="0.25">
      <c r="A387" s="21">
        <f t="shared" si="46"/>
        <v>43595</v>
      </c>
      <c r="B387" s="18" t="str">
        <f t="shared" si="47"/>
        <v>2016/2017</v>
      </c>
      <c r="C387" s="3" t="s">
        <v>74</v>
      </c>
      <c r="D387" s="3" t="s">
        <v>74</v>
      </c>
      <c r="E387" s="3">
        <f t="shared" si="42"/>
        <v>0.59</v>
      </c>
      <c r="F387" s="18" t="str">
        <f t="shared" si="44"/>
        <v>2017/2018</v>
      </c>
      <c r="G387" s="3" t="s">
        <v>74</v>
      </c>
      <c r="H387" s="3" t="s">
        <v>74</v>
      </c>
      <c r="I387" s="3">
        <f t="shared" si="43"/>
        <v>0.47</v>
      </c>
      <c r="J387" s="18" t="str">
        <f t="shared" si="45"/>
        <v>2018/2019</v>
      </c>
      <c r="K387" s="3">
        <v>1750</v>
      </c>
      <c r="L387" s="3">
        <v>235</v>
      </c>
      <c r="M387" s="3">
        <v>0.35</v>
      </c>
      <c r="U387" s="73" t="s">
        <v>881</v>
      </c>
      <c r="V387" s="73" t="s">
        <v>882</v>
      </c>
    </row>
    <row r="388" spans="1:22" x14ac:dyDescent="0.25">
      <c r="A388" s="21">
        <f t="shared" si="46"/>
        <v>43596</v>
      </c>
      <c r="B388" s="18" t="str">
        <f t="shared" si="47"/>
        <v>2016/2017</v>
      </c>
      <c r="C388" s="3" t="s">
        <v>74</v>
      </c>
      <c r="D388" s="3" t="s">
        <v>74</v>
      </c>
      <c r="E388" s="3">
        <f t="shared" si="42"/>
        <v>0.59</v>
      </c>
      <c r="F388" s="18" t="str">
        <f t="shared" si="44"/>
        <v>2017/2018</v>
      </c>
      <c r="G388" s="3" t="s">
        <v>74</v>
      </c>
      <c r="H388" s="3" t="s">
        <v>74</v>
      </c>
      <c r="I388" s="3">
        <f t="shared" si="43"/>
        <v>0.47</v>
      </c>
      <c r="J388" s="18" t="str">
        <f t="shared" si="45"/>
        <v>2018/2019</v>
      </c>
      <c r="K388" s="3">
        <v>1750</v>
      </c>
      <c r="L388" s="3">
        <v>235</v>
      </c>
      <c r="M388" s="3">
        <v>0.35</v>
      </c>
      <c r="U388" s="73" t="s">
        <v>883</v>
      </c>
      <c r="V388" s="73" t="s">
        <v>884</v>
      </c>
    </row>
    <row r="389" spans="1:22" x14ac:dyDescent="0.25">
      <c r="A389" s="21">
        <f t="shared" si="46"/>
        <v>43597</v>
      </c>
      <c r="B389" s="18" t="str">
        <f t="shared" si="47"/>
        <v>2016/2017</v>
      </c>
      <c r="C389" s="3" t="s">
        <v>74</v>
      </c>
      <c r="D389" s="3" t="s">
        <v>74</v>
      </c>
      <c r="E389" s="3">
        <f t="shared" si="42"/>
        <v>0.59</v>
      </c>
      <c r="F389" s="18" t="str">
        <f t="shared" si="44"/>
        <v>2017/2018</v>
      </c>
      <c r="G389" s="3" t="s">
        <v>74</v>
      </c>
      <c r="H389" s="3" t="s">
        <v>74</v>
      </c>
      <c r="I389" s="3">
        <f t="shared" si="43"/>
        <v>0.47</v>
      </c>
      <c r="J389" s="18" t="str">
        <f t="shared" si="45"/>
        <v>2018/2019</v>
      </c>
      <c r="K389" s="3">
        <v>1750</v>
      </c>
      <c r="L389" s="3">
        <v>235</v>
      </c>
      <c r="M389" s="3">
        <v>0.35</v>
      </c>
      <c r="U389" s="73" t="s">
        <v>885</v>
      </c>
      <c r="V389" s="73" t="s">
        <v>886</v>
      </c>
    </row>
    <row r="390" spans="1:22" x14ac:dyDescent="0.25">
      <c r="A390" s="21">
        <f t="shared" si="46"/>
        <v>43598</v>
      </c>
      <c r="B390" s="18" t="str">
        <f t="shared" si="47"/>
        <v>2016/2017</v>
      </c>
      <c r="C390" s="3" t="s">
        <v>74</v>
      </c>
      <c r="D390" s="3" t="s">
        <v>74</v>
      </c>
      <c r="E390" s="3">
        <f t="shared" si="42"/>
        <v>0.59</v>
      </c>
      <c r="F390" s="18" t="str">
        <f t="shared" si="44"/>
        <v>2017/2018</v>
      </c>
      <c r="G390" s="3" t="s">
        <v>74</v>
      </c>
      <c r="H390" s="3" t="s">
        <v>74</v>
      </c>
      <c r="I390" s="3">
        <f t="shared" si="43"/>
        <v>0.47</v>
      </c>
      <c r="J390" s="18" t="str">
        <f t="shared" si="45"/>
        <v>2018/2019</v>
      </c>
      <c r="K390" s="3">
        <v>1750</v>
      </c>
      <c r="L390" s="3">
        <v>235</v>
      </c>
      <c r="M390" s="3">
        <v>0.35</v>
      </c>
      <c r="U390" s="73" t="s">
        <v>887</v>
      </c>
      <c r="V390" s="73" t="s">
        <v>888</v>
      </c>
    </row>
    <row r="391" spans="1:22" x14ac:dyDescent="0.25">
      <c r="A391" s="21">
        <f t="shared" si="46"/>
        <v>43599</v>
      </c>
      <c r="B391" s="18" t="str">
        <f t="shared" si="47"/>
        <v>2016/2017</v>
      </c>
      <c r="C391" s="3" t="s">
        <v>74</v>
      </c>
      <c r="D391" s="3" t="s">
        <v>74</v>
      </c>
      <c r="E391" s="3">
        <f t="shared" si="42"/>
        <v>0.59</v>
      </c>
      <c r="F391" s="18" t="str">
        <f t="shared" si="44"/>
        <v>2017/2018</v>
      </c>
      <c r="G391" s="3" t="s">
        <v>74</v>
      </c>
      <c r="H391" s="3" t="s">
        <v>74</v>
      </c>
      <c r="I391" s="3">
        <f t="shared" si="43"/>
        <v>0.47</v>
      </c>
      <c r="J391" s="18" t="str">
        <f t="shared" si="45"/>
        <v>2018/2019</v>
      </c>
      <c r="K391" s="3">
        <v>1750</v>
      </c>
      <c r="L391" s="3">
        <v>235</v>
      </c>
      <c r="M391" s="3">
        <v>0.35</v>
      </c>
      <c r="U391" s="73" t="s">
        <v>889</v>
      </c>
      <c r="V391" s="73" t="s">
        <v>890</v>
      </c>
    </row>
    <row r="392" spans="1:22" x14ac:dyDescent="0.25">
      <c r="A392" s="21">
        <f t="shared" si="46"/>
        <v>43600</v>
      </c>
      <c r="B392" s="18" t="str">
        <f t="shared" si="47"/>
        <v>2016/2017</v>
      </c>
      <c r="C392" s="3" t="s">
        <v>74</v>
      </c>
      <c r="D392" s="3" t="s">
        <v>74</v>
      </c>
      <c r="E392" s="3">
        <f t="shared" si="42"/>
        <v>0.59</v>
      </c>
      <c r="F392" s="18" t="str">
        <f t="shared" si="44"/>
        <v>2017/2018</v>
      </c>
      <c r="G392" s="3" t="s">
        <v>74</v>
      </c>
      <c r="H392" s="3" t="s">
        <v>74</v>
      </c>
      <c r="I392" s="3">
        <f t="shared" si="43"/>
        <v>0.47</v>
      </c>
      <c r="J392" s="18" t="str">
        <f t="shared" si="45"/>
        <v>2018/2019</v>
      </c>
      <c r="K392" s="3">
        <v>1750</v>
      </c>
      <c r="L392" s="3">
        <v>235</v>
      </c>
      <c r="M392" s="3">
        <v>0.35</v>
      </c>
      <c r="U392" s="73" t="s">
        <v>891</v>
      </c>
      <c r="V392" s="73" t="s">
        <v>892</v>
      </c>
    </row>
    <row r="393" spans="1:22" x14ac:dyDescent="0.25">
      <c r="A393" s="21">
        <f t="shared" si="46"/>
        <v>43601</v>
      </c>
      <c r="B393" s="18" t="str">
        <f t="shared" si="47"/>
        <v>2016/2017</v>
      </c>
      <c r="C393" s="3" t="s">
        <v>74</v>
      </c>
      <c r="D393" s="3" t="s">
        <v>74</v>
      </c>
      <c r="E393" s="3">
        <f t="shared" si="42"/>
        <v>0.59</v>
      </c>
      <c r="F393" s="18" t="str">
        <f t="shared" si="44"/>
        <v>2017/2018</v>
      </c>
      <c r="G393" s="3" t="s">
        <v>74</v>
      </c>
      <c r="H393" s="3" t="s">
        <v>74</v>
      </c>
      <c r="I393" s="3">
        <f t="shared" si="43"/>
        <v>0.47</v>
      </c>
      <c r="J393" s="18" t="str">
        <f t="shared" si="45"/>
        <v>2018/2019</v>
      </c>
      <c r="K393" s="3">
        <v>1750</v>
      </c>
      <c r="L393" s="3">
        <v>235</v>
      </c>
      <c r="M393" s="3">
        <v>0.35</v>
      </c>
      <c r="U393" s="73" t="s">
        <v>893</v>
      </c>
      <c r="V393" s="73" t="s">
        <v>894</v>
      </c>
    </row>
    <row r="394" spans="1:22" x14ac:dyDescent="0.25">
      <c r="A394" s="21">
        <f t="shared" si="46"/>
        <v>43602</v>
      </c>
      <c r="B394" s="18" t="str">
        <f t="shared" si="47"/>
        <v>2016/2017</v>
      </c>
      <c r="C394" s="3" t="s">
        <v>74</v>
      </c>
      <c r="D394" s="3" t="s">
        <v>74</v>
      </c>
      <c r="E394" s="3">
        <f t="shared" si="42"/>
        <v>0.59</v>
      </c>
      <c r="F394" s="18" t="str">
        <f t="shared" si="44"/>
        <v>2017/2018</v>
      </c>
      <c r="G394" s="3" t="s">
        <v>74</v>
      </c>
      <c r="H394" s="3" t="s">
        <v>74</v>
      </c>
      <c r="I394" s="3">
        <f t="shared" si="43"/>
        <v>0.47</v>
      </c>
      <c r="J394" s="18" t="str">
        <f t="shared" si="45"/>
        <v>2018/2019</v>
      </c>
      <c r="K394" s="3">
        <v>1750</v>
      </c>
      <c r="L394" s="3">
        <v>235</v>
      </c>
      <c r="M394" s="3">
        <v>0.35</v>
      </c>
      <c r="U394" s="73" t="s">
        <v>895</v>
      </c>
      <c r="V394" s="73" t="s">
        <v>896</v>
      </c>
    </row>
    <row r="395" spans="1:22" x14ac:dyDescent="0.25">
      <c r="A395" s="21">
        <f t="shared" si="46"/>
        <v>43603</v>
      </c>
      <c r="B395" s="18" t="str">
        <f t="shared" si="47"/>
        <v>2016/2017</v>
      </c>
      <c r="C395" s="3" t="s">
        <v>74</v>
      </c>
      <c r="D395" s="3" t="s">
        <v>74</v>
      </c>
      <c r="E395" s="3">
        <f t="shared" si="42"/>
        <v>0.59</v>
      </c>
      <c r="F395" s="18" t="str">
        <f t="shared" si="44"/>
        <v>2017/2018</v>
      </c>
      <c r="G395" s="3" t="s">
        <v>74</v>
      </c>
      <c r="H395" s="3" t="s">
        <v>74</v>
      </c>
      <c r="I395" s="3">
        <f t="shared" si="43"/>
        <v>0.47</v>
      </c>
      <c r="J395" s="18" t="str">
        <f t="shared" si="45"/>
        <v>2018/2019</v>
      </c>
      <c r="K395" s="3">
        <v>1750</v>
      </c>
      <c r="L395" s="3">
        <v>235</v>
      </c>
      <c r="M395" s="3">
        <v>0.35</v>
      </c>
      <c r="U395" s="73" t="s">
        <v>897</v>
      </c>
      <c r="V395" s="73" t="s">
        <v>898</v>
      </c>
    </row>
    <row r="396" spans="1:22" x14ac:dyDescent="0.25">
      <c r="A396" s="21">
        <f t="shared" si="46"/>
        <v>43604</v>
      </c>
      <c r="B396" s="18" t="str">
        <f t="shared" si="47"/>
        <v>2016/2017</v>
      </c>
      <c r="C396" s="3" t="s">
        <v>74</v>
      </c>
      <c r="D396" s="3" t="s">
        <v>74</v>
      </c>
      <c r="E396" s="3">
        <f t="shared" si="42"/>
        <v>0.59</v>
      </c>
      <c r="F396" s="18" t="str">
        <f t="shared" si="44"/>
        <v>2017/2018</v>
      </c>
      <c r="G396" s="3" t="s">
        <v>74</v>
      </c>
      <c r="H396" s="3" t="s">
        <v>74</v>
      </c>
      <c r="I396" s="3">
        <f t="shared" si="43"/>
        <v>0.47</v>
      </c>
      <c r="J396" s="18" t="str">
        <f t="shared" si="45"/>
        <v>2018/2019</v>
      </c>
      <c r="K396" s="3">
        <v>1750</v>
      </c>
      <c r="L396" s="3">
        <v>235</v>
      </c>
      <c r="M396" s="3">
        <v>0.35</v>
      </c>
      <c r="U396" s="73" t="s">
        <v>899</v>
      </c>
      <c r="V396" s="73" t="s">
        <v>900</v>
      </c>
    </row>
    <row r="397" spans="1:22" x14ac:dyDescent="0.25">
      <c r="A397" s="21">
        <f t="shared" si="46"/>
        <v>43605</v>
      </c>
      <c r="B397" s="18" t="str">
        <f t="shared" si="47"/>
        <v>2016/2017</v>
      </c>
      <c r="C397" s="3" t="s">
        <v>74</v>
      </c>
      <c r="D397" s="3" t="s">
        <v>74</v>
      </c>
      <c r="E397" s="3">
        <f t="shared" ref="E397:E438" si="48">+I397+0.12</f>
        <v>0.59</v>
      </c>
      <c r="F397" s="18" t="str">
        <f t="shared" si="44"/>
        <v>2017/2018</v>
      </c>
      <c r="G397" s="3" t="s">
        <v>74</v>
      </c>
      <c r="H397" s="3" t="s">
        <v>74</v>
      </c>
      <c r="I397" s="3">
        <f t="shared" ref="I397:I438" si="49">+M397+0.12</f>
        <v>0.47</v>
      </c>
      <c r="J397" s="18" t="str">
        <f t="shared" si="45"/>
        <v>2018/2019</v>
      </c>
      <c r="K397" s="3">
        <v>1750</v>
      </c>
      <c r="L397" s="3">
        <v>235</v>
      </c>
      <c r="M397" s="3">
        <v>0.35</v>
      </c>
      <c r="U397" s="73" t="s">
        <v>901</v>
      </c>
      <c r="V397" s="73" t="s">
        <v>902</v>
      </c>
    </row>
    <row r="398" spans="1:22" x14ac:dyDescent="0.25">
      <c r="A398" s="21">
        <f t="shared" si="46"/>
        <v>43606</v>
      </c>
      <c r="B398" s="18" t="str">
        <f t="shared" si="47"/>
        <v>2016/2017</v>
      </c>
      <c r="C398" s="3" t="s">
        <v>74</v>
      </c>
      <c r="D398" s="3" t="s">
        <v>74</v>
      </c>
      <c r="E398" s="3">
        <f t="shared" si="48"/>
        <v>0.59</v>
      </c>
      <c r="F398" s="18" t="str">
        <f t="shared" si="44"/>
        <v>2017/2018</v>
      </c>
      <c r="G398" s="3" t="s">
        <v>74</v>
      </c>
      <c r="H398" s="3" t="s">
        <v>74</v>
      </c>
      <c r="I398" s="3">
        <f t="shared" si="49"/>
        <v>0.47</v>
      </c>
      <c r="J398" s="18" t="str">
        <f t="shared" si="45"/>
        <v>2018/2019</v>
      </c>
      <c r="K398" s="3">
        <v>1750</v>
      </c>
      <c r="L398" s="3">
        <v>235</v>
      </c>
      <c r="M398" s="3">
        <v>0.35</v>
      </c>
      <c r="U398" s="73" t="s">
        <v>903</v>
      </c>
      <c r="V398" s="73" t="s">
        <v>904</v>
      </c>
    </row>
    <row r="399" spans="1:22" x14ac:dyDescent="0.25">
      <c r="A399" s="21">
        <f t="shared" si="46"/>
        <v>43607</v>
      </c>
      <c r="B399" s="18" t="str">
        <f t="shared" si="47"/>
        <v>2016/2017</v>
      </c>
      <c r="C399" s="3" t="s">
        <v>74</v>
      </c>
      <c r="D399" s="3" t="s">
        <v>74</v>
      </c>
      <c r="E399" s="3">
        <f t="shared" si="48"/>
        <v>0.59</v>
      </c>
      <c r="F399" s="18" t="str">
        <f t="shared" si="44"/>
        <v>2017/2018</v>
      </c>
      <c r="G399" s="3" t="s">
        <v>74</v>
      </c>
      <c r="H399" s="3" t="s">
        <v>74</v>
      </c>
      <c r="I399" s="3">
        <f t="shared" si="49"/>
        <v>0.47</v>
      </c>
      <c r="J399" s="18" t="str">
        <f t="shared" si="45"/>
        <v>2018/2019</v>
      </c>
      <c r="K399" s="3">
        <v>1750</v>
      </c>
      <c r="L399" s="3">
        <v>235</v>
      </c>
      <c r="M399" s="3">
        <v>0.35</v>
      </c>
      <c r="U399" s="73" t="s">
        <v>905</v>
      </c>
      <c r="V399" s="73" t="s">
        <v>906</v>
      </c>
    </row>
    <row r="400" spans="1:22" x14ac:dyDescent="0.25">
      <c r="A400" s="21">
        <f t="shared" si="46"/>
        <v>43608</v>
      </c>
      <c r="B400" s="18" t="str">
        <f t="shared" si="47"/>
        <v>2016/2017</v>
      </c>
      <c r="C400" s="3" t="s">
        <v>74</v>
      </c>
      <c r="D400" s="3" t="s">
        <v>74</v>
      </c>
      <c r="E400" s="3">
        <f t="shared" si="48"/>
        <v>0.59</v>
      </c>
      <c r="F400" s="18" t="str">
        <f t="shared" si="44"/>
        <v>2017/2018</v>
      </c>
      <c r="G400" s="3" t="s">
        <v>74</v>
      </c>
      <c r="H400" s="3" t="s">
        <v>74</v>
      </c>
      <c r="I400" s="3">
        <f t="shared" si="49"/>
        <v>0.47</v>
      </c>
      <c r="J400" s="18" t="str">
        <f t="shared" si="45"/>
        <v>2018/2019</v>
      </c>
      <c r="K400" s="3">
        <v>1750</v>
      </c>
      <c r="L400" s="3">
        <v>235</v>
      </c>
      <c r="M400" s="3">
        <v>0.35</v>
      </c>
      <c r="U400" s="73" t="s">
        <v>907</v>
      </c>
      <c r="V400" s="73" t="s">
        <v>908</v>
      </c>
    </row>
    <row r="401" spans="1:22" x14ac:dyDescent="0.25">
      <c r="A401" s="21">
        <f t="shared" si="46"/>
        <v>43609</v>
      </c>
      <c r="B401" s="18" t="str">
        <f t="shared" si="47"/>
        <v>2016/2017</v>
      </c>
      <c r="C401" s="3" t="s">
        <v>74</v>
      </c>
      <c r="D401" s="3" t="s">
        <v>74</v>
      </c>
      <c r="E401" s="3">
        <f t="shared" si="48"/>
        <v>0.59</v>
      </c>
      <c r="F401" s="18" t="str">
        <f t="shared" si="44"/>
        <v>2017/2018</v>
      </c>
      <c r="G401" s="3" t="s">
        <v>74</v>
      </c>
      <c r="H401" s="3" t="s">
        <v>74</v>
      </c>
      <c r="I401" s="3">
        <f t="shared" si="49"/>
        <v>0.47</v>
      </c>
      <c r="J401" s="18" t="str">
        <f t="shared" si="45"/>
        <v>2018/2019</v>
      </c>
      <c r="K401" s="3">
        <v>1750</v>
      </c>
      <c r="L401" s="3">
        <v>235</v>
      </c>
      <c r="M401" s="3">
        <v>0.35</v>
      </c>
      <c r="U401" s="73" t="s">
        <v>909</v>
      </c>
      <c r="V401" s="73" t="s">
        <v>910</v>
      </c>
    </row>
    <row r="402" spans="1:22" x14ac:dyDescent="0.25">
      <c r="A402" s="21">
        <f t="shared" si="46"/>
        <v>43610</v>
      </c>
      <c r="B402" s="18" t="str">
        <f t="shared" si="47"/>
        <v>2016/2017</v>
      </c>
      <c r="C402" s="3" t="s">
        <v>74</v>
      </c>
      <c r="D402" s="3" t="s">
        <v>74</v>
      </c>
      <c r="E402" s="3">
        <f t="shared" si="48"/>
        <v>0.59</v>
      </c>
      <c r="F402" s="18" t="str">
        <f t="shared" si="44"/>
        <v>2017/2018</v>
      </c>
      <c r="G402" s="3" t="s">
        <v>74</v>
      </c>
      <c r="H402" s="3" t="s">
        <v>74</v>
      </c>
      <c r="I402" s="3">
        <f t="shared" si="49"/>
        <v>0.47</v>
      </c>
      <c r="J402" s="18" t="str">
        <f t="shared" si="45"/>
        <v>2018/2019</v>
      </c>
      <c r="K402" s="3">
        <v>1750</v>
      </c>
      <c r="L402" s="3">
        <v>235</v>
      </c>
      <c r="M402" s="3">
        <v>0.35</v>
      </c>
      <c r="U402" s="73" t="s">
        <v>911</v>
      </c>
      <c r="V402" s="73" t="s">
        <v>912</v>
      </c>
    </row>
    <row r="403" spans="1:22" x14ac:dyDescent="0.25">
      <c r="A403" s="21">
        <f t="shared" si="46"/>
        <v>43611</v>
      </c>
      <c r="B403" s="18" t="str">
        <f t="shared" si="47"/>
        <v>2016/2017</v>
      </c>
      <c r="C403" s="3" t="s">
        <v>74</v>
      </c>
      <c r="D403" s="3" t="s">
        <v>74</v>
      </c>
      <c r="E403" s="3">
        <f t="shared" si="48"/>
        <v>0.59</v>
      </c>
      <c r="F403" s="18" t="str">
        <f t="shared" si="44"/>
        <v>2017/2018</v>
      </c>
      <c r="G403" s="3" t="s">
        <v>74</v>
      </c>
      <c r="H403" s="3" t="s">
        <v>74</v>
      </c>
      <c r="I403" s="3">
        <f t="shared" si="49"/>
        <v>0.47</v>
      </c>
      <c r="J403" s="18" t="str">
        <f t="shared" si="45"/>
        <v>2018/2019</v>
      </c>
      <c r="K403" s="3">
        <v>1750</v>
      </c>
      <c r="L403" s="3">
        <v>235</v>
      </c>
      <c r="M403" s="3">
        <v>0.35</v>
      </c>
      <c r="U403" s="73" t="s">
        <v>913</v>
      </c>
      <c r="V403" s="73" t="s">
        <v>914</v>
      </c>
    </row>
    <row r="404" spans="1:22" x14ac:dyDescent="0.25">
      <c r="A404" s="21">
        <f t="shared" si="46"/>
        <v>43612</v>
      </c>
      <c r="B404" s="18" t="str">
        <f t="shared" si="47"/>
        <v>2016/2017</v>
      </c>
      <c r="C404" s="3" t="s">
        <v>74</v>
      </c>
      <c r="D404" s="3" t="s">
        <v>74</v>
      </c>
      <c r="E404" s="3">
        <f t="shared" si="48"/>
        <v>0.59</v>
      </c>
      <c r="F404" s="18" t="str">
        <f t="shared" si="44"/>
        <v>2017/2018</v>
      </c>
      <c r="G404" s="3" t="s">
        <v>74</v>
      </c>
      <c r="H404" s="3" t="s">
        <v>74</v>
      </c>
      <c r="I404" s="3">
        <f t="shared" si="49"/>
        <v>0.47</v>
      </c>
      <c r="J404" s="18" t="str">
        <f t="shared" si="45"/>
        <v>2018/2019</v>
      </c>
      <c r="K404" s="3">
        <v>1750</v>
      </c>
      <c r="L404" s="3">
        <v>235</v>
      </c>
      <c r="M404" s="3">
        <v>0.35</v>
      </c>
      <c r="U404" s="73" t="s">
        <v>915</v>
      </c>
      <c r="V404" s="73" t="s">
        <v>916</v>
      </c>
    </row>
    <row r="405" spans="1:22" x14ac:dyDescent="0.25">
      <c r="A405" s="21">
        <f t="shared" si="46"/>
        <v>43613</v>
      </c>
      <c r="B405" s="18" t="str">
        <f t="shared" si="47"/>
        <v>2016/2017</v>
      </c>
      <c r="C405" s="3" t="s">
        <v>74</v>
      </c>
      <c r="D405" s="3" t="s">
        <v>74</v>
      </c>
      <c r="E405" s="3">
        <f t="shared" si="48"/>
        <v>0.59</v>
      </c>
      <c r="F405" s="18" t="str">
        <f t="shared" si="44"/>
        <v>2017/2018</v>
      </c>
      <c r="G405" s="3" t="s">
        <v>74</v>
      </c>
      <c r="H405" s="3" t="s">
        <v>74</v>
      </c>
      <c r="I405" s="3">
        <f t="shared" si="49"/>
        <v>0.47</v>
      </c>
      <c r="J405" s="18" t="str">
        <f t="shared" si="45"/>
        <v>2018/2019</v>
      </c>
      <c r="K405" s="3">
        <v>1750</v>
      </c>
      <c r="L405" s="3">
        <v>235</v>
      </c>
      <c r="M405" s="3">
        <v>0.35</v>
      </c>
      <c r="U405" s="73" t="s">
        <v>917</v>
      </c>
      <c r="V405" s="73" t="s">
        <v>918</v>
      </c>
    </row>
    <row r="406" spans="1:22" x14ac:dyDescent="0.25">
      <c r="A406" s="21">
        <f t="shared" si="46"/>
        <v>43614</v>
      </c>
      <c r="B406" s="18" t="str">
        <f t="shared" si="47"/>
        <v>2016/2017</v>
      </c>
      <c r="C406" s="3" t="s">
        <v>74</v>
      </c>
      <c r="D406" s="3" t="s">
        <v>74</v>
      </c>
      <c r="E406" s="3">
        <f t="shared" si="48"/>
        <v>0.59</v>
      </c>
      <c r="F406" s="18" t="str">
        <f t="shared" si="44"/>
        <v>2017/2018</v>
      </c>
      <c r="G406" s="3" t="s">
        <v>74</v>
      </c>
      <c r="H406" s="3" t="s">
        <v>74</v>
      </c>
      <c r="I406" s="3">
        <f t="shared" si="49"/>
        <v>0.47</v>
      </c>
      <c r="J406" s="18" t="str">
        <f t="shared" si="45"/>
        <v>2018/2019</v>
      </c>
      <c r="K406" s="3">
        <v>1750</v>
      </c>
      <c r="L406" s="3">
        <v>235</v>
      </c>
      <c r="M406" s="3">
        <v>0.35</v>
      </c>
      <c r="U406" s="73" t="s">
        <v>919</v>
      </c>
      <c r="V406" s="73" t="s">
        <v>920</v>
      </c>
    </row>
    <row r="407" spans="1:22" x14ac:dyDescent="0.25">
      <c r="A407" s="21">
        <f t="shared" si="46"/>
        <v>43615</v>
      </c>
      <c r="B407" s="18" t="str">
        <f t="shared" si="47"/>
        <v>2016/2017</v>
      </c>
      <c r="C407" s="3" t="s">
        <v>74</v>
      </c>
      <c r="D407" s="3" t="s">
        <v>74</v>
      </c>
      <c r="E407" s="3">
        <f t="shared" si="48"/>
        <v>0.59</v>
      </c>
      <c r="F407" s="18" t="str">
        <f t="shared" si="44"/>
        <v>2017/2018</v>
      </c>
      <c r="G407" s="3" t="s">
        <v>74</v>
      </c>
      <c r="H407" s="3" t="s">
        <v>74</v>
      </c>
      <c r="I407" s="3">
        <f t="shared" si="49"/>
        <v>0.47</v>
      </c>
      <c r="J407" s="18" t="str">
        <f t="shared" si="45"/>
        <v>2018/2019</v>
      </c>
      <c r="K407" s="3">
        <v>1750</v>
      </c>
      <c r="L407" s="3">
        <v>235</v>
      </c>
      <c r="M407" s="3">
        <v>0.35</v>
      </c>
      <c r="U407" s="73" t="s">
        <v>921</v>
      </c>
      <c r="V407" s="73" t="s">
        <v>922</v>
      </c>
    </row>
    <row r="408" spans="1:22" x14ac:dyDescent="0.25">
      <c r="A408" s="21">
        <f t="shared" si="46"/>
        <v>43616</v>
      </c>
      <c r="B408" s="18" t="str">
        <f t="shared" si="47"/>
        <v>2016/2017</v>
      </c>
      <c r="C408" s="3" t="s">
        <v>74</v>
      </c>
      <c r="D408" s="3" t="s">
        <v>74</v>
      </c>
      <c r="E408" s="3">
        <f t="shared" si="48"/>
        <v>0.59</v>
      </c>
      <c r="F408" s="18" t="str">
        <f t="shared" si="44"/>
        <v>2017/2018</v>
      </c>
      <c r="G408" s="3" t="s">
        <v>74</v>
      </c>
      <c r="H408" s="3" t="s">
        <v>74</v>
      </c>
      <c r="I408" s="3">
        <f t="shared" si="49"/>
        <v>0.47</v>
      </c>
      <c r="J408" s="18" t="str">
        <f t="shared" si="45"/>
        <v>2018/2019</v>
      </c>
      <c r="K408" s="3">
        <v>1750</v>
      </c>
      <c r="L408" s="3">
        <v>235</v>
      </c>
      <c r="M408" s="3">
        <v>0.35</v>
      </c>
      <c r="U408" s="73" t="s">
        <v>923</v>
      </c>
      <c r="V408" s="73" t="s">
        <v>924</v>
      </c>
    </row>
    <row r="409" spans="1:22" x14ac:dyDescent="0.25">
      <c r="A409" s="21">
        <f t="shared" si="46"/>
        <v>43617</v>
      </c>
      <c r="B409" s="18" t="str">
        <f t="shared" si="47"/>
        <v>2016/2017</v>
      </c>
      <c r="C409" s="3" t="s">
        <v>74</v>
      </c>
      <c r="D409" s="3" t="s">
        <v>74</v>
      </c>
      <c r="E409" s="3">
        <f t="shared" si="48"/>
        <v>0.59</v>
      </c>
      <c r="F409" s="18" t="str">
        <f t="shared" si="44"/>
        <v>2017/2018</v>
      </c>
      <c r="G409" s="3" t="s">
        <v>74</v>
      </c>
      <c r="H409" s="3" t="s">
        <v>74</v>
      </c>
      <c r="I409" s="3">
        <f t="shared" si="49"/>
        <v>0.47</v>
      </c>
      <c r="J409" s="18" t="str">
        <f t="shared" si="45"/>
        <v>2018/2019</v>
      </c>
      <c r="K409" s="3">
        <v>1750</v>
      </c>
      <c r="L409" s="3">
        <v>235</v>
      </c>
      <c r="M409" s="3">
        <v>0.35</v>
      </c>
      <c r="U409" s="73" t="s">
        <v>925</v>
      </c>
      <c r="V409" s="73" t="s">
        <v>926</v>
      </c>
    </row>
    <row r="410" spans="1:22" x14ac:dyDescent="0.25">
      <c r="A410" s="21">
        <f t="shared" si="46"/>
        <v>43618</v>
      </c>
      <c r="B410" s="18" t="str">
        <f t="shared" si="47"/>
        <v>2016/2017</v>
      </c>
      <c r="C410" s="3" t="s">
        <v>74</v>
      </c>
      <c r="D410" s="3" t="s">
        <v>74</v>
      </c>
      <c r="E410" s="3">
        <f t="shared" si="48"/>
        <v>0.59</v>
      </c>
      <c r="F410" s="18" t="str">
        <f t="shared" si="44"/>
        <v>2017/2018</v>
      </c>
      <c r="G410" s="3" t="s">
        <v>74</v>
      </c>
      <c r="H410" s="3" t="s">
        <v>74</v>
      </c>
      <c r="I410" s="3">
        <f t="shared" si="49"/>
        <v>0.47</v>
      </c>
      <c r="J410" s="18" t="str">
        <f t="shared" si="45"/>
        <v>2018/2019</v>
      </c>
      <c r="K410" s="3">
        <v>1750</v>
      </c>
      <c r="L410" s="3">
        <v>235</v>
      </c>
      <c r="M410" s="72">
        <v>0.35</v>
      </c>
      <c r="U410" s="73" t="s">
        <v>927</v>
      </c>
      <c r="V410" s="73" t="s">
        <v>928</v>
      </c>
    </row>
    <row r="411" spans="1:22" x14ac:dyDescent="0.25">
      <c r="A411" s="21">
        <f t="shared" si="46"/>
        <v>43619</v>
      </c>
      <c r="B411" s="18" t="str">
        <f t="shared" si="47"/>
        <v>2016/2017</v>
      </c>
      <c r="C411" s="3" t="s">
        <v>74</v>
      </c>
      <c r="D411" s="3" t="s">
        <v>74</v>
      </c>
      <c r="E411" s="3">
        <f t="shared" si="48"/>
        <v>0.59</v>
      </c>
      <c r="F411" s="18" t="str">
        <f t="shared" si="44"/>
        <v>2017/2018</v>
      </c>
      <c r="G411" s="3" t="s">
        <v>74</v>
      </c>
      <c r="H411" s="3" t="s">
        <v>74</v>
      </c>
      <c r="I411" s="3">
        <f t="shared" si="49"/>
        <v>0.47</v>
      </c>
      <c r="J411" s="18" t="str">
        <f t="shared" si="45"/>
        <v>2018/2019</v>
      </c>
      <c r="K411" s="3">
        <v>1750</v>
      </c>
      <c r="L411" s="3">
        <v>235</v>
      </c>
      <c r="M411" s="72">
        <v>0.35</v>
      </c>
      <c r="U411" s="73" t="s">
        <v>929</v>
      </c>
      <c r="V411" s="73" t="s">
        <v>930</v>
      </c>
    </row>
    <row r="412" spans="1:22" x14ac:dyDescent="0.25">
      <c r="A412" s="21">
        <f t="shared" si="46"/>
        <v>43620</v>
      </c>
      <c r="B412" s="18" t="str">
        <f t="shared" si="47"/>
        <v>2016/2017</v>
      </c>
      <c r="C412" s="3" t="s">
        <v>74</v>
      </c>
      <c r="D412" s="3" t="s">
        <v>74</v>
      </c>
      <c r="E412" s="3">
        <f t="shared" si="48"/>
        <v>0.6</v>
      </c>
      <c r="F412" s="18" t="str">
        <f t="shared" si="44"/>
        <v>2017/2018</v>
      </c>
      <c r="G412" s="3" t="s">
        <v>74</v>
      </c>
      <c r="H412" s="3" t="s">
        <v>74</v>
      </c>
      <c r="I412" s="3">
        <f t="shared" si="49"/>
        <v>0.48</v>
      </c>
      <c r="J412" s="18" t="str">
        <f t="shared" si="45"/>
        <v>2018/2019</v>
      </c>
      <c r="K412" s="3">
        <v>1750</v>
      </c>
      <c r="L412" s="3">
        <v>235</v>
      </c>
      <c r="M412" s="3">
        <v>0.36</v>
      </c>
      <c r="U412" s="73" t="s">
        <v>931</v>
      </c>
      <c r="V412" s="73" t="s">
        <v>932</v>
      </c>
    </row>
    <row r="413" spans="1:22" x14ac:dyDescent="0.25">
      <c r="A413" s="21">
        <f t="shared" si="46"/>
        <v>43621</v>
      </c>
      <c r="B413" s="18" t="str">
        <f t="shared" si="47"/>
        <v>2016/2017</v>
      </c>
      <c r="C413" s="3" t="s">
        <v>74</v>
      </c>
      <c r="D413" s="3" t="s">
        <v>74</v>
      </c>
      <c r="E413" s="3">
        <f t="shared" si="48"/>
        <v>0.6</v>
      </c>
      <c r="F413" s="18" t="str">
        <f t="shared" si="44"/>
        <v>2017/2018</v>
      </c>
      <c r="G413" s="3" t="s">
        <v>74</v>
      </c>
      <c r="H413" s="3" t="s">
        <v>74</v>
      </c>
      <c r="I413" s="3">
        <f t="shared" si="49"/>
        <v>0.48</v>
      </c>
      <c r="J413" s="18" t="str">
        <f t="shared" si="45"/>
        <v>2018/2019</v>
      </c>
      <c r="K413" s="3">
        <v>1750</v>
      </c>
      <c r="L413" s="3">
        <v>235</v>
      </c>
      <c r="M413" s="3">
        <v>0.36</v>
      </c>
      <c r="U413" s="73" t="s">
        <v>933</v>
      </c>
      <c r="V413" s="73" t="s">
        <v>934</v>
      </c>
    </row>
    <row r="414" spans="1:22" x14ac:dyDescent="0.25">
      <c r="A414" s="21">
        <f t="shared" si="46"/>
        <v>43622</v>
      </c>
      <c r="B414" s="18" t="str">
        <f t="shared" si="47"/>
        <v>2016/2017</v>
      </c>
      <c r="C414" s="3" t="s">
        <v>74</v>
      </c>
      <c r="D414" s="3" t="s">
        <v>74</v>
      </c>
      <c r="E414" s="3">
        <f t="shared" si="48"/>
        <v>0.6</v>
      </c>
      <c r="F414" s="18" t="str">
        <f t="shared" si="44"/>
        <v>2017/2018</v>
      </c>
      <c r="G414" s="3" t="s">
        <v>74</v>
      </c>
      <c r="H414" s="3" t="s">
        <v>74</v>
      </c>
      <c r="I414" s="3">
        <f t="shared" si="49"/>
        <v>0.48</v>
      </c>
      <c r="J414" s="18" t="str">
        <f t="shared" si="45"/>
        <v>2018/2019</v>
      </c>
      <c r="K414" s="3">
        <v>1750</v>
      </c>
      <c r="L414" s="3">
        <v>235</v>
      </c>
      <c r="M414" s="3">
        <v>0.36</v>
      </c>
      <c r="U414" s="73" t="s">
        <v>935</v>
      </c>
      <c r="V414" s="73" t="s">
        <v>936</v>
      </c>
    </row>
    <row r="415" spans="1:22" x14ac:dyDescent="0.25">
      <c r="A415" s="21">
        <f t="shared" si="46"/>
        <v>43623</v>
      </c>
      <c r="B415" s="18" t="str">
        <f t="shared" si="47"/>
        <v>2016/2017</v>
      </c>
      <c r="C415" s="3" t="s">
        <v>74</v>
      </c>
      <c r="D415" s="3" t="s">
        <v>74</v>
      </c>
      <c r="E415" s="3">
        <f t="shared" si="48"/>
        <v>0.6</v>
      </c>
      <c r="F415" s="18" t="str">
        <f t="shared" si="44"/>
        <v>2017/2018</v>
      </c>
      <c r="G415" s="3" t="s">
        <v>74</v>
      </c>
      <c r="H415" s="3" t="s">
        <v>74</v>
      </c>
      <c r="I415" s="3">
        <f t="shared" si="49"/>
        <v>0.48</v>
      </c>
      <c r="J415" s="18" t="str">
        <f t="shared" si="45"/>
        <v>2018/2019</v>
      </c>
      <c r="K415" s="3">
        <v>1750</v>
      </c>
      <c r="L415" s="3">
        <v>235</v>
      </c>
      <c r="M415" s="3">
        <v>0.36</v>
      </c>
      <c r="U415" s="73" t="s">
        <v>937</v>
      </c>
      <c r="V415" s="73" t="s">
        <v>938</v>
      </c>
    </row>
    <row r="416" spans="1:22" x14ac:dyDescent="0.25">
      <c r="A416" s="21">
        <f t="shared" si="46"/>
        <v>43624</v>
      </c>
      <c r="B416" s="18" t="str">
        <f t="shared" si="47"/>
        <v>2016/2017</v>
      </c>
      <c r="C416" s="3" t="s">
        <v>74</v>
      </c>
      <c r="D416" s="3" t="s">
        <v>74</v>
      </c>
      <c r="E416" s="3">
        <f t="shared" si="48"/>
        <v>0.6</v>
      </c>
      <c r="F416" s="18" t="str">
        <f t="shared" si="44"/>
        <v>2017/2018</v>
      </c>
      <c r="G416" s="3" t="s">
        <v>74</v>
      </c>
      <c r="H416" s="3" t="s">
        <v>74</v>
      </c>
      <c r="I416" s="3">
        <f t="shared" si="49"/>
        <v>0.48</v>
      </c>
      <c r="J416" s="18" t="str">
        <f t="shared" si="45"/>
        <v>2018/2019</v>
      </c>
      <c r="K416" s="3">
        <v>1750</v>
      </c>
      <c r="L416" s="3">
        <v>235</v>
      </c>
      <c r="M416" s="3">
        <v>0.36</v>
      </c>
      <c r="U416" s="73" t="s">
        <v>939</v>
      </c>
      <c r="V416" s="73" t="s">
        <v>940</v>
      </c>
    </row>
    <row r="417" spans="1:22" x14ac:dyDescent="0.25">
      <c r="A417" s="21">
        <f t="shared" si="46"/>
        <v>43625</v>
      </c>
      <c r="B417" s="18" t="str">
        <f t="shared" si="47"/>
        <v>2016/2017</v>
      </c>
      <c r="C417" s="3" t="s">
        <v>74</v>
      </c>
      <c r="D417" s="3" t="s">
        <v>74</v>
      </c>
      <c r="E417" s="3">
        <f t="shared" si="48"/>
        <v>0.6</v>
      </c>
      <c r="F417" s="18" t="str">
        <f t="shared" si="44"/>
        <v>2017/2018</v>
      </c>
      <c r="G417" s="3" t="s">
        <v>74</v>
      </c>
      <c r="H417" s="3" t="s">
        <v>74</v>
      </c>
      <c r="I417" s="3">
        <f t="shared" si="49"/>
        <v>0.48</v>
      </c>
      <c r="J417" s="18" t="str">
        <f t="shared" si="45"/>
        <v>2018/2019</v>
      </c>
      <c r="K417" s="3">
        <v>1750</v>
      </c>
      <c r="L417" s="3">
        <v>235</v>
      </c>
      <c r="M417" s="3">
        <v>0.36</v>
      </c>
      <c r="U417" s="73" t="s">
        <v>941</v>
      </c>
      <c r="V417" s="73" t="s">
        <v>942</v>
      </c>
    </row>
    <row r="418" spans="1:22" x14ac:dyDescent="0.25">
      <c r="A418" s="21">
        <f t="shared" si="46"/>
        <v>43626</v>
      </c>
      <c r="B418" s="18" t="str">
        <f t="shared" si="47"/>
        <v>2016/2017</v>
      </c>
      <c r="C418" s="3" t="s">
        <v>74</v>
      </c>
      <c r="D418" s="3" t="s">
        <v>74</v>
      </c>
      <c r="E418" s="3">
        <f t="shared" si="48"/>
        <v>0.6</v>
      </c>
      <c r="F418" s="18" t="str">
        <f t="shared" si="44"/>
        <v>2017/2018</v>
      </c>
      <c r="G418" s="3" t="s">
        <v>74</v>
      </c>
      <c r="H418" s="3" t="s">
        <v>74</v>
      </c>
      <c r="I418" s="3">
        <f t="shared" si="49"/>
        <v>0.48</v>
      </c>
      <c r="J418" s="18" t="str">
        <f t="shared" si="45"/>
        <v>2018/2019</v>
      </c>
      <c r="K418" s="3">
        <v>1750</v>
      </c>
      <c r="L418" s="3">
        <v>235</v>
      </c>
      <c r="M418" s="3">
        <v>0.36</v>
      </c>
      <c r="U418" s="73" t="s">
        <v>943</v>
      </c>
      <c r="V418" s="73" t="s">
        <v>944</v>
      </c>
    </row>
    <row r="419" spans="1:22" x14ac:dyDescent="0.25">
      <c r="A419" s="21">
        <f t="shared" si="46"/>
        <v>43627</v>
      </c>
      <c r="B419" s="18" t="str">
        <f t="shared" si="47"/>
        <v>2016/2017</v>
      </c>
      <c r="C419" s="3" t="s">
        <v>74</v>
      </c>
      <c r="D419" s="3" t="s">
        <v>74</v>
      </c>
      <c r="E419" s="3">
        <f t="shared" si="48"/>
        <v>0.6</v>
      </c>
      <c r="F419" s="18" t="str">
        <f t="shared" si="44"/>
        <v>2017/2018</v>
      </c>
      <c r="G419" s="3" t="s">
        <v>74</v>
      </c>
      <c r="H419" s="3" t="s">
        <v>74</v>
      </c>
      <c r="I419" s="3">
        <f t="shared" si="49"/>
        <v>0.48</v>
      </c>
      <c r="J419" s="18" t="str">
        <f t="shared" si="45"/>
        <v>2018/2019</v>
      </c>
      <c r="K419" s="3">
        <v>1750</v>
      </c>
      <c r="L419" s="3">
        <v>235</v>
      </c>
      <c r="M419" s="3">
        <v>0.36</v>
      </c>
      <c r="U419" s="73" t="s">
        <v>945</v>
      </c>
      <c r="V419" s="73" t="s">
        <v>946</v>
      </c>
    </row>
    <row r="420" spans="1:22" x14ac:dyDescent="0.25">
      <c r="A420" s="21">
        <f t="shared" si="46"/>
        <v>43628</v>
      </c>
      <c r="B420" s="18" t="str">
        <f t="shared" si="47"/>
        <v>2016/2017</v>
      </c>
      <c r="C420" s="3" t="s">
        <v>74</v>
      </c>
      <c r="D420" s="3" t="s">
        <v>74</v>
      </c>
      <c r="E420" s="3">
        <f t="shared" si="48"/>
        <v>0.6</v>
      </c>
      <c r="F420" s="18" t="str">
        <f t="shared" si="44"/>
        <v>2017/2018</v>
      </c>
      <c r="G420" s="3" t="s">
        <v>74</v>
      </c>
      <c r="H420" s="3" t="s">
        <v>74</v>
      </c>
      <c r="I420" s="3">
        <f t="shared" si="49"/>
        <v>0.48</v>
      </c>
      <c r="J420" s="18" t="str">
        <f t="shared" si="45"/>
        <v>2018/2019</v>
      </c>
      <c r="K420" s="3">
        <v>1750</v>
      </c>
      <c r="L420" s="3">
        <v>235</v>
      </c>
      <c r="M420" s="3">
        <v>0.36</v>
      </c>
      <c r="U420" s="73" t="s">
        <v>947</v>
      </c>
      <c r="V420" s="73" t="s">
        <v>948</v>
      </c>
    </row>
    <row r="421" spans="1:22" x14ac:dyDescent="0.25">
      <c r="A421" s="21">
        <f t="shared" si="46"/>
        <v>43629</v>
      </c>
      <c r="B421" s="18" t="str">
        <f t="shared" si="47"/>
        <v>2016/2017</v>
      </c>
      <c r="C421" s="3" t="s">
        <v>74</v>
      </c>
      <c r="D421" s="3" t="s">
        <v>74</v>
      </c>
      <c r="E421" s="3">
        <f t="shared" si="48"/>
        <v>0.6</v>
      </c>
      <c r="F421" s="18" t="str">
        <f t="shared" si="44"/>
        <v>2017/2018</v>
      </c>
      <c r="G421" s="3" t="s">
        <v>74</v>
      </c>
      <c r="H421" s="3" t="s">
        <v>74</v>
      </c>
      <c r="I421" s="3">
        <f t="shared" si="49"/>
        <v>0.48</v>
      </c>
      <c r="J421" s="18" t="str">
        <f t="shared" si="45"/>
        <v>2018/2019</v>
      </c>
      <c r="K421" s="3">
        <v>1750</v>
      </c>
      <c r="L421" s="3">
        <v>235</v>
      </c>
      <c r="M421" s="3">
        <v>0.36</v>
      </c>
      <c r="U421" s="73" t="s">
        <v>949</v>
      </c>
      <c r="V421" s="73" t="s">
        <v>950</v>
      </c>
    </row>
    <row r="422" spans="1:22" x14ac:dyDescent="0.25">
      <c r="A422" s="21">
        <f t="shared" si="46"/>
        <v>43630</v>
      </c>
      <c r="B422" s="18" t="str">
        <f t="shared" si="47"/>
        <v>2016/2017</v>
      </c>
      <c r="C422" s="3" t="s">
        <v>74</v>
      </c>
      <c r="D422" s="3" t="s">
        <v>74</v>
      </c>
      <c r="E422" s="3">
        <f t="shared" si="48"/>
        <v>0.6</v>
      </c>
      <c r="F422" s="18" t="str">
        <f t="shared" si="44"/>
        <v>2017/2018</v>
      </c>
      <c r="G422" s="3" t="s">
        <v>74</v>
      </c>
      <c r="H422" s="3" t="s">
        <v>74</v>
      </c>
      <c r="I422" s="3">
        <f t="shared" si="49"/>
        <v>0.48</v>
      </c>
      <c r="J422" s="18" t="str">
        <f t="shared" si="45"/>
        <v>2018/2019</v>
      </c>
      <c r="K422" s="3">
        <v>1750</v>
      </c>
      <c r="L422" s="3">
        <v>235</v>
      </c>
      <c r="M422" s="3">
        <v>0.36</v>
      </c>
      <c r="U422" s="73" t="s">
        <v>951</v>
      </c>
      <c r="V422" s="73" t="s">
        <v>952</v>
      </c>
    </row>
    <row r="423" spans="1:22" x14ac:dyDescent="0.25">
      <c r="A423" s="21">
        <f t="shared" si="46"/>
        <v>43631</v>
      </c>
      <c r="B423" s="18" t="str">
        <f t="shared" si="47"/>
        <v>2016/2017</v>
      </c>
      <c r="C423" s="3" t="s">
        <v>74</v>
      </c>
      <c r="D423" s="3" t="s">
        <v>74</v>
      </c>
      <c r="E423" s="3">
        <f t="shared" si="48"/>
        <v>0.6</v>
      </c>
      <c r="F423" s="18" t="str">
        <f t="shared" si="44"/>
        <v>2017/2018</v>
      </c>
      <c r="G423" s="3" t="s">
        <v>74</v>
      </c>
      <c r="H423" s="3" t="s">
        <v>74</v>
      </c>
      <c r="I423" s="3">
        <f t="shared" si="49"/>
        <v>0.48</v>
      </c>
      <c r="J423" s="18" t="str">
        <f t="shared" si="45"/>
        <v>2018/2019</v>
      </c>
      <c r="K423" s="3">
        <v>1750</v>
      </c>
      <c r="L423" s="3">
        <v>235</v>
      </c>
      <c r="M423" s="3">
        <v>0.36</v>
      </c>
      <c r="U423" s="73" t="s">
        <v>953</v>
      </c>
      <c r="V423" s="73" t="s">
        <v>954</v>
      </c>
    </row>
    <row r="424" spans="1:22" x14ac:dyDescent="0.25">
      <c r="A424" s="21">
        <f t="shared" si="46"/>
        <v>43632</v>
      </c>
      <c r="B424" s="18" t="str">
        <f t="shared" si="47"/>
        <v>2016/2017</v>
      </c>
      <c r="C424" s="3" t="s">
        <v>74</v>
      </c>
      <c r="D424" s="3" t="s">
        <v>74</v>
      </c>
      <c r="E424" s="3">
        <f t="shared" si="48"/>
        <v>0.6</v>
      </c>
      <c r="F424" s="18" t="str">
        <f t="shared" si="44"/>
        <v>2017/2018</v>
      </c>
      <c r="G424" s="3" t="s">
        <v>74</v>
      </c>
      <c r="H424" s="3" t="s">
        <v>74</v>
      </c>
      <c r="I424" s="3">
        <f t="shared" si="49"/>
        <v>0.48</v>
      </c>
      <c r="J424" s="18" t="str">
        <f t="shared" si="45"/>
        <v>2018/2019</v>
      </c>
      <c r="K424" s="3">
        <v>1750</v>
      </c>
      <c r="L424" s="3">
        <v>235</v>
      </c>
      <c r="M424" s="3">
        <v>0.36</v>
      </c>
      <c r="U424" s="73" t="s">
        <v>955</v>
      </c>
      <c r="V424" s="73" t="s">
        <v>956</v>
      </c>
    </row>
    <row r="425" spans="1:22" x14ac:dyDescent="0.25">
      <c r="A425" s="21">
        <f t="shared" si="46"/>
        <v>43633</v>
      </c>
      <c r="B425" s="18" t="str">
        <f t="shared" si="47"/>
        <v>2016/2017</v>
      </c>
      <c r="C425" s="3" t="s">
        <v>74</v>
      </c>
      <c r="D425" s="3" t="s">
        <v>74</v>
      </c>
      <c r="E425" s="3">
        <f t="shared" si="48"/>
        <v>0.6</v>
      </c>
      <c r="F425" s="18" t="str">
        <f t="shared" si="44"/>
        <v>2017/2018</v>
      </c>
      <c r="G425" s="3" t="s">
        <v>74</v>
      </c>
      <c r="H425" s="3" t="s">
        <v>74</v>
      </c>
      <c r="I425" s="3">
        <f t="shared" si="49"/>
        <v>0.48</v>
      </c>
      <c r="J425" s="18" t="str">
        <f t="shared" si="45"/>
        <v>2018/2019</v>
      </c>
      <c r="K425" s="3">
        <v>1750</v>
      </c>
      <c r="L425" s="3">
        <v>235</v>
      </c>
      <c r="M425" s="3">
        <v>0.36</v>
      </c>
      <c r="U425" s="73" t="s">
        <v>957</v>
      </c>
      <c r="V425" s="73" t="s">
        <v>958</v>
      </c>
    </row>
    <row r="426" spans="1:22" x14ac:dyDescent="0.25">
      <c r="A426" s="21">
        <f t="shared" si="46"/>
        <v>43634</v>
      </c>
      <c r="B426" s="18" t="str">
        <f t="shared" si="47"/>
        <v>2016/2017</v>
      </c>
      <c r="C426" s="3" t="s">
        <v>74</v>
      </c>
      <c r="D426" s="3" t="s">
        <v>74</v>
      </c>
      <c r="E426" s="3">
        <f t="shared" si="48"/>
        <v>0.6</v>
      </c>
      <c r="F426" s="18" t="str">
        <f t="shared" si="44"/>
        <v>2017/2018</v>
      </c>
      <c r="G426" s="3" t="s">
        <v>74</v>
      </c>
      <c r="H426" s="3" t="s">
        <v>74</v>
      </c>
      <c r="I426" s="3">
        <f t="shared" si="49"/>
        <v>0.48</v>
      </c>
      <c r="J426" s="18" t="str">
        <f t="shared" si="45"/>
        <v>2018/2019</v>
      </c>
      <c r="K426" s="3">
        <v>1750</v>
      </c>
      <c r="L426" s="3">
        <v>235</v>
      </c>
      <c r="M426" s="3">
        <v>0.36</v>
      </c>
      <c r="U426" s="73" t="s">
        <v>959</v>
      </c>
      <c r="V426" s="73" t="s">
        <v>960</v>
      </c>
    </row>
    <row r="427" spans="1:22" x14ac:dyDescent="0.25">
      <c r="A427" s="21">
        <f t="shared" si="46"/>
        <v>43635</v>
      </c>
      <c r="B427" s="18" t="str">
        <f t="shared" si="47"/>
        <v>2016/2017</v>
      </c>
      <c r="C427" s="3" t="s">
        <v>74</v>
      </c>
      <c r="D427" s="3" t="s">
        <v>74</v>
      </c>
      <c r="E427" s="3">
        <f t="shared" si="48"/>
        <v>0.6</v>
      </c>
      <c r="F427" s="18" t="str">
        <f t="shared" si="44"/>
        <v>2017/2018</v>
      </c>
      <c r="G427" s="3" t="s">
        <v>74</v>
      </c>
      <c r="H427" s="3" t="s">
        <v>74</v>
      </c>
      <c r="I427" s="3">
        <f t="shared" si="49"/>
        <v>0.48</v>
      </c>
      <c r="J427" s="18" t="str">
        <f t="shared" si="45"/>
        <v>2018/2019</v>
      </c>
      <c r="K427" s="3">
        <v>1750</v>
      </c>
      <c r="L427" s="3">
        <v>235</v>
      </c>
      <c r="M427" s="3">
        <v>0.36</v>
      </c>
      <c r="U427" s="73" t="s">
        <v>961</v>
      </c>
      <c r="V427" s="73" t="s">
        <v>962</v>
      </c>
    </row>
    <row r="428" spans="1:22" x14ac:dyDescent="0.25">
      <c r="A428" s="21">
        <f t="shared" si="46"/>
        <v>43636</v>
      </c>
      <c r="B428" s="18" t="str">
        <f t="shared" si="47"/>
        <v>2016/2017</v>
      </c>
      <c r="C428" s="3" t="s">
        <v>74</v>
      </c>
      <c r="D428" s="3" t="s">
        <v>74</v>
      </c>
      <c r="E428" s="3">
        <f t="shared" si="48"/>
        <v>0.6</v>
      </c>
      <c r="F428" s="18" t="str">
        <f t="shared" ref="F428:F438" si="50">+G$3</f>
        <v>2017/2018</v>
      </c>
      <c r="G428" s="3" t="s">
        <v>74</v>
      </c>
      <c r="H428" s="3" t="s">
        <v>74</v>
      </c>
      <c r="I428" s="3">
        <f t="shared" si="49"/>
        <v>0.48</v>
      </c>
      <c r="J428" s="18" t="str">
        <f t="shared" ref="J428:J438" si="51">+G$2</f>
        <v>2018/2019</v>
      </c>
      <c r="K428" s="3">
        <v>1750</v>
      </c>
      <c r="L428" s="3">
        <v>235</v>
      </c>
      <c r="M428" s="3">
        <v>0.36</v>
      </c>
      <c r="U428" s="73" t="s">
        <v>963</v>
      </c>
      <c r="V428" s="73" t="s">
        <v>964</v>
      </c>
    </row>
    <row r="429" spans="1:22" x14ac:dyDescent="0.25">
      <c r="A429" s="21">
        <f t="shared" si="46"/>
        <v>43637</v>
      </c>
      <c r="B429" s="18" t="str">
        <f t="shared" ref="B429:B438" si="52">+G$4</f>
        <v>2016/2017</v>
      </c>
      <c r="C429" s="3" t="s">
        <v>74</v>
      </c>
      <c r="D429" s="3" t="s">
        <v>74</v>
      </c>
      <c r="E429" s="3">
        <f t="shared" si="48"/>
        <v>0.6</v>
      </c>
      <c r="F429" s="18" t="str">
        <f t="shared" si="50"/>
        <v>2017/2018</v>
      </c>
      <c r="G429" s="3" t="s">
        <v>74</v>
      </c>
      <c r="H429" s="3" t="s">
        <v>74</v>
      </c>
      <c r="I429" s="3">
        <f t="shared" si="49"/>
        <v>0.48</v>
      </c>
      <c r="J429" s="18" t="str">
        <f t="shared" si="51"/>
        <v>2018/2019</v>
      </c>
      <c r="K429" s="3">
        <v>1750</v>
      </c>
      <c r="L429" s="3">
        <v>235</v>
      </c>
      <c r="M429" s="3">
        <v>0.36</v>
      </c>
      <c r="U429" s="73" t="s">
        <v>965</v>
      </c>
      <c r="V429" s="73" t="s">
        <v>966</v>
      </c>
    </row>
    <row r="430" spans="1:22" x14ac:dyDescent="0.25">
      <c r="A430" s="21">
        <f t="shared" ref="A430:A438" si="53">+A429+1</f>
        <v>43638</v>
      </c>
      <c r="B430" s="18" t="str">
        <f t="shared" si="52"/>
        <v>2016/2017</v>
      </c>
      <c r="C430" s="3" t="s">
        <v>74</v>
      </c>
      <c r="D430" s="3" t="s">
        <v>74</v>
      </c>
      <c r="E430" s="3">
        <f t="shared" si="48"/>
        <v>0.6</v>
      </c>
      <c r="F430" s="18" t="str">
        <f t="shared" si="50"/>
        <v>2017/2018</v>
      </c>
      <c r="G430" s="3" t="s">
        <v>74</v>
      </c>
      <c r="H430" s="3" t="s">
        <v>74</v>
      </c>
      <c r="I430" s="3">
        <f t="shared" si="49"/>
        <v>0.48</v>
      </c>
      <c r="J430" s="18" t="str">
        <f t="shared" si="51"/>
        <v>2018/2019</v>
      </c>
      <c r="K430" s="3">
        <v>1750</v>
      </c>
      <c r="L430" s="3">
        <v>235</v>
      </c>
      <c r="M430" s="3">
        <v>0.36</v>
      </c>
      <c r="U430" s="73" t="s">
        <v>967</v>
      </c>
      <c r="V430" s="73" t="s">
        <v>838</v>
      </c>
    </row>
    <row r="431" spans="1:22" x14ac:dyDescent="0.25">
      <c r="A431" s="21">
        <f t="shared" si="53"/>
        <v>43639</v>
      </c>
      <c r="B431" s="18" t="str">
        <f t="shared" si="52"/>
        <v>2016/2017</v>
      </c>
      <c r="C431" s="3" t="s">
        <v>74</v>
      </c>
      <c r="D431" s="3" t="s">
        <v>74</v>
      </c>
      <c r="E431" s="3">
        <f t="shared" si="48"/>
        <v>0.6</v>
      </c>
      <c r="F431" s="18" t="str">
        <f t="shared" si="50"/>
        <v>2017/2018</v>
      </c>
      <c r="G431" s="3" t="s">
        <v>74</v>
      </c>
      <c r="H431" s="3" t="s">
        <v>74</v>
      </c>
      <c r="I431" s="3">
        <f t="shared" si="49"/>
        <v>0.48</v>
      </c>
      <c r="J431" s="18" t="str">
        <f t="shared" si="51"/>
        <v>2018/2019</v>
      </c>
      <c r="K431" s="3">
        <v>1750</v>
      </c>
      <c r="L431" s="3">
        <v>235</v>
      </c>
      <c r="M431" s="3">
        <v>0.36</v>
      </c>
      <c r="U431" s="73" t="s">
        <v>968</v>
      </c>
      <c r="V431" s="73" t="s">
        <v>969</v>
      </c>
    </row>
    <row r="432" spans="1:22" x14ac:dyDescent="0.25">
      <c r="A432" s="21">
        <f t="shared" si="53"/>
        <v>43640</v>
      </c>
      <c r="B432" s="18" t="str">
        <f t="shared" si="52"/>
        <v>2016/2017</v>
      </c>
      <c r="C432" s="3" t="s">
        <v>74</v>
      </c>
      <c r="D432" s="3" t="s">
        <v>74</v>
      </c>
      <c r="E432" s="3">
        <f t="shared" si="48"/>
        <v>0.6</v>
      </c>
      <c r="F432" s="18" t="str">
        <f t="shared" si="50"/>
        <v>2017/2018</v>
      </c>
      <c r="G432" s="3" t="s">
        <v>74</v>
      </c>
      <c r="H432" s="3" t="s">
        <v>74</v>
      </c>
      <c r="I432" s="3">
        <f t="shared" si="49"/>
        <v>0.48</v>
      </c>
      <c r="J432" s="18" t="str">
        <f t="shared" si="51"/>
        <v>2018/2019</v>
      </c>
      <c r="K432" s="3">
        <v>1750</v>
      </c>
      <c r="L432" s="3">
        <v>235</v>
      </c>
      <c r="M432" s="3">
        <v>0.36</v>
      </c>
      <c r="U432" s="73" t="s">
        <v>970</v>
      </c>
      <c r="V432" s="73" t="s">
        <v>971</v>
      </c>
    </row>
    <row r="433" spans="1:22" x14ac:dyDescent="0.25">
      <c r="A433" s="21">
        <f t="shared" si="53"/>
        <v>43641</v>
      </c>
      <c r="B433" s="18" t="str">
        <f t="shared" si="52"/>
        <v>2016/2017</v>
      </c>
      <c r="C433" s="3" t="s">
        <v>74</v>
      </c>
      <c r="D433" s="3" t="s">
        <v>74</v>
      </c>
      <c r="E433" s="3">
        <f t="shared" si="48"/>
        <v>0.6</v>
      </c>
      <c r="F433" s="18" t="str">
        <f t="shared" si="50"/>
        <v>2017/2018</v>
      </c>
      <c r="G433" s="3" t="s">
        <v>74</v>
      </c>
      <c r="H433" s="3" t="s">
        <v>74</v>
      </c>
      <c r="I433" s="3">
        <f t="shared" si="49"/>
        <v>0.48</v>
      </c>
      <c r="J433" s="18" t="str">
        <f t="shared" si="51"/>
        <v>2018/2019</v>
      </c>
      <c r="K433" s="3">
        <v>1750</v>
      </c>
      <c r="L433" s="3">
        <v>235</v>
      </c>
      <c r="M433" s="3">
        <v>0.36</v>
      </c>
      <c r="U433" s="73" t="s">
        <v>972</v>
      </c>
      <c r="V433" s="73" t="s">
        <v>973</v>
      </c>
    </row>
    <row r="434" spans="1:22" x14ac:dyDescent="0.25">
      <c r="A434" s="21">
        <f t="shared" si="53"/>
        <v>43642</v>
      </c>
      <c r="B434" s="18" t="str">
        <f t="shared" si="52"/>
        <v>2016/2017</v>
      </c>
      <c r="C434" s="3" t="s">
        <v>74</v>
      </c>
      <c r="D434" s="3" t="s">
        <v>74</v>
      </c>
      <c r="E434" s="3">
        <f t="shared" si="48"/>
        <v>0.6</v>
      </c>
      <c r="F434" s="18" t="str">
        <f t="shared" si="50"/>
        <v>2017/2018</v>
      </c>
      <c r="G434" s="3" t="s">
        <v>74</v>
      </c>
      <c r="H434" s="3" t="s">
        <v>74</v>
      </c>
      <c r="I434" s="3">
        <f t="shared" si="49"/>
        <v>0.48</v>
      </c>
      <c r="J434" s="18" t="str">
        <f t="shared" si="51"/>
        <v>2018/2019</v>
      </c>
      <c r="K434" s="3">
        <v>1750</v>
      </c>
      <c r="L434" s="3">
        <v>235</v>
      </c>
      <c r="M434" s="3">
        <v>0.36</v>
      </c>
      <c r="U434" s="73" t="s">
        <v>974</v>
      </c>
      <c r="V434" s="73" t="s">
        <v>975</v>
      </c>
    </row>
    <row r="435" spans="1:22" x14ac:dyDescent="0.25">
      <c r="A435" s="21">
        <f t="shared" si="53"/>
        <v>43643</v>
      </c>
      <c r="B435" s="18" t="str">
        <f t="shared" si="52"/>
        <v>2016/2017</v>
      </c>
      <c r="C435" s="3" t="s">
        <v>74</v>
      </c>
      <c r="D435" s="3" t="s">
        <v>74</v>
      </c>
      <c r="E435" s="3">
        <f t="shared" si="48"/>
        <v>0.6</v>
      </c>
      <c r="F435" s="18" t="str">
        <f t="shared" si="50"/>
        <v>2017/2018</v>
      </c>
      <c r="G435" s="3" t="s">
        <v>74</v>
      </c>
      <c r="H435" s="3" t="s">
        <v>74</v>
      </c>
      <c r="I435" s="3">
        <f t="shared" si="49"/>
        <v>0.48</v>
      </c>
      <c r="J435" s="18" t="str">
        <f t="shared" si="51"/>
        <v>2018/2019</v>
      </c>
      <c r="K435" s="3">
        <v>1750</v>
      </c>
      <c r="L435" s="3">
        <v>235</v>
      </c>
      <c r="M435" s="3">
        <v>0.36</v>
      </c>
      <c r="U435" s="73" t="s">
        <v>976</v>
      </c>
      <c r="V435" s="73" t="s">
        <v>977</v>
      </c>
    </row>
    <row r="436" spans="1:22" x14ac:dyDescent="0.25">
      <c r="A436" s="21">
        <f t="shared" si="53"/>
        <v>43644</v>
      </c>
      <c r="B436" s="18" t="str">
        <f t="shared" si="52"/>
        <v>2016/2017</v>
      </c>
      <c r="C436" s="3" t="s">
        <v>74</v>
      </c>
      <c r="D436" s="3" t="s">
        <v>74</v>
      </c>
      <c r="E436" s="3">
        <f t="shared" si="48"/>
        <v>0.6</v>
      </c>
      <c r="F436" s="18" t="str">
        <f t="shared" si="50"/>
        <v>2017/2018</v>
      </c>
      <c r="G436" s="3" t="s">
        <v>74</v>
      </c>
      <c r="H436" s="3" t="s">
        <v>74</v>
      </c>
      <c r="I436" s="3">
        <f t="shared" si="49"/>
        <v>0.48</v>
      </c>
      <c r="J436" s="18" t="str">
        <f t="shared" si="51"/>
        <v>2018/2019</v>
      </c>
      <c r="K436" s="3">
        <v>1750</v>
      </c>
      <c r="L436" s="3">
        <v>235</v>
      </c>
      <c r="M436" s="3">
        <v>0.36</v>
      </c>
      <c r="U436" s="73" t="s">
        <v>978</v>
      </c>
      <c r="V436" s="73" t="s">
        <v>979</v>
      </c>
    </row>
    <row r="437" spans="1:22" x14ac:dyDescent="0.25">
      <c r="A437" s="21">
        <f t="shared" si="53"/>
        <v>43645</v>
      </c>
      <c r="B437" s="18" t="str">
        <f t="shared" si="52"/>
        <v>2016/2017</v>
      </c>
      <c r="C437" s="3" t="s">
        <v>74</v>
      </c>
      <c r="D437" s="3" t="s">
        <v>74</v>
      </c>
      <c r="E437" s="3">
        <f t="shared" si="48"/>
        <v>0.6</v>
      </c>
      <c r="F437" s="18" t="str">
        <f t="shared" si="50"/>
        <v>2017/2018</v>
      </c>
      <c r="G437" s="3" t="s">
        <v>74</v>
      </c>
      <c r="H437" s="3" t="s">
        <v>74</v>
      </c>
      <c r="I437" s="3">
        <f t="shared" si="49"/>
        <v>0.48</v>
      </c>
      <c r="J437" s="18" t="str">
        <f t="shared" si="51"/>
        <v>2018/2019</v>
      </c>
      <c r="K437" s="3">
        <v>1750</v>
      </c>
      <c r="L437" s="3">
        <v>235</v>
      </c>
      <c r="M437" s="3">
        <v>0.36</v>
      </c>
      <c r="U437" s="73" t="s">
        <v>980</v>
      </c>
      <c r="V437" s="73" t="s">
        <v>981</v>
      </c>
    </row>
    <row r="438" spans="1:22" x14ac:dyDescent="0.25">
      <c r="A438" s="21">
        <f t="shared" si="53"/>
        <v>43646</v>
      </c>
      <c r="B438" s="18" t="str">
        <f t="shared" si="52"/>
        <v>2016/2017</v>
      </c>
      <c r="C438" s="3" t="s">
        <v>74</v>
      </c>
      <c r="D438" s="3" t="s">
        <v>74</v>
      </c>
      <c r="E438" s="3">
        <f t="shared" si="48"/>
        <v>0.6</v>
      </c>
      <c r="F438" s="18" t="str">
        <f t="shared" si="50"/>
        <v>2017/2018</v>
      </c>
      <c r="G438" s="3" t="s">
        <v>74</v>
      </c>
      <c r="H438" s="3" t="s">
        <v>74</v>
      </c>
      <c r="I438" s="3">
        <f t="shared" si="49"/>
        <v>0.48</v>
      </c>
      <c r="J438" s="18" t="str">
        <f t="shared" si="51"/>
        <v>2018/2019</v>
      </c>
      <c r="K438" s="3">
        <v>1750</v>
      </c>
      <c r="L438" s="3">
        <v>235</v>
      </c>
      <c r="M438" s="3">
        <v>0.36</v>
      </c>
      <c r="U438" s="73" t="s">
        <v>982</v>
      </c>
      <c r="V438" s="73" t="s">
        <v>983</v>
      </c>
    </row>
    <row r="439" spans="1:22" x14ac:dyDescent="0.25">
      <c r="U439" s="73" t="s">
        <v>984</v>
      </c>
      <c r="V439" s="73" t="s">
        <v>985</v>
      </c>
    </row>
    <row r="440" spans="1:22" x14ac:dyDescent="0.25">
      <c r="U440" s="73" t="s">
        <v>986</v>
      </c>
      <c r="V440" s="73" t="s">
        <v>987</v>
      </c>
    </row>
    <row r="441" spans="1:22" x14ac:dyDescent="0.25">
      <c r="U441" s="73" t="s">
        <v>988</v>
      </c>
      <c r="V441" s="73" t="s">
        <v>989</v>
      </c>
    </row>
    <row r="442" spans="1:22" x14ac:dyDescent="0.25">
      <c r="U442" s="73" t="s">
        <v>990</v>
      </c>
      <c r="V442" s="73" t="s">
        <v>991</v>
      </c>
    </row>
    <row r="443" spans="1:22" x14ac:dyDescent="0.25">
      <c r="U443" s="73" t="s">
        <v>992</v>
      </c>
      <c r="V443" s="73" t="s">
        <v>993</v>
      </c>
    </row>
    <row r="444" spans="1:22" x14ac:dyDescent="0.25">
      <c r="U444" s="73" t="s">
        <v>994</v>
      </c>
      <c r="V444" s="73" t="s">
        <v>995</v>
      </c>
    </row>
    <row r="445" spans="1:22" x14ac:dyDescent="0.25">
      <c r="U445" s="73" t="s">
        <v>996</v>
      </c>
      <c r="V445" s="73" t="s">
        <v>997</v>
      </c>
    </row>
    <row r="446" spans="1:22" x14ac:dyDescent="0.25">
      <c r="U446" s="73" t="s">
        <v>998</v>
      </c>
      <c r="V446" s="73" t="s">
        <v>999</v>
      </c>
    </row>
    <row r="447" spans="1:22" x14ac:dyDescent="0.25">
      <c r="U447" s="73" t="s">
        <v>1000</v>
      </c>
      <c r="V447" s="73" t="s">
        <v>1001</v>
      </c>
    </row>
    <row r="448" spans="1:22" x14ac:dyDescent="0.25">
      <c r="U448" s="73" t="s">
        <v>1002</v>
      </c>
      <c r="V448" s="73" t="s">
        <v>1003</v>
      </c>
    </row>
    <row r="449" spans="21:22" x14ac:dyDescent="0.25">
      <c r="U449" s="73" t="s">
        <v>1004</v>
      </c>
      <c r="V449" s="73" t="s">
        <v>1005</v>
      </c>
    </row>
    <row r="450" spans="21:22" x14ac:dyDescent="0.25">
      <c r="U450" s="73" t="s">
        <v>1006</v>
      </c>
      <c r="V450" s="73" t="s">
        <v>1007</v>
      </c>
    </row>
    <row r="451" spans="21:22" x14ac:dyDescent="0.25">
      <c r="U451" s="73" t="s">
        <v>1008</v>
      </c>
      <c r="V451" s="73" t="s">
        <v>1009</v>
      </c>
    </row>
    <row r="452" spans="21:22" x14ac:dyDescent="0.25">
      <c r="U452" s="73" t="s">
        <v>1010</v>
      </c>
      <c r="V452" s="73" t="s">
        <v>1011</v>
      </c>
    </row>
    <row r="453" spans="21:22" x14ac:dyDescent="0.25">
      <c r="U453" s="73" t="s">
        <v>1012</v>
      </c>
      <c r="V453" s="73" t="s">
        <v>1013</v>
      </c>
    </row>
    <row r="454" spans="21:22" x14ac:dyDescent="0.25">
      <c r="U454" s="73" t="s">
        <v>1014</v>
      </c>
      <c r="V454" s="73" t="s">
        <v>1015</v>
      </c>
    </row>
    <row r="455" spans="21:22" x14ac:dyDescent="0.25">
      <c r="U455" s="73" t="s">
        <v>1016</v>
      </c>
      <c r="V455" s="73" t="s">
        <v>1017</v>
      </c>
    </row>
    <row r="456" spans="21:22" x14ac:dyDescent="0.25">
      <c r="U456" s="73" t="s">
        <v>1018</v>
      </c>
      <c r="V456" s="73" t="s">
        <v>1019</v>
      </c>
    </row>
    <row r="457" spans="21:22" x14ac:dyDescent="0.25">
      <c r="U457" s="73" t="s">
        <v>1020</v>
      </c>
      <c r="V457" s="73" t="s">
        <v>1021</v>
      </c>
    </row>
    <row r="458" spans="21:22" x14ac:dyDescent="0.25">
      <c r="U458" s="73" t="s">
        <v>1022</v>
      </c>
      <c r="V458" s="73" t="s">
        <v>1023</v>
      </c>
    </row>
    <row r="459" spans="21:22" x14ac:dyDescent="0.25">
      <c r="U459" s="73" t="s">
        <v>1024</v>
      </c>
      <c r="V459" s="73" t="s">
        <v>1025</v>
      </c>
    </row>
    <row r="460" spans="21:22" x14ac:dyDescent="0.25">
      <c r="U460" s="73" t="s">
        <v>1026</v>
      </c>
      <c r="V460" s="73" t="s">
        <v>1027</v>
      </c>
    </row>
    <row r="461" spans="21:22" x14ac:dyDescent="0.25">
      <c r="U461" s="73" t="s">
        <v>1028</v>
      </c>
      <c r="V461" s="73" t="s">
        <v>1029</v>
      </c>
    </row>
    <row r="462" spans="21:22" x14ac:dyDescent="0.25">
      <c r="U462" s="73" t="s">
        <v>1030</v>
      </c>
      <c r="V462" s="73" t="s">
        <v>1031</v>
      </c>
    </row>
    <row r="463" spans="21:22" x14ac:dyDescent="0.25">
      <c r="U463" s="73" t="s">
        <v>1032</v>
      </c>
      <c r="V463" s="73" t="s">
        <v>1033</v>
      </c>
    </row>
    <row r="464" spans="21:22" x14ac:dyDescent="0.25">
      <c r="U464" s="73" t="s">
        <v>1034</v>
      </c>
      <c r="V464" s="73" t="s">
        <v>874</v>
      </c>
    </row>
    <row r="465" spans="21:22" x14ac:dyDescent="0.25">
      <c r="U465" s="73" t="s">
        <v>1035</v>
      </c>
      <c r="V465" s="73" t="s">
        <v>1036</v>
      </c>
    </row>
    <row r="466" spans="21:22" x14ac:dyDescent="0.25">
      <c r="U466" s="73" t="s">
        <v>1037</v>
      </c>
      <c r="V466" s="73" t="s">
        <v>1038</v>
      </c>
    </row>
    <row r="467" spans="21:22" x14ac:dyDescent="0.25">
      <c r="U467" s="73" t="s">
        <v>1039</v>
      </c>
      <c r="V467" s="73" t="s">
        <v>1040</v>
      </c>
    </row>
    <row r="468" spans="21:22" x14ac:dyDescent="0.25">
      <c r="U468" s="73" t="s">
        <v>1041</v>
      </c>
      <c r="V468" s="73" t="s">
        <v>1042</v>
      </c>
    </row>
    <row r="469" spans="21:22" x14ac:dyDescent="0.25">
      <c r="U469" s="73" t="s">
        <v>1043</v>
      </c>
      <c r="V469" s="73" t="s">
        <v>1044</v>
      </c>
    </row>
    <row r="470" spans="21:22" x14ac:dyDescent="0.25">
      <c r="U470" s="73" t="s">
        <v>1045</v>
      </c>
      <c r="V470" s="73" t="s">
        <v>1046</v>
      </c>
    </row>
    <row r="471" spans="21:22" x14ac:dyDescent="0.25">
      <c r="U471" s="73" t="s">
        <v>1047</v>
      </c>
      <c r="V471" s="73" t="s">
        <v>1048</v>
      </c>
    </row>
    <row r="472" spans="21:22" x14ac:dyDescent="0.25">
      <c r="U472" s="73" t="s">
        <v>1049</v>
      </c>
      <c r="V472" s="73" t="s">
        <v>1050</v>
      </c>
    </row>
    <row r="473" spans="21:22" x14ac:dyDescent="0.25">
      <c r="U473" s="73" t="s">
        <v>1051</v>
      </c>
      <c r="V473" s="73" t="s">
        <v>1052</v>
      </c>
    </row>
    <row r="474" spans="21:22" x14ac:dyDescent="0.25">
      <c r="U474" s="73" t="s">
        <v>1053</v>
      </c>
      <c r="V474" s="73" t="s">
        <v>1054</v>
      </c>
    </row>
    <row r="475" spans="21:22" x14ac:dyDescent="0.25">
      <c r="U475" s="73" t="s">
        <v>1055</v>
      </c>
      <c r="V475" s="73" t="s">
        <v>1056</v>
      </c>
    </row>
    <row r="476" spans="21:22" x14ac:dyDescent="0.25">
      <c r="U476" s="73" t="s">
        <v>1057</v>
      </c>
      <c r="V476" s="73" t="s">
        <v>1058</v>
      </c>
    </row>
    <row r="477" spans="21:22" x14ac:dyDescent="0.25">
      <c r="U477" s="73" t="s">
        <v>1059</v>
      </c>
      <c r="V477" s="73" t="s">
        <v>1060</v>
      </c>
    </row>
    <row r="478" spans="21:22" x14ac:dyDescent="0.25">
      <c r="U478" s="73" t="s">
        <v>1061</v>
      </c>
      <c r="V478" s="73" t="s">
        <v>1062</v>
      </c>
    </row>
    <row r="479" spans="21:22" x14ac:dyDescent="0.25">
      <c r="U479" s="73" t="s">
        <v>1063</v>
      </c>
      <c r="V479" s="73" t="s">
        <v>1064</v>
      </c>
    </row>
    <row r="480" spans="21:22" x14ac:dyDescent="0.25">
      <c r="U480" s="73" t="s">
        <v>1065</v>
      </c>
      <c r="V480" s="73" t="s">
        <v>1066</v>
      </c>
    </row>
    <row r="481" spans="21:22" x14ac:dyDescent="0.25">
      <c r="U481" s="73" t="s">
        <v>1067</v>
      </c>
      <c r="V481" s="73" t="s">
        <v>1068</v>
      </c>
    </row>
    <row r="482" spans="21:22" x14ac:dyDescent="0.25">
      <c r="U482" s="73" t="s">
        <v>1069</v>
      </c>
      <c r="V482" s="73" t="s">
        <v>1070</v>
      </c>
    </row>
    <row r="483" spans="21:22" x14ac:dyDescent="0.25">
      <c r="U483" s="73" t="s">
        <v>1071</v>
      </c>
      <c r="V483" s="73" t="s">
        <v>1072</v>
      </c>
    </row>
    <row r="484" spans="21:22" x14ac:dyDescent="0.25">
      <c r="U484" s="73" t="s">
        <v>1073</v>
      </c>
      <c r="V484" s="73" t="s">
        <v>1074</v>
      </c>
    </row>
    <row r="485" spans="21:22" x14ac:dyDescent="0.25">
      <c r="U485" s="73" t="s">
        <v>1075</v>
      </c>
      <c r="V485" s="73" t="s">
        <v>1076</v>
      </c>
    </row>
    <row r="486" spans="21:22" x14ac:dyDescent="0.25">
      <c r="U486" s="73" t="s">
        <v>1077</v>
      </c>
      <c r="V486" s="73" t="s">
        <v>1078</v>
      </c>
    </row>
    <row r="487" spans="21:22" x14ac:dyDescent="0.25">
      <c r="U487" s="73" t="s">
        <v>1079</v>
      </c>
      <c r="V487" s="73" t="s">
        <v>1080</v>
      </c>
    </row>
    <row r="488" spans="21:22" x14ac:dyDescent="0.25">
      <c r="U488" s="73" t="s">
        <v>1081</v>
      </c>
      <c r="V488" s="73" t="s">
        <v>1082</v>
      </c>
    </row>
    <row r="489" spans="21:22" x14ac:dyDescent="0.25">
      <c r="U489" s="73" t="s">
        <v>1083</v>
      </c>
      <c r="V489" s="73" t="s">
        <v>1084</v>
      </c>
    </row>
    <row r="490" spans="21:22" x14ac:dyDescent="0.25">
      <c r="U490" s="73" t="s">
        <v>1085</v>
      </c>
      <c r="V490" s="73" t="s">
        <v>1086</v>
      </c>
    </row>
    <row r="491" spans="21:22" x14ac:dyDescent="0.25">
      <c r="U491" s="73" t="s">
        <v>1087</v>
      </c>
      <c r="V491" s="73" t="s">
        <v>1088</v>
      </c>
    </row>
    <row r="492" spans="21:22" x14ac:dyDescent="0.25">
      <c r="U492" s="73" t="s">
        <v>1089</v>
      </c>
      <c r="V492" s="73" t="s">
        <v>1090</v>
      </c>
    </row>
    <row r="493" spans="21:22" x14ac:dyDescent="0.25">
      <c r="U493" s="73" t="s">
        <v>1091</v>
      </c>
      <c r="V493" s="73" t="s">
        <v>1092</v>
      </c>
    </row>
    <row r="494" spans="21:22" x14ac:dyDescent="0.25">
      <c r="U494" s="73" t="s">
        <v>1093</v>
      </c>
      <c r="V494" s="73" t="s">
        <v>1094</v>
      </c>
    </row>
    <row r="495" spans="21:22" x14ac:dyDescent="0.25">
      <c r="U495" s="73" t="s">
        <v>1095</v>
      </c>
      <c r="V495" s="73" t="s">
        <v>1096</v>
      </c>
    </row>
    <row r="496" spans="21:22" x14ac:dyDescent="0.25">
      <c r="U496" s="73" t="s">
        <v>1097</v>
      </c>
      <c r="V496" s="73" t="s">
        <v>1098</v>
      </c>
    </row>
    <row r="497" spans="21:22" x14ac:dyDescent="0.25">
      <c r="U497" s="73" t="s">
        <v>1099</v>
      </c>
      <c r="V497" s="73" t="s">
        <v>1100</v>
      </c>
    </row>
    <row r="498" spans="21:22" x14ac:dyDescent="0.25">
      <c r="U498" s="73" t="s">
        <v>1101</v>
      </c>
      <c r="V498" s="73" t="s">
        <v>1102</v>
      </c>
    </row>
    <row r="499" spans="21:22" x14ac:dyDescent="0.25">
      <c r="U499" s="73" t="s">
        <v>1103</v>
      </c>
      <c r="V499" s="73" t="s">
        <v>1104</v>
      </c>
    </row>
    <row r="500" spans="21:22" x14ac:dyDescent="0.25">
      <c r="U500" s="73" t="s">
        <v>1105</v>
      </c>
      <c r="V500" s="73" t="s">
        <v>1106</v>
      </c>
    </row>
    <row r="501" spans="21:22" x14ac:dyDescent="0.25">
      <c r="U501" s="73" t="s">
        <v>1107</v>
      </c>
      <c r="V501" s="73" t="s">
        <v>1108</v>
      </c>
    </row>
    <row r="502" spans="21:22" x14ac:dyDescent="0.25">
      <c r="U502" s="73" t="s">
        <v>1109</v>
      </c>
      <c r="V502" s="73" t="s">
        <v>1110</v>
      </c>
    </row>
    <row r="503" spans="21:22" x14ac:dyDescent="0.25">
      <c r="U503" s="73" t="s">
        <v>1111</v>
      </c>
      <c r="V503" s="73" t="s">
        <v>1112</v>
      </c>
    </row>
    <row r="504" spans="21:22" x14ac:dyDescent="0.25">
      <c r="U504" s="73" t="s">
        <v>1113</v>
      </c>
      <c r="V504" s="73" t="s">
        <v>1114</v>
      </c>
    </row>
    <row r="505" spans="21:22" x14ac:dyDescent="0.25">
      <c r="U505" s="73" t="s">
        <v>1115</v>
      </c>
      <c r="V505" s="73" t="s">
        <v>1116</v>
      </c>
    </row>
    <row r="506" spans="21:22" x14ac:dyDescent="0.25">
      <c r="U506" s="73" t="s">
        <v>1117</v>
      </c>
      <c r="V506" s="73" t="s">
        <v>1118</v>
      </c>
    </row>
    <row r="507" spans="21:22" x14ac:dyDescent="0.25">
      <c r="U507" s="73" t="s">
        <v>1119</v>
      </c>
      <c r="V507" s="73" t="s">
        <v>1120</v>
      </c>
    </row>
    <row r="508" spans="21:22" x14ac:dyDescent="0.25">
      <c r="U508" s="73" t="s">
        <v>1121</v>
      </c>
      <c r="V508" s="73" t="s">
        <v>1122</v>
      </c>
    </row>
    <row r="509" spans="21:22" x14ac:dyDescent="0.25">
      <c r="U509" s="73" t="s">
        <v>1123</v>
      </c>
      <c r="V509" s="73" t="s">
        <v>1124</v>
      </c>
    </row>
    <row r="510" spans="21:22" x14ac:dyDescent="0.25">
      <c r="U510" s="73" t="s">
        <v>1125</v>
      </c>
      <c r="V510" s="73" t="s">
        <v>1126</v>
      </c>
    </row>
    <row r="511" spans="21:22" x14ac:dyDescent="0.25">
      <c r="U511" s="73" t="s">
        <v>1127</v>
      </c>
      <c r="V511" s="73" t="s">
        <v>1128</v>
      </c>
    </row>
    <row r="512" spans="21:22" x14ac:dyDescent="0.25">
      <c r="U512" s="73" t="s">
        <v>1129</v>
      </c>
      <c r="V512" s="73" t="s">
        <v>1130</v>
      </c>
    </row>
    <row r="513" spans="21:22" x14ac:dyDescent="0.25">
      <c r="U513" s="73" t="s">
        <v>1131</v>
      </c>
      <c r="V513" s="73" t="s">
        <v>1132</v>
      </c>
    </row>
    <row r="514" spans="21:22" x14ac:dyDescent="0.25">
      <c r="U514" s="73" t="s">
        <v>1133</v>
      </c>
      <c r="V514" s="73" t="s">
        <v>1134</v>
      </c>
    </row>
    <row r="515" spans="21:22" x14ac:dyDescent="0.25">
      <c r="U515" s="73" t="s">
        <v>1135</v>
      </c>
      <c r="V515" s="73" t="s">
        <v>1136</v>
      </c>
    </row>
    <row r="516" spans="21:22" x14ac:dyDescent="0.25">
      <c r="U516" s="73" t="s">
        <v>1137</v>
      </c>
      <c r="V516" s="73" t="s">
        <v>1138</v>
      </c>
    </row>
    <row r="517" spans="21:22" x14ac:dyDescent="0.25">
      <c r="U517" s="73" t="s">
        <v>1139</v>
      </c>
      <c r="V517" s="73" t="s">
        <v>1140</v>
      </c>
    </row>
    <row r="518" spans="21:22" x14ac:dyDescent="0.25">
      <c r="U518" s="73" t="s">
        <v>1141</v>
      </c>
      <c r="V518" s="73" t="s">
        <v>1142</v>
      </c>
    </row>
    <row r="519" spans="21:22" x14ac:dyDescent="0.25">
      <c r="U519" s="73" t="s">
        <v>1143</v>
      </c>
      <c r="V519" s="73" t="s">
        <v>1144</v>
      </c>
    </row>
    <row r="520" spans="21:22" x14ac:dyDescent="0.25">
      <c r="U520" s="73" t="s">
        <v>1145</v>
      </c>
      <c r="V520" s="73" t="s">
        <v>1146</v>
      </c>
    </row>
    <row r="521" spans="21:22" x14ac:dyDescent="0.25">
      <c r="U521" s="73" t="s">
        <v>1147</v>
      </c>
      <c r="V521" s="73" t="s">
        <v>1148</v>
      </c>
    </row>
    <row r="522" spans="21:22" x14ac:dyDescent="0.25">
      <c r="U522" s="73" t="s">
        <v>1149</v>
      </c>
      <c r="V522" s="73" t="s">
        <v>1150</v>
      </c>
    </row>
    <row r="523" spans="21:22" x14ac:dyDescent="0.25">
      <c r="U523" s="73" t="s">
        <v>1151</v>
      </c>
      <c r="V523" s="73" t="s">
        <v>1152</v>
      </c>
    </row>
    <row r="524" spans="21:22" x14ac:dyDescent="0.25">
      <c r="U524" s="73" t="s">
        <v>1153</v>
      </c>
      <c r="V524" s="73" t="s">
        <v>1154</v>
      </c>
    </row>
    <row r="525" spans="21:22" x14ac:dyDescent="0.25">
      <c r="U525" s="73" t="s">
        <v>1155</v>
      </c>
      <c r="V525" s="73" t="s">
        <v>1156</v>
      </c>
    </row>
    <row r="526" spans="21:22" x14ac:dyDescent="0.25">
      <c r="U526" s="73" t="s">
        <v>1157</v>
      </c>
      <c r="V526" s="73" t="s">
        <v>1158</v>
      </c>
    </row>
    <row r="527" spans="21:22" x14ac:dyDescent="0.25">
      <c r="U527" s="73" t="s">
        <v>1159</v>
      </c>
      <c r="V527" s="73" t="s">
        <v>1160</v>
      </c>
    </row>
    <row r="528" spans="21:22" x14ac:dyDescent="0.25">
      <c r="U528" s="73" t="s">
        <v>1161</v>
      </c>
      <c r="V528" s="73" t="s">
        <v>1162</v>
      </c>
    </row>
    <row r="529" spans="21:22" x14ac:dyDescent="0.25">
      <c r="U529" s="73" t="s">
        <v>1163</v>
      </c>
      <c r="V529" s="73" t="s">
        <v>1164</v>
      </c>
    </row>
    <row r="530" spans="21:22" x14ac:dyDescent="0.25">
      <c r="U530" s="73" t="s">
        <v>1165</v>
      </c>
      <c r="V530" s="73" t="s">
        <v>1166</v>
      </c>
    </row>
    <row r="531" spans="21:22" x14ac:dyDescent="0.25">
      <c r="U531" s="73" t="s">
        <v>1167</v>
      </c>
      <c r="V531" s="73" t="s">
        <v>1168</v>
      </c>
    </row>
    <row r="532" spans="21:22" x14ac:dyDescent="0.25">
      <c r="U532" s="73" t="s">
        <v>1169</v>
      </c>
      <c r="V532" s="73" t="s">
        <v>1170</v>
      </c>
    </row>
    <row r="533" spans="21:22" x14ac:dyDescent="0.25">
      <c r="U533" s="73" t="s">
        <v>1171</v>
      </c>
      <c r="V533" s="73" t="s">
        <v>1172</v>
      </c>
    </row>
    <row r="534" spans="21:22" x14ac:dyDescent="0.25">
      <c r="U534" s="73" t="s">
        <v>1173</v>
      </c>
      <c r="V534" s="73" t="s">
        <v>1174</v>
      </c>
    </row>
    <row r="535" spans="21:22" x14ac:dyDescent="0.25">
      <c r="U535" s="73" t="s">
        <v>1175</v>
      </c>
      <c r="V535" s="73" t="s">
        <v>1176</v>
      </c>
    </row>
    <row r="536" spans="21:22" x14ac:dyDescent="0.25">
      <c r="U536" s="73" t="s">
        <v>1177</v>
      </c>
      <c r="V536" s="73" t="s">
        <v>1178</v>
      </c>
    </row>
    <row r="537" spans="21:22" x14ac:dyDescent="0.25">
      <c r="U537" s="73" t="s">
        <v>1179</v>
      </c>
      <c r="V537" s="73" t="s">
        <v>1180</v>
      </c>
    </row>
    <row r="538" spans="21:22" x14ac:dyDescent="0.25">
      <c r="U538" s="73" t="s">
        <v>1181</v>
      </c>
      <c r="V538" s="73" t="s">
        <v>1182</v>
      </c>
    </row>
    <row r="539" spans="21:22" x14ac:dyDescent="0.25">
      <c r="U539" s="73" t="s">
        <v>1183</v>
      </c>
      <c r="V539" s="73" t="s">
        <v>1184</v>
      </c>
    </row>
    <row r="540" spans="21:22" x14ac:dyDescent="0.25">
      <c r="U540" s="73" t="s">
        <v>1185</v>
      </c>
      <c r="V540" s="73" t="s">
        <v>1186</v>
      </c>
    </row>
    <row r="541" spans="21:22" x14ac:dyDescent="0.25">
      <c r="U541" s="73" t="s">
        <v>1187</v>
      </c>
      <c r="V541" s="73" t="s">
        <v>1188</v>
      </c>
    </row>
    <row r="542" spans="21:22" x14ac:dyDescent="0.25">
      <c r="U542" s="73" t="s">
        <v>1189</v>
      </c>
      <c r="V542" s="73" t="s">
        <v>1190</v>
      </c>
    </row>
    <row r="543" spans="21:22" x14ac:dyDescent="0.25">
      <c r="U543" s="73" t="s">
        <v>1191</v>
      </c>
      <c r="V543" s="73" t="s">
        <v>1192</v>
      </c>
    </row>
    <row r="544" spans="21:22" x14ac:dyDescent="0.25">
      <c r="U544" s="73" t="s">
        <v>1193</v>
      </c>
      <c r="V544" s="73" t="s">
        <v>1194</v>
      </c>
    </row>
    <row r="545" spans="21:22" x14ac:dyDescent="0.25">
      <c r="U545" s="73" t="s">
        <v>1195</v>
      </c>
      <c r="V545" s="73" t="s">
        <v>1196</v>
      </c>
    </row>
    <row r="546" spans="21:22" x14ac:dyDescent="0.25">
      <c r="U546" s="73" t="s">
        <v>1197</v>
      </c>
      <c r="V546" s="73" t="s">
        <v>1198</v>
      </c>
    </row>
    <row r="547" spans="21:22" x14ac:dyDescent="0.25">
      <c r="U547" s="73" t="s">
        <v>1199</v>
      </c>
      <c r="V547" s="73" t="s">
        <v>1200</v>
      </c>
    </row>
    <row r="548" spans="21:22" x14ac:dyDescent="0.25">
      <c r="U548" s="73" t="s">
        <v>1201</v>
      </c>
      <c r="V548" s="73" t="s">
        <v>1202</v>
      </c>
    </row>
    <row r="549" spans="21:22" x14ac:dyDescent="0.25">
      <c r="U549" s="73" t="s">
        <v>1203</v>
      </c>
      <c r="V549" s="73" t="s">
        <v>1204</v>
      </c>
    </row>
    <row r="550" spans="21:22" x14ac:dyDescent="0.25">
      <c r="U550" s="73" t="s">
        <v>1205</v>
      </c>
      <c r="V550" s="73" t="s">
        <v>1206</v>
      </c>
    </row>
    <row r="551" spans="21:22" x14ac:dyDescent="0.25">
      <c r="U551" s="73" t="s">
        <v>1207</v>
      </c>
      <c r="V551" s="73" t="s">
        <v>1208</v>
      </c>
    </row>
    <row r="552" spans="21:22" x14ac:dyDescent="0.25">
      <c r="U552" s="73" t="s">
        <v>1209</v>
      </c>
      <c r="V552" s="73" t="s">
        <v>1210</v>
      </c>
    </row>
    <row r="553" spans="21:22" x14ac:dyDescent="0.25">
      <c r="U553" s="73" t="s">
        <v>1211</v>
      </c>
      <c r="V553" s="73" t="s">
        <v>1212</v>
      </c>
    </row>
    <row r="554" spans="21:22" x14ac:dyDescent="0.25">
      <c r="U554" s="73" t="s">
        <v>1213</v>
      </c>
      <c r="V554" s="73" t="s">
        <v>1214</v>
      </c>
    </row>
    <row r="555" spans="21:22" x14ac:dyDescent="0.25">
      <c r="U555" s="73" t="s">
        <v>1215</v>
      </c>
      <c r="V555" s="73" t="s">
        <v>1216</v>
      </c>
    </row>
    <row r="556" spans="21:22" x14ac:dyDescent="0.25">
      <c r="U556" s="73" t="s">
        <v>1217</v>
      </c>
      <c r="V556" s="73" t="s">
        <v>1218</v>
      </c>
    </row>
    <row r="557" spans="21:22" x14ac:dyDescent="0.25">
      <c r="U557" s="73" t="s">
        <v>1219</v>
      </c>
      <c r="V557" s="73" t="s">
        <v>1220</v>
      </c>
    </row>
    <row r="558" spans="21:22" x14ac:dyDescent="0.25">
      <c r="U558" s="73" t="s">
        <v>1221</v>
      </c>
      <c r="V558" s="73" t="s">
        <v>1222</v>
      </c>
    </row>
    <row r="559" spans="21:22" x14ac:dyDescent="0.25">
      <c r="U559" s="73" t="s">
        <v>1223</v>
      </c>
      <c r="V559" s="73" t="s">
        <v>1224</v>
      </c>
    </row>
    <row r="560" spans="21:22" x14ac:dyDescent="0.25">
      <c r="U560" s="73" t="s">
        <v>1225</v>
      </c>
      <c r="V560" s="73" t="s">
        <v>1226</v>
      </c>
    </row>
    <row r="561" spans="21:22" x14ac:dyDescent="0.25">
      <c r="U561" s="73" t="s">
        <v>1227</v>
      </c>
      <c r="V561" s="73" t="s">
        <v>1228</v>
      </c>
    </row>
    <row r="562" spans="21:22" x14ac:dyDescent="0.25">
      <c r="U562" s="73" t="s">
        <v>1229</v>
      </c>
      <c r="V562" s="73" t="s">
        <v>1230</v>
      </c>
    </row>
    <row r="563" spans="21:22" x14ac:dyDescent="0.25">
      <c r="U563" s="73" t="s">
        <v>1231</v>
      </c>
      <c r="V563" s="73" t="s">
        <v>1232</v>
      </c>
    </row>
    <row r="564" spans="21:22" x14ac:dyDescent="0.25">
      <c r="U564" s="73" t="s">
        <v>1233</v>
      </c>
      <c r="V564" s="73" t="s">
        <v>1234</v>
      </c>
    </row>
    <row r="565" spans="21:22" x14ac:dyDescent="0.25">
      <c r="U565" s="73" t="s">
        <v>1235</v>
      </c>
      <c r="V565" s="73" t="s">
        <v>1236</v>
      </c>
    </row>
    <row r="566" spans="21:22" x14ac:dyDescent="0.25">
      <c r="U566" s="73" t="s">
        <v>1237</v>
      </c>
      <c r="V566" s="73" t="s">
        <v>1238</v>
      </c>
    </row>
    <row r="567" spans="21:22" x14ac:dyDescent="0.25">
      <c r="U567" s="73" t="s">
        <v>1239</v>
      </c>
      <c r="V567" s="73" t="s">
        <v>1240</v>
      </c>
    </row>
    <row r="568" spans="21:22" x14ac:dyDescent="0.25">
      <c r="U568" s="73" t="s">
        <v>1241</v>
      </c>
      <c r="V568" s="73" t="s">
        <v>1242</v>
      </c>
    </row>
    <row r="569" spans="21:22" x14ac:dyDescent="0.25">
      <c r="U569" s="73" t="s">
        <v>1243</v>
      </c>
      <c r="V569" s="73" t="s">
        <v>1244</v>
      </c>
    </row>
    <row r="570" spans="21:22" x14ac:dyDescent="0.25">
      <c r="U570" s="73" t="s">
        <v>1245</v>
      </c>
      <c r="V570" s="73" t="s">
        <v>1246</v>
      </c>
    </row>
    <row r="571" spans="21:22" x14ac:dyDescent="0.25">
      <c r="U571" s="73" t="s">
        <v>1247</v>
      </c>
      <c r="V571" s="73" t="s">
        <v>1248</v>
      </c>
    </row>
    <row r="572" spans="21:22" x14ac:dyDescent="0.25">
      <c r="U572" s="73" t="s">
        <v>1249</v>
      </c>
      <c r="V572" s="73" t="s">
        <v>1250</v>
      </c>
    </row>
    <row r="573" spans="21:22" x14ac:dyDescent="0.25">
      <c r="U573" s="73" t="s">
        <v>1251</v>
      </c>
      <c r="V573" s="73" t="s">
        <v>1252</v>
      </c>
    </row>
    <row r="574" spans="21:22" x14ac:dyDescent="0.25">
      <c r="U574" s="73" t="s">
        <v>1253</v>
      </c>
      <c r="V574" s="73" t="s">
        <v>1254</v>
      </c>
    </row>
    <row r="575" spans="21:22" x14ac:dyDescent="0.25">
      <c r="U575" s="73" t="s">
        <v>1255</v>
      </c>
      <c r="V575" s="73" t="s">
        <v>1256</v>
      </c>
    </row>
    <row r="576" spans="21:22" x14ac:dyDescent="0.25">
      <c r="U576" s="73" t="s">
        <v>1257</v>
      </c>
      <c r="V576" s="73" t="s">
        <v>1258</v>
      </c>
    </row>
    <row r="577" spans="21:22" x14ac:dyDescent="0.25">
      <c r="U577" s="73" t="s">
        <v>1259</v>
      </c>
      <c r="V577" s="73" t="s">
        <v>1260</v>
      </c>
    </row>
    <row r="578" spans="21:22" x14ac:dyDescent="0.25">
      <c r="U578" s="73" t="s">
        <v>1261</v>
      </c>
      <c r="V578" s="73" t="s">
        <v>1262</v>
      </c>
    </row>
    <row r="579" spans="21:22" x14ac:dyDescent="0.25">
      <c r="U579" s="73" t="s">
        <v>1263</v>
      </c>
      <c r="V579" s="73" t="s">
        <v>1264</v>
      </c>
    </row>
    <row r="580" spans="21:22" x14ac:dyDescent="0.25">
      <c r="U580" s="73" t="s">
        <v>1265</v>
      </c>
      <c r="V580" s="73" t="s">
        <v>1266</v>
      </c>
    </row>
    <row r="581" spans="21:22" x14ac:dyDescent="0.25">
      <c r="U581" s="73" t="s">
        <v>1267</v>
      </c>
      <c r="V581" s="73" t="s">
        <v>1268</v>
      </c>
    </row>
    <row r="582" spans="21:22" x14ac:dyDescent="0.25">
      <c r="U582" s="73" t="s">
        <v>1269</v>
      </c>
      <c r="V582" s="73" t="s">
        <v>1270</v>
      </c>
    </row>
    <row r="583" spans="21:22" x14ac:dyDescent="0.25">
      <c r="U583" s="73" t="s">
        <v>1271</v>
      </c>
      <c r="V583" s="73" t="s">
        <v>1272</v>
      </c>
    </row>
    <row r="584" spans="21:22" x14ac:dyDescent="0.25">
      <c r="U584" s="73" t="s">
        <v>1273</v>
      </c>
      <c r="V584" s="73" t="s">
        <v>1274</v>
      </c>
    </row>
    <row r="585" spans="21:22" x14ac:dyDescent="0.25">
      <c r="U585" s="73" t="s">
        <v>1275</v>
      </c>
      <c r="V585" s="73" t="s">
        <v>1276</v>
      </c>
    </row>
    <row r="586" spans="21:22" x14ac:dyDescent="0.25">
      <c r="U586" s="73" t="s">
        <v>1277</v>
      </c>
      <c r="V586" s="73" t="s">
        <v>1278</v>
      </c>
    </row>
    <row r="587" spans="21:22" x14ac:dyDescent="0.25">
      <c r="U587" s="73" t="s">
        <v>1279</v>
      </c>
      <c r="V587" s="73" t="s">
        <v>1280</v>
      </c>
    </row>
    <row r="588" spans="21:22" x14ac:dyDescent="0.25">
      <c r="U588" s="73" t="s">
        <v>1281</v>
      </c>
      <c r="V588" s="73" t="s">
        <v>1282</v>
      </c>
    </row>
    <row r="589" spans="21:22" x14ac:dyDescent="0.25">
      <c r="U589" s="73" t="s">
        <v>1283</v>
      </c>
      <c r="V589" s="73" t="s">
        <v>1284</v>
      </c>
    </row>
    <row r="590" spans="21:22" x14ac:dyDescent="0.25">
      <c r="U590" s="73" t="s">
        <v>1285</v>
      </c>
      <c r="V590" s="73" t="s">
        <v>1286</v>
      </c>
    </row>
    <row r="591" spans="21:22" x14ac:dyDescent="0.25">
      <c r="U591" s="73" t="s">
        <v>1287</v>
      </c>
      <c r="V591" s="73" t="s">
        <v>1288</v>
      </c>
    </row>
    <row r="592" spans="21:22" x14ac:dyDescent="0.25">
      <c r="U592" s="73" t="s">
        <v>1289</v>
      </c>
      <c r="V592" s="73" t="s">
        <v>1290</v>
      </c>
    </row>
    <row r="593" spans="21:22" x14ac:dyDescent="0.25">
      <c r="U593" s="73" t="s">
        <v>1291</v>
      </c>
      <c r="V593" s="73" t="s">
        <v>1292</v>
      </c>
    </row>
    <row r="594" spans="21:22" x14ac:dyDescent="0.25">
      <c r="U594" s="73" t="s">
        <v>1293</v>
      </c>
      <c r="V594" s="73" t="s">
        <v>1294</v>
      </c>
    </row>
    <row r="595" spans="21:22" x14ac:dyDescent="0.25">
      <c r="U595" s="73" t="s">
        <v>1295</v>
      </c>
      <c r="V595" s="73" t="s">
        <v>1296</v>
      </c>
    </row>
    <row r="596" spans="21:22" x14ac:dyDescent="0.25">
      <c r="U596" s="73" t="s">
        <v>1297</v>
      </c>
      <c r="V596" s="73" t="s">
        <v>1298</v>
      </c>
    </row>
    <row r="597" spans="21:22" x14ac:dyDescent="0.25">
      <c r="U597" s="73" t="s">
        <v>1299</v>
      </c>
      <c r="V597" s="73" t="s">
        <v>1300</v>
      </c>
    </row>
    <row r="598" spans="21:22" x14ac:dyDescent="0.25">
      <c r="U598" s="73" t="s">
        <v>1301</v>
      </c>
      <c r="V598" s="73" t="s">
        <v>1302</v>
      </c>
    </row>
    <row r="599" spans="21:22" x14ac:dyDescent="0.25">
      <c r="U599" s="73" t="s">
        <v>1303</v>
      </c>
      <c r="V599" s="73" t="s">
        <v>1304</v>
      </c>
    </row>
    <row r="600" spans="21:22" x14ac:dyDescent="0.25">
      <c r="U600" s="73" t="s">
        <v>1305</v>
      </c>
      <c r="V600" s="73" t="s">
        <v>1306</v>
      </c>
    </row>
    <row r="601" spans="21:22" x14ac:dyDescent="0.25">
      <c r="U601" s="73" t="s">
        <v>1307</v>
      </c>
      <c r="V601" s="73" t="s">
        <v>1308</v>
      </c>
    </row>
    <row r="602" spans="21:22" x14ac:dyDescent="0.25">
      <c r="U602" s="73" t="s">
        <v>1309</v>
      </c>
      <c r="V602" s="73" t="s">
        <v>1310</v>
      </c>
    </row>
    <row r="603" spans="21:22" x14ac:dyDescent="0.25">
      <c r="U603" s="73" t="s">
        <v>1311</v>
      </c>
      <c r="V603" s="73" t="s">
        <v>1312</v>
      </c>
    </row>
    <row r="604" spans="21:22" x14ac:dyDescent="0.25">
      <c r="U604" s="73" t="s">
        <v>1313</v>
      </c>
      <c r="V604" s="73" t="s">
        <v>1314</v>
      </c>
    </row>
    <row r="605" spans="21:22" x14ac:dyDescent="0.25">
      <c r="U605" s="73" t="s">
        <v>1315</v>
      </c>
      <c r="V605" s="73" t="s">
        <v>1316</v>
      </c>
    </row>
    <row r="606" spans="21:22" x14ac:dyDescent="0.25">
      <c r="U606" s="73" t="s">
        <v>1317</v>
      </c>
      <c r="V606" s="73" t="s">
        <v>1318</v>
      </c>
    </row>
    <row r="607" spans="21:22" x14ac:dyDescent="0.25">
      <c r="U607" s="73" t="s">
        <v>1319</v>
      </c>
      <c r="V607" s="73" t="s">
        <v>1320</v>
      </c>
    </row>
    <row r="608" spans="21:22" x14ac:dyDescent="0.25">
      <c r="U608" s="73" t="s">
        <v>1321</v>
      </c>
      <c r="V608" s="73" t="s">
        <v>1322</v>
      </c>
    </row>
    <row r="609" spans="21:22" x14ac:dyDescent="0.25">
      <c r="U609" s="73" t="s">
        <v>1323</v>
      </c>
      <c r="V609" s="73" t="s">
        <v>1324</v>
      </c>
    </row>
    <row r="610" spans="21:22" x14ac:dyDescent="0.25">
      <c r="U610" s="73" t="s">
        <v>1325</v>
      </c>
      <c r="V610" s="73" t="s">
        <v>1326</v>
      </c>
    </row>
    <row r="611" spans="21:22" x14ac:dyDescent="0.25">
      <c r="U611" s="73" t="s">
        <v>1327</v>
      </c>
      <c r="V611" s="73" t="s">
        <v>1328</v>
      </c>
    </row>
    <row r="612" spans="21:22" x14ac:dyDescent="0.25">
      <c r="U612" s="73" t="s">
        <v>1329</v>
      </c>
      <c r="V612" s="73" t="s">
        <v>1330</v>
      </c>
    </row>
    <row r="613" spans="21:22" x14ac:dyDescent="0.25">
      <c r="U613" s="73" t="s">
        <v>1331</v>
      </c>
      <c r="V613" s="73" t="s">
        <v>1332</v>
      </c>
    </row>
    <row r="614" spans="21:22" x14ac:dyDescent="0.25">
      <c r="U614" s="73" t="s">
        <v>1333</v>
      </c>
      <c r="V614" s="73" t="s">
        <v>1334</v>
      </c>
    </row>
    <row r="615" spans="21:22" x14ac:dyDescent="0.25">
      <c r="U615" s="73" t="s">
        <v>1335</v>
      </c>
      <c r="V615" s="73" t="s">
        <v>1336</v>
      </c>
    </row>
    <row r="616" spans="21:22" x14ac:dyDescent="0.25">
      <c r="U616" s="73" t="s">
        <v>1337</v>
      </c>
      <c r="V616" s="73" t="s">
        <v>1338</v>
      </c>
    </row>
    <row r="617" spans="21:22" x14ac:dyDescent="0.25">
      <c r="U617" s="73" t="s">
        <v>1339</v>
      </c>
      <c r="V617" s="73" t="s">
        <v>1340</v>
      </c>
    </row>
    <row r="618" spans="21:22" x14ac:dyDescent="0.25">
      <c r="U618" s="73" t="s">
        <v>1341</v>
      </c>
      <c r="V618" s="73" t="s">
        <v>1342</v>
      </c>
    </row>
    <row r="619" spans="21:22" x14ac:dyDescent="0.25">
      <c r="U619" s="73" t="s">
        <v>1343</v>
      </c>
      <c r="V619" s="73" t="s">
        <v>1344</v>
      </c>
    </row>
    <row r="620" spans="21:22" x14ac:dyDescent="0.25">
      <c r="U620" s="73" t="s">
        <v>1345</v>
      </c>
      <c r="V620" s="73" t="s">
        <v>1346</v>
      </c>
    </row>
    <row r="621" spans="21:22" x14ac:dyDescent="0.25">
      <c r="U621" s="73" t="s">
        <v>1347</v>
      </c>
      <c r="V621" s="73" t="s">
        <v>1348</v>
      </c>
    </row>
    <row r="622" spans="21:22" x14ac:dyDescent="0.25">
      <c r="U622" s="73" t="s">
        <v>1349</v>
      </c>
      <c r="V622" s="73" t="s">
        <v>1350</v>
      </c>
    </row>
    <row r="623" spans="21:22" x14ac:dyDescent="0.25">
      <c r="U623" s="73" t="s">
        <v>1351</v>
      </c>
      <c r="V623" s="73" t="s">
        <v>1352</v>
      </c>
    </row>
    <row r="624" spans="21:22" x14ac:dyDescent="0.25">
      <c r="U624" s="73" t="s">
        <v>1353</v>
      </c>
      <c r="V624" s="73" t="s">
        <v>1354</v>
      </c>
    </row>
    <row r="625" spans="21:22" x14ac:dyDescent="0.25">
      <c r="U625" s="73" t="s">
        <v>1355</v>
      </c>
      <c r="V625" s="73" t="s">
        <v>1356</v>
      </c>
    </row>
    <row r="626" spans="21:22" x14ac:dyDescent="0.25">
      <c r="U626" s="73" t="s">
        <v>1357</v>
      </c>
      <c r="V626" s="73" t="s">
        <v>1358</v>
      </c>
    </row>
    <row r="627" spans="21:22" x14ac:dyDescent="0.25">
      <c r="U627" s="73" t="s">
        <v>1359</v>
      </c>
      <c r="V627" s="73" t="s">
        <v>1360</v>
      </c>
    </row>
    <row r="628" spans="21:22" x14ac:dyDescent="0.25">
      <c r="U628" s="73" t="s">
        <v>1361</v>
      </c>
      <c r="V628" s="73" t="s">
        <v>1362</v>
      </c>
    </row>
    <row r="629" spans="21:22" x14ac:dyDescent="0.25">
      <c r="U629" s="73" t="s">
        <v>1363</v>
      </c>
      <c r="V629" s="73" t="s">
        <v>1364</v>
      </c>
    </row>
    <row r="630" spans="21:22" x14ac:dyDescent="0.25">
      <c r="U630" s="73" t="s">
        <v>1365</v>
      </c>
      <c r="V630" s="73" t="s">
        <v>1366</v>
      </c>
    </row>
    <row r="631" spans="21:22" x14ac:dyDescent="0.25">
      <c r="U631" s="73" t="s">
        <v>1367</v>
      </c>
      <c r="V631" s="73" t="s">
        <v>1368</v>
      </c>
    </row>
    <row r="632" spans="21:22" x14ac:dyDescent="0.25">
      <c r="U632" s="73" t="s">
        <v>1369</v>
      </c>
      <c r="V632" s="73" t="s">
        <v>1370</v>
      </c>
    </row>
    <row r="633" spans="21:22" x14ac:dyDescent="0.25">
      <c r="U633" s="73" t="s">
        <v>1371</v>
      </c>
      <c r="V633" s="73" t="s">
        <v>1372</v>
      </c>
    </row>
    <row r="634" spans="21:22" x14ac:dyDescent="0.25">
      <c r="U634" s="73" t="s">
        <v>1373</v>
      </c>
      <c r="V634" s="73" t="s">
        <v>1374</v>
      </c>
    </row>
    <row r="635" spans="21:22" x14ac:dyDescent="0.25">
      <c r="U635" s="73" t="s">
        <v>1375</v>
      </c>
      <c r="V635" s="73" t="s">
        <v>1376</v>
      </c>
    </row>
    <row r="636" spans="21:22" x14ac:dyDescent="0.25">
      <c r="U636" s="73" t="s">
        <v>1377</v>
      </c>
      <c r="V636" s="73" t="s">
        <v>1378</v>
      </c>
    </row>
    <row r="637" spans="21:22" x14ac:dyDescent="0.25">
      <c r="U637" s="73" t="s">
        <v>1379</v>
      </c>
      <c r="V637" s="73" t="s">
        <v>1380</v>
      </c>
    </row>
    <row r="638" spans="21:22" x14ac:dyDescent="0.25">
      <c r="U638" s="73" t="s">
        <v>1381</v>
      </c>
      <c r="V638" s="73" t="s">
        <v>1382</v>
      </c>
    </row>
    <row r="639" spans="21:22" x14ac:dyDescent="0.25">
      <c r="U639" s="73" t="s">
        <v>1383</v>
      </c>
      <c r="V639" s="73" t="s">
        <v>1384</v>
      </c>
    </row>
    <row r="640" spans="21:22" x14ac:dyDescent="0.25">
      <c r="U640" s="73" t="s">
        <v>1385</v>
      </c>
      <c r="V640" s="73" t="s">
        <v>1386</v>
      </c>
    </row>
    <row r="641" spans="21:22" x14ac:dyDescent="0.25">
      <c r="U641" s="73" t="s">
        <v>1387</v>
      </c>
      <c r="V641" s="73" t="s">
        <v>1388</v>
      </c>
    </row>
    <row r="642" spans="21:22" x14ac:dyDescent="0.25">
      <c r="U642" s="73" t="s">
        <v>1389</v>
      </c>
      <c r="V642" s="73" t="s">
        <v>1390</v>
      </c>
    </row>
    <row r="643" spans="21:22" x14ac:dyDescent="0.25">
      <c r="U643" s="73" t="s">
        <v>1391</v>
      </c>
      <c r="V643" s="73" t="s">
        <v>1392</v>
      </c>
    </row>
    <row r="644" spans="21:22" x14ac:dyDescent="0.25">
      <c r="U644" s="73" t="s">
        <v>1393</v>
      </c>
      <c r="V644" s="73" t="s">
        <v>1394</v>
      </c>
    </row>
    <row r="645" spans="21:22" x14ac:dyDescent="0.25">
      <c r="U645" s="73" t="s">
        <v>1395</v>
      </c>
      <c r="V645" s="73" t="s">
        <v>1396</v>
      </c>
    </row>
    <row r="646" spans="21:22" x14ac:dyDescent="0.25">
      <c r="U646" s="73" t="s">
        <v>1397</v>
      </c>
      <c r="V646" s="73" t="s">
        <v>1398</v>
      </c>
    </row>
    <row r="647" spans="21:22" x14ac:dyDescent="0.25">
      <c r="U647" s="73" t="s">
        <v>1399</v>
      </c>
      <c r="V647" s="73" t="s">
        <v>1400</v>
      </c>
    </row>
    <row r="648" spans="21:22" x14ac:dyDescent="0.25">
      <c r="U648" s="73" t="s">
        <v>1401</v>
      </c>
      <c r="V648" s="73" t="s">
        <v>1402</v>
      </c>
    </row>
    <row r="649" spans="21:22" x14ac:dyDescent="0.25">
      <c r="U649" s="73" t="s">
        <v>1403</v>
      </c>
      <c r="V649" s="73" t="s">
        <v>1404</v>
      </c>
    </row>
    <row r="650" spans="21:22" x14ac:dyDescent="0.25">
      <c r="U650" s="73" t="s">
        <v>1405</v>
      </c>
      <c r="V650" s="73" t="s">
        <v>1406</v>
      </c>
    </row>
    <row r="651" spans="21:22" x14ac:dyDescent="0.25">
      <c r="U651" s="73" t="s">
        <v>1407</v>
      </c>
      <c r="V651" s="73" t="s">
        <v>1408</v>
      </c>
    </row>
    <row r="652" spans="21:22" x14ac:dyDescent="0.25">
      <c r="U652" s="73" t="s">
        <v>1409</v>
      </c>
      <c r="V652" s="73" t="s">
        <v>1410</v>
      </c>
    </row>
    <row r="653" spans="21:22" x14ac:dyDescent="0.25">
      <c r="U653" s="73" t="s">
        <v>1411</v>
      </c>
      <c r="V653" s="73" t="s">
        <v>1412</v>
      </c>
    </row>
    <row r="654" spans="21:22" x14ac:dyDescent="0.25">
      <c r="U654" s="73" t="s">
        <v>1413</v>
      </c>
      <c r="V654" s="73" t="s">
        <v>1414</v>
      </c>
    </row>
    <row r="655" spans="21:22" x14ac:dyDescent="0.25">
      <c r="U655" s="73" t="s">
        <v>1415</v>
      </c>
      <c r="V655" s="73" t="s">
        <v>1416</v>
      </c>
    </row>
    <row r="656" spans="21:22" x14ac:dyDescent="0.25">
      <c r="U656" s="73" t="s">
        <v>1417</v>
      </c>
      <c r="V656" s="73" t="s">
        <v>1418</v>
      </c>
    </row>
    <row r="657" spans="21:22" x14ac:dyDescent="0.25">
      <c r="U657" s="73" t="s">
        <v>1419</v>
      </c>
      <c r="V657" s="73" t="s">
        <v>1420</v>
      </c>
    </row>
    <row r="658" spans="21:22" x14ac:dyDescent="0.25">
      <c r="U658" s="73" t="s">
        <v>1421</v>
      </c>
      <c r="V658" s="73" t="s">
        <v>1422</v>
      </c>
    </row>
    <row r="659" spans="21:22" x14ac:dyDescent="0.25">
      <c r="U659" s="73" t="s">
        <v>1423</v>
      </c>
      <c r="V659" s="73" t="s">
        <v>1424</v>
      </c>
    </row>
    <row r="660" spans="21:22" x14ac:dyDescent="0.25">
      <c r="U660" s="73" t="s">
        <v>1425</v>
      </c>
      <c r="V660" s="73" t="s">
        <v>1426</v>
      </c>
    </row>
    <row r="661" spans="21:22" x14ac:dyDescent="0.25">
      <c r="U661" s="73" t="s">
        <v>1427</v>
      </c>
      <c r="V661" s="73" t="s">
        <v>1428</v>
      </c>
    </row>
    <row r="662" spans="21:22" x14ac:dyDescent="0.25">
      <c r="U662" s="73" t="s">
        <v>1429</v>
      </c>
      <c r="V662" s="73" t="s">
        <v>1430</v>
      </c>
    </row>
    <row r="663" spans="21:22" x14ac:dyDescent="0.25">
      <c r="U663" s="73" t="s">
        <v>1431</v>
      </c>
      <c r="V663" s="73" t="s">
        <v>1432</v>
      </c>
    </row>
    <row r="664" spans="21:22" x14ac:dyDescent="0.25">
      <c r="U664" s="73" t="s">
        <v>1433</v>
      </c>
      <c r="V664" s="73" t="s">
        <v>1434</v>
      </c>
    </row>
    <row r="665" spans="21:22" x14ac:dyDescent="0.25">
      <c r="U665" s="73" t="s">
        <v>1435</v>
      </c>
      <c r="V665" s="73" t="s">
        <v>1436</v>
      </c>
    </row>
    <row r="666" spans="21:22" x14ac:dyDescent="0.25">
      <c r="U666" s="73" t="s">
        <v>1437</v>
      </c>
      <c r="V666" s="73" t="s">
        <v>1438</v>
      </c>
    </row>
    <row r="667" spans="21:22" x14ac:dyDescent="0.25">
      <c r="U667" s="73" t="s">
        <v>1439</v>
      </c>
      <c r="V667" s="73" t="s">
        <v>1440</v>
      </c>
    </row>
    <row r="668" spans="21:22" x14ac:dyDescent="0.25">
      <c r="U668" s="73" t="s">
        <v>1441</v>
      </c>
      <c r="V668" s="73" t="s">
        <v>1442</v>
      </c>
    </row>
    <row r="669" spans="21:22" x14ac:dyDescent="0.25">
      <c r="U669" s="73" t="s">
        <v>1443</v>
      </c>
      <c r="V669" s="73" t="s">
        <v>1444</v>
      </c>
    </row>
    <row r="670" spans="21:22" x14ac:dyDescent="0.25">
      <c r="U670" s="73" t="s">
        <v>1445</v>
      </c>
      <c r="V670" s="73" t="s">
        <v>1446</v>
      </c>
    </row>
    <row r="671" spans="21:22" x14ac:dyDescent="0.25">
      <c r="U671" s="73" t="s">
        <v>1447</v>
      </c>
      <c r="V671" s="73" t="s">
        <v>1448</v>
      </c>
    </row>
    <row r="672" spans="21:22" x14ac:dyDescent="0.25">
      <c r="U672" s="73" t="s">
        <v>1449</v>
      </c>
      <c r="V672" s="73" t="s">
        <v>1450</v>
      </c>
    </row>
    <row r="673" spans="21:22" x14ac:dyDescent="0.25">
      <c r="U673" s="73" t="s">
        <v>1451</v>
      </c>
      <c r="V673" s="73" t="s">
        <v>1452</v>
      </c>
    </row>
    <row r="674" spans="21:22" x14ac:dyDescent="0.25">
      <c r="U674" s="73" t="s">
        <v>1453</v>
      </c>
      <c r="V674" s="73" t="s">
        <v>1454</v>
      </c>
    </row>
    <row r="675" spans="21:22" x14ac:dyDescent="0.25">
      <c r="U675" s="73" t="s">
        <v>1455</v>
      </c>
      <c r="V675" s="73" t="s">
        <v>1456</v>
      </c>
    </row>
    <row r="676" spans="21:22" x14ac:dyDescent="0.25">
      <c r="U676" s="73" t="s">
        <v>1457</v>
      </c>
      <c r="V676" s="73" t="s">
        <v>1458</v>
      </c>
    </row>
    <row r="677" spans="21:22" x14ac:dyDescent="0.25">
      <c r="U677" s="73" t="s">
        <v>1459</v>
      </c>
      <c r="V677" s="73" t="s">
        <v>1460</v>
      </c>
    </row>
    <row r="678" spans="21:22" x14ac:dyDescent="0.25">
      <c r="U678" s="73" t="s">
        <v>1461</v>
      </c>
      <c r="V678" s="73" t="s">
        <v>1462</v>
      </c>
    </row>
    <row r="679" spans="21:22" x14ac:dyDescent="0.25">
      <c r="U679" s="73" t="s">
        <v>1463</v>
      </c>
      <c r="V679" s="73" t="s">
        <v>1464</v>
      </c>
    </row>
    <row r="680" spans="21:22" x14ac:dyDescent="0.25">
      <c r="U680" s="73" t="s">
        <v>1465</v>
      </c>
      <c r="V680" s="73" t="s">
        <v>1466</v>
      </c>
    </row>
    <row r="681" spans="21:22" x14ac:dyDescent="0.25">
      <c r="U681" s="73" t="s">
        <v>1467</v>
      </c>
      <c r="V681" s="73" t="s">
        <v>1468</v>
      </c>
    </row>
    <row r="682" spans="21:22" x14ac:dyDescent="0.25">
      <c r="U682" s="73" t="s">
        <v>1469</v>
      </c>
      <c r="V682" s="73" t="s">
        <v>1470</v>
      </c>
    </row>
    <row r="683" spans="21:22" x14ac:dyDescent="0.25">
      <c r="U683" s="73" t="s">
        <v>1471</v>
      </c>
      <c r="V683" s="73" t="s">
        <v>1472</v>
      </c>
    </row>
    <row r="684" spans="21:22" x14ac:dyDescent="0.25">
      <c r="U684" s="73" t="s">
        <v>1473</v>
      </c>
      <c r="V684" s="73" t="s">
        <v>1474</v>
      </c>
    </row>
    <row r="685" spans="21:22" x14ac:dyDescent="0.25">
      <c r="U685" s="73" t="s">
        <v>1475</v>
      </c>
      <c r="V685" s="73" t="s">
        <v>1476</v>
      </c>
    </row>
    <row r="686" spans="21:22" x14ac:dyDescent="0.25">
      <c r="U686" s="73" t="s">
        <v>1477</v>
      </c>
      <c r="V686" s="73" t="s">
        <v>1478</v>
      </c>
    </row>
    <row r="687" spans="21:22" x14ac:dyDescent="0.25">
      <c r="U687" s="73" t="s">
        <v>1479</v>
      </c>
      <c r="V687" s="73" t="s">
        <v>1480</v>
      </c>
    </row>
    <row r="688" spans="21:22" x14ac:dyDescent="0.25">
      <c r="U688" s="73" t="s">
        <v>1481</v>
      </c>
      <c r="V688" s="73" t="s">
        <v>1482</v>
      </c>
    </row>
    <row r="689" spans="21:22" x14ac:dyDescent="0.25">
      <c r="U689" s="73" t="s">
        <v>1483</v>
      </c>
      <c r="V689" s="73" t="s">
        <v>1484</v>
      </c>
    </row>
    <row r="690" spans="21:22" x14ac:dyDescent="0.25">
      <c r="U690" s="73" t="s">
        <v>1485</v>
      </c>
      <c r="V690" s="73" t="s">
        <v>1486</v>
      </c>
    </row>
    <row r="691" spans="21:22" x14ac:dyDescent="0.25">
      <c r="U691" s="73" t="s">
        <v>1487</v>
      </c>
      <c r="V691" s="73" t="s">
        <v>1488</v>
      </c>
    </row>
    <row r="692" spans="21:22" x14ac:dyDescent="0.25">
      <c r="U692" s="73" t="s">
        <v>1489</v>
      </c>
      <c r="V692" s="73" t="s">
        <v>1490</v>
      </c>
    </row>
    <row r="693" spans="21:22" x14ac:dyDescent="0.25">
      <c r="U693" s="73" t="s">
        <v>1491</v>
      </c>
      <c r="V693" s="73" t="s">
        <v>1492</v>
      </c>
    </row>
    <row r="694" spans="21:22" x14ac:dyDescent="0.25">
      <c r="U694" s="73" t="s">
        <v>1493</v>
      </c>
      <c r="V694" s="73" t="s">
        <v>1494</v>
      </c>
    </row>
    <row r="695" spans="21:22" x14ac:dyDescent="0.25">
      <c r="U695" s="73" t="s">
        <v>1495</v>
      </c>
      <c r="V695" s="73" t="s">
        <v>1496</v>
      </c>
    </row>
    <row r="696" spans="21:22" x14ac:dyDescent="0.25">
      <c r="U696" s="73" t="s">
        <v>1497</v>
      </c>
      <c r="V696" s="73" t="s">
        <v>1498</v>
      </c>
    </row>
    <row r="697" spans="21:22" x14ac:dyDescent="0.25">
      <c r="U697" s="73" t="s">
        <v>1499</v>
      </c>
      <c r="V697" s="73" t="s">
        <v>1500</v>
      </c>
    </row>
    <row r="698" spans="21:22" x14ac:dyDescent="0.25">
      <c r="U698" s="73" t="s">
        <v>1501</v>
      </c>
      <c r="V698" s="73" t="s">
        <v>1502</v>
      </c>
    </row>
    <row r="699" spans="21:22" x14ac:dyDescent="0.25">
      <c r="U699" s="73" t="s">
        <v>1503</v>
      </c>
      <c r="V699" s="73" t="s">
        <v>1504</v>
      </c>
    </row>
    <row r="700" spans="21:22" x14ac:dyDescent="0.25">
      <c r="U700" s="73" t="s">
        <v>1505</v>
      </c>
      <c r="V700" s="73" t="s">
        <v>1506</v>
      </c>
    </row>
    <row r="701" spans="21:22" x14ac:dyDescent="0.25">
      <c r="U701" s="73" t="s">
        <v>1507</v>
      </c>
      <c r="V701" s="73" t="s">
        <v>1508</v>
      </c>
    </row>
    <row r="702" spans="21:22" x14ac:dyDescent="0.25">
      <c r="U702" s="73" t="s">
        <v>1509</v>
      </c>
      <c r="V702" s="73" t="s">
        <v>1510</v>
      </c>
    </row>
    <row r="703" spans="21:22" x14ac:dyDescent="0.25">
      <c r="U703" s="73" t="s">
        <v>1511</v>
      </c>
      <c r="V703" s="73" t="s">
        <v>1512</v>
      </c>
    </row>
    <row r="704" spans="21:22" x14ac:dyDescent="0.25">
      <c r="U704" s="73" t="s">
        <v>1513</v>
      </c>
      <c r="V704" s="73" t="s">
        <v>1514</v>
      </c>
    </row>
    <row r="705" spans="21:22" x14ac:dyDescent="0.25">
      <c r="U705" s="73" t="s">
        <v>1515</v>
      </c>
      <c r="V705" s="73" t="s">
        <v>1516</v>
      </c>
    </row>
    <row r="706" spans="21:22" x14ac:dyDescent="0.25">
      <c r="U706" s="73" t="s">
        <v>1517</v>
      </c>
      <c r="V706" s="73" t="s">
        <v>1518</v>
      </c>
    </row>
    <row r="707" spans="21:22" x14ac:dyDescent="0.25">
      <c r="U707" s="73" t="s">
        <v>1519</v>
      </c>
      <c r="V707" s="73" t="s">
        <v>1520</v>
      </c>
    </row>
    <row r="708" spans="21:22" x14ac:dyDescent="0.25">
      <c r="U708" s="73" t="s">
        <v>1521</v>
      </c>
      <c r="V708" s="73" t="s">
        <v>1522</v>
      </c>
    </row>
    <row r="709" spans="21:22" x14ac:dyDescent="0.25">
      <c r="U709" s="73" t="s">
        <v>1523</v>
      </c>
      <c r="V709" s="73" t="s">
        <v>1524</v>
      </c>
    </row>
    <row r="710" spans="21:22" x14ac:dyDescent="0.25">
      <c r="U710" s="73" t="s">
        <v>1525</v>
      </c>
      <c r="V710" s="73" t="s">
        <v>1526</v>
      </c>
    </row>
    <row r="711" spans="21:22" x14ac:dyDescent="0.25">
      <c r="U711" s="73" t="s">
        <v>1527</v>
      </c>
      <c r="V711" s="73" t="s">
        <v>1528</v>
      </c>
    </row>
    <row r="712" spans="21:22" x14ac:dyDescent="0.25">
      <c r="U712" s="73" t="s">
        <v>1529</v>
      </c>
      <c r="V712" s="73" t="s">
        <v>1530</v>
      </c>
    </row>
    <row r="713" spans="21:22" x14ac:dyDescent="0.25">
      <c r="U713" s="73" t="s">
        <v>1531</v>
      </c>
      <c r="V713" s="73" t="s">
        <v>1532</v>
      </c>
    </row>
    <row r="714" spans="21:22" x14ac:dyDescent="0.25">
      <c r="U714" s="73" t="s">
        <v>1533</v>
      </c>
      <c r="V714" s="73" t="s">
        <v>1534</v>
      </c>
    </row>
    <row r="715" spans="21:22" x14ac:dyDescent="0.25">
      <c r="U715" s="73" t="s">
        <v>1535</v>
      </c>
      <c r="V715" s="73" t="s">
        <v>1536</v>
      </c>
    </row>
    <row r="716" spans="21:22" x14ac:dyDescent="0.25">
      <c r="U716" s="73" t="s">
        <v>1537</v>
      </c>
      <c r="V716" s="73" t="s">
        <v>1538</v>
      </c>
    </row>
    <row r="717" spans="21:22" x14ac:dyDescent="0.25">
      <c r="U717" s="73" t="s">
        <v>1539</v>
      </c>
      <c r="V717" s="73" t="s">
        <v>1540</v>
      </c>
    </row>
    <row r="718" spans="21:22" x14ac:dyDescent="0.25">
      <c r="U718" s="73" t="s">
        <v>1541</v>
      </c>
      <c r="V718" s="73" t="s">
        <v>1542</v>
      </c>
    </row>
    <row r="719" spans="21:22" x14ac:dyDescent="0.25">
      <c r="U719" s="73" t="s">
        <v>1543</v>
      </c>
      <c r="V719" s="73" t="s">
        <v>1544</v>
      </c>
    </row>
    <row r="720" spans="21:22" x14ac:dyDescent="0.25">
      <c r="U720" s="73" t="s">
        <v>1545</v>
      </c>
      <c r="V720" s="73" t="s">
        <v>1546</v>
      </c>
    </row>
    <row r="721" spans="21:22" x14ac:dyDescent="0.25">
      <c r="U721" s="73" t="s">
        <v>1547</v>
      </c>
      <c r="V721" s="73" t="s">
        <v>1548</v>
      </c>
    </row>
    <row r="722" spans="21:22" x14ac:dyDescent="0.25">
      <c r="U722" s="73" t="s">
        <v>1549</v>
      </c>
      <c r="V722" s="73" t="s">
        <v>1550</v>
      </c>
    </row>
    <row r="723" spans="21:22" x14ac:dyDescent="0.25">
      <c r="U723" s="73" t="s">
        <v>1551</v>
      </c>
      <c r="V723" s="73" t="s">
        <v>1552</v>
      </c>
    </row>
    <row r="724" spans="21:22" x14ac:dyDescent="0.25">
      <c r="U724" s="73" t="s">
        <v>1553</v>
      </c>
      <c r="V724" s="73" t="s">
        <v>1554</v>
      </c>
    </row>
    <row r="725" spans="21:22" x14ac:dyDescent="0.25">
      <c r="U725" s="73" t="s">
        <v>1555</v>
      </c>
      <c r="V725" s="73" t="s">
        <v>1556</v>
      </c>
    </row>
    <row r="726" spans="21:22" x14ac:dyDescent="0.25">
      <c r="U726" s="73" t="s">
        <v>1557</v>
      </c>
      <c r="V726" s="73" t="s">
        <v>1558</v>
      </c>
    </row>
    <row r="727" spans="21:22" x14ac:dyDescent="0.25">
      <c r="U727" s="73" t="s">
        <v>1559</v>
      </c>
      <c r="V727" s="73" t="s">
        <v>1560</v>
      </c>
    </row>
    <row r="728" spans="21:22" x14ac:dyDescent="0.25">
      <c r="U728" s="73" t="s">
        <v>1561</v>
      </c>
      <c r="V728" s="73" t="s">
        <v>1562</v>
      </c>
    </row>
    <row r="729" spans="21:22" x14ac:dyDescent="0.25">
      <c r="U729" s="73" t="s">
        <v>1563</v>
      </c>
      <c r="V729" s="73" t="s">
        <v>1564</v>
      </c>
    </row>
    <row r="730" spans="21:22" x14ac:dyDescent="0.25">
      <c r="U730" s="73" t="s">
        <v>1565</v>
      </c>
      <c r="V730" s="73" t="s">
        <v>1566</v>
      </c>
    </row>
    <row r="731" spans="21:22" x14ac:dyDescent="0.25">
      <c r="U731" s="73" t="s">
        <v>1567</v>
      </c>
      <c r="V731" s="73" t="s">
        <v>1568</v>
      </c>
    </row>
    <row r="732" spans="21:22" x14ac:dyDescent="0.25">
      <c r="U732" s="73" t="s">
        <v>1569</v>
      </c>
      <c r="V732" s="73" t="s">
        <v>1570</v>
      </c>
    </row>
    <row r="733" spans="21:22" x14ac:dyDescent="0.25">
      <c r="U733" s="73" t="s">
        <v>1571</v>
      </c>
      <c r="V733" s="73" t="s">
        <v>1572</v>
      </c>
    </row>
    <row r="734" spans="21:22" x14ac:dyDescent="0.25">
      <c r="U734" s="73" t="s">
        <v>1573</v>
      </c>
      <c r="V734" s="73" t="s">
        <v>1574</v>
      </c>
    </row>
    <row r="735" spans="21:22" x14ac:dyDescent="0.25">
      <c r="U735" s="73" t="s">
        <v>1575</v>
      </c>
      <c r="V735" s="73" t="s">
        <v>1576</v>
      </c>
    </row>
    <row r="736" spans="21:22" x14ac:dyDescent="0.25">
      <c r="U736" s="73" t="s">
        <v>1577</v>
      </c>
      <c r="V736" s="73" t="s">
        <v>1578</v>
      </c>
    </row>
    <row r="737" spans="8:22" x14ac:dyDescent="0.25">
      <c r="H737" s="16"/>
      <c r="U737" s="73" t="s">
        <v>1579</v>
      </c>
      <c r="V737" s="73" t="s">
        <v>1580</v>
      </c>
    </row>
    <row r="738" spans="8:22" x14ac:dyDescent="0.25">
      <c r="H738" s="16"/>
      <c r="U738" s="73" t="s">
        <v>1581</v>
      </c>
      <c r="V738" s="73" t="s">
        <v>1582</v>
      </c>
    </row>
    <row r="739" spans="8:22" x14ac:dyDescent="0.25">
      <c r="H739" s="16"/>
      <c r="U739" s="73" t="s">
        <v>1583</v>
      </c>
      <c r="V739" s="73" t="s">
        <v>1584</v>
      </c>
    </row>
    <row r="740" spans="8:22" x14ac:dyDescent="0.25">
      <c r="H740" s="16"/>
      <c r="U740" s="73" t="s">
        <v>1585</v>
      </c>
      <c r="V740" s="73" t="s">
        <v>1586</v>
      </c>
    </row>
    <row r="741" spans="8:22" x14ac:dyDescent="0.25">
      <c r="H741" s="16"/>
      <c r="U741" s="73" t="s">
        <v>1587</v>
      </c>
      <c r="V741" s="73" t="s">
        <v>1588</v>
      </c>
    </row>
    <row r="742" spans="8:22" x14ac:dyDescent="0.25">
      <c r="H742" s="16"/>
      <c r="U742" s="73" t="s">
        <v>1589</v>
      </c>
      <c r="V742" s="73" t="s">
        <v>1590</v>
      </c>
    </row>
    <row r="743" spans="8:22" x14ac:dyDescent="0.25">
      <c r="H743" s="16"/>
      <c r="U743" s="73" t="s">
        <v>1591</v>
      </c>
      <c r="V743" s="73" t="s">
        <v>1592</v>
      </c>
    </row>
    <row r="744" spans="8:22" x14ac:dyDescent="0.25">
      <c r="H744" s="16"/>
      <c r="U744" s="73" t="s">
        <v>1593</v>
      </c>
      <c r="V744" s="73" t="s">
        <v>1594</v>
      </c>
    </row>
    <row r="745" spans="8:22" x14ac:dyDescent="0.25">
      <c r="H745" s="16"/>
      <c r="U745" s="73" t="s">
        <v>1595</v>
      </c>
      <c r="V745" s="73" t="s">
        <v>1596</v>
      </c>
    </row>
    <row r="746" spans="8:22" x14ac:dyDescent="0.25">
      <c r="H746" s="16"/>
      <c r="U746" s="73" t="s">
        <v>1597</v>
      </c>
      <c r="V746" s="73" t="s">
        <v>1598</v>
      </c>
    </row>
    <row r="747" spans="8:22" x14ac:dyDescent="0.25">
      <c r="H747" s="16"/>
      <c r="U747" s="73" t="s">
        <v>1599</v>
      </c>
      <c r="V747" s="73" t="s">
        <v>1600</v>
      </c>
    </row>
    <row r="748" spans="8:22" x14ac:dyDescent="0.25">
      <c r="H748" s="16"/>
      <c r="U748" s="73" t="s">
        <v>1601</v>
      </c>
      <c r="V748" s="73" t="s">
        <v>1602</v>
      </c>
    </row>
    <row r="749" spans="8:22" x14ac:dyDescent="0.25">
      <c r="H749" s="16"/>
      <c r="U749" s="73" t="s">
        <v>1603</v>
      </c>
      <c r="V749" s="73" t="s">
        <v>1604</v>
      </c>
    </row>
    <row r="750" spans="8:22" x14ac:dyDescent="0.25">
      <c r="H750" s="16"/>
      <c r="U750" s="73" t="s">
        <v>1605</v>
      </c>
      <c r="V750" s="73" t="s">
        <v>1606</v>
      </c>
    </row>
    <row r="751" spans="8:22" x14ac:dyDescent="0.25">
      <c r="H751" s="16"/>
      <c r="U751" s="73" t="s">
        <v>1607</v>
      </c>
      <c r="V751" s="73" t="s">
        <v>1608</v>
      </c>
    </row>
    <row r="752" spans="8:22" x14ac:dyDescent="0.25">
      <c r="H752" s="16"/>
      <c r="U752" s="73" t="s">
        <v>1609</v>
      </c>
      <c r="V752" s="73" t="s">
        <v>1610</v>
      </c>
    </row>
    <row r="753" spans="8:22" x14ac:dyDescent="0.25">
      <c r="H753" s="16"/>
      <c r="U753" s="73" t="s">
        <v>1611</v>
      </c>
      <c r="V753" s="73" t="s">
        <v>1612</v>
      </c>
    </row>
    <row r="754" spans="8:22" x14ac:dyDescent="0.25">
      <c r="H754" s="16"/>
      <c r="U754" s="73" t="s">
        <v>1613</v>
      </c>
      <c r="V754" s="73" t="s">
        <v>1614</v>
      </c>
    </row>
    <row r="755" spans="8:22" x14ac:dyDescent="0.25">
      <c r="H755" s="16"/>
      <c r="U755" s="73" t="s">
        <v>1615</v>
      </c>
      <c r="V755" s="73" t="s">
        <v>1616</v>
      </c>
    </row>
    <row r="756" spans="8:22" x14ac:dyDescent="0.25">
      <c r="H756" s="16"/>
      <c r="U756" s="73" t="s">
        <v>1617</v>
      </c>
      <c r="V756" s="73" t="s">
        <v>1618</v>
      </c>
    </row>
    <row r="757" spans="8:22" x14ac:dyDescent="0.25">
      <c r="H757" s="16"/>
      <c r="U757" s="73" t="s">
        <v>1619</v>
      </c>
      <c r="V757" s="73" t="s">
        <v>1620</v>
      </c>
    </row>
    <row r="758" spans="8:22" x14ac:dyDescent="0.25">
      <c r="H758" s="16"/>
      <c r="U758" s="73" t="s">
        <v>1621</v>
      </c>
      <c r="V758" s="73" t="s">
        <v>1622</v>
      </c>
    </row>
    <row r="759" spans="8:22" x14ac:dyDescent="0.25">
      <c r="H759" s="16"/>
      <c r="U759" s="73" t="s">
        <v>1623</v>
      </c>
      <c r="V759" s="73" t="s">
        <v>1624</v>
      </c>
    </row>
    <row r="760" spans="8:22" x14ac:dyDescent="0.25">
      <c r="H760" s="16"/>
      <c r="U760" s="73" t="s">
        <v>1625</v>
      </c>
      <c r="V760" s="73" t="s">
        <v>1626</v>
      </c>
    </row>
    <row r="761" spans="8:22" x14ac:dyDescent="0.25">
      <c r="H761" s="16"/>
      <c r="U761" s="73" t="s">
        <v>1627</v>
      </c>
      <c r="V761" s="73" t="s">
        <v>1628</v>
      </c>
    </row>
    <row r="762" spans="8:22" x14ac:dyDescent="0.25">
      <c r="H762" s="16"/>
      <c r="U762" s="73" t="s">
        <v>1629</v>
      </c>
      <c r="V762" s="73" t="s">
        <v>1630</v>
      </c>
    </row>
    <row r="763" spans="8:22" x14ac:dyDescent="0.25">
      <c r="H763" s="16"/>
      <c r="U763" s="73" t="s">
        <v>1631</v>
      </c>
      <c r="V763" s="73" t="s">
        <v>1632</v>
      </c>
    </row>
    <row r="764" spans="8:22" x14ac:dyDescent="0.25">
      <c r="H764" s="16"/>
      <c r="U764" s="73" t="s">
        <v>1633</v>
      </c>
      <c r="V764" s="73" t="s">
        <v>1634</v>
      </c>
    </row>
    <row r="765" spans="8:22" x14ac:dyDescent="0.25">
      <c r="H765" s="16"/>
      <c r="U765" s="73" t="s">
        <v>1635</v>
      </c>
      <c r="V765" s="73" t="s">
        <v>1636</v>
      </c>
    </row>
    <row r="766" spans="8:22" x14ac:dyDescent="0.25">
      <c r="H766" s="16"/>
      <c r="U766" s="73" t="s">
        <v>1637</v>
      </c>
      <c r="V766" s="73" t="s">
        <v>1638</v>
      </c>
    </row>
    <row r="767" spans="8:22" x14ac:dyDescent="0.25">
      <c r="H767" s="16"/>
      <c r="U767" s="73" t="s">
        <v>1639</v>
      </c>
      <c r="V767" s="73" t="s">
        <v>1640</v>
      </c>
    </row>
    <row r="768" spans="8:22" x14ac:dyDescent="0.25">
      <c r="H768" s="16"/>
      <c r="U768" s="73" t="s">
        <v>1641</v>
      </c>
      <c r="V768" s="73" t="s">
        <v>1642</v>
      </c>
    </row>
    <row r="769" spans="8:22" x14ac:dyDescent="0.25">
      <c r="H769" s="16"/>
      <c r="U769" s="73" t="s">
        <v>1643</v>
      </c>
      <c r="V769" s="73" t="s">
        <v>1644</v>
      </c>
    </row>
    <row r="770" spans="8:22" x14ac:dyDescent="0.25">
      <c r="H770" s="16"/>
      <c r="U770" s="73" t="s">
        <v>1645</v>
      </c>
      <c r="V770" s="73" t="s">
        <v>1646</v>
      </c>
    </row>
    <row r="771" spans="8:22" x14ac:dyDescent="0.25">
      <c r="H771" s="16"/>
      <c r="U771" s="73" t="s">
        <v>1647</v>
      </c>
      <c r="V771" s="73" t="s">
        <v>1648</v>
      </c>
    </row>
    <row r="772" spans="8:22" x14ac:dyDescent="0.25">
      <c r="H772" s="16"/>
      <c r="U772" s="73" t="s">
        <v>1649</v>
      </c>
      <c r="V772" s="73" t="s">
        <v>1650</v>
      </c>
    </row>
    <row r="773" spans="8:22" x14ac:dyDescent="0.25">
      <c r="H773" s="16"/>
      <c r="U773" s="73" t="s">
        <v>1651</v>
      </c>
      <c r="V773" s="73" t="s">
        <v>1652</v>
      </c>
    </row>
    <row r="774" spans="8:22" x14ac:dyDescent="0.25">
      <c r="H774" s="16"/>
      <c r="U774" s="73" t="s">
        <v>1653</v>
      </c>
      <c r="V774" s="73" t="s">
        <v>1654</v>
      </c>
    </row>
    <row r="775" spans="8:22" x14ac:dyDescent="0.25">
      <c r="H775" s="16"/>
      <c r="U775" s="73" t="s">
        <v>1655</v>
      </c>
      <c r="V775" s="73" t="s">
        <v>1656</v>
      </c>
    </row>
    <row r="776" spans="8:22" x14ac:dyDescent="0.25">
      <c r="H776" s="16"/>
      <c r="U776" s="73" t="s">
        <v>1657</v>
      </c>
      <c r="V776" s="73" t="s">
        <v>1658</v>
      </c>
    </row>
    <row r="777" spans="8:22" x14ac:dyDescent="0.25">
      <c r="H777" s="16"/>
      <c r="U777" s="73" t="s">
        <v>1659</v>
      </c>
      <c r="V777" s="73" t="s">
        <v>1660</v>
      </c>
    </row>
    <row r="778" spans="8:22" x14ac:dyDescent="0.25">
      <c r="H778" s="16"/>
      <c r="U778" s="73" t="s">
        <v>1661</v>
      </c>
      <c r="V778" s="73" t="s">
        <v>1662</v>
      </c>
    </row>
    <row r="779" spans="8:22" x14ac:dyDescent="0.25">
      <c r="H779" s="16"/>
      <c r="U779" s="73" t="s">
        <v>1663</v>
      </c>
      <c r="V779" s="73" t="s">
        <v>1664</v>
      </c>
    </row>
    <row r="780" spans="8:22" x14ac:dyDescent="0.25">
      <c r="H780" s="16"/>
      <c r="U780" s="73" t="s">
        <v>1665</v>
      </c>
      <c r="V780" s="73" t="s">
        <v>1666</v>
      </c>
    </row>
    <row r="781" spans="8:22" x14ac:dyDescent="0.25">
      <c r="H781" s="16"/>
      <c r="U781" s="73" t="s">
        <v>1667</v>
      </c>
      <c r="V781" s="73" t="s">
        <v>1668</v>
      </c>
    </row>
    <row r="782" spans="8:22" x14ac:dyDescent="0.25">
      <c r="H782" s="16"/>
      <c r="U782" s="73" t="s">
        <v>1669</v>
      </c>
      <c r="V782" s="73" t="s">
        <v>1670</v>
      </c>
    </row>
    <row r="783" spans="8:22" x14ac:dyDescent="0.25">
      <c r="H783" s="16"/>
      <c r="U783" s="73" t="s">
        <v>1671</v>
      </c>
      <c r="V783" s="73" t="s">
        <v>1672</v>
      </c>
    </row>
    <row r="784" spans="8:22" x14ac:dyDescent="0.25">
      <c r="H784" s="16"/>
      <c r="U784" s="73" t="s">
        <v>1673</v>
      </c>
      <c r="V784" s="73" t="s">
        <v>1674</v>
      </c>
    </row>
    <row r="785" spans="8:22" x14ac:dyDescent="0.25">
      <c r="H785" s="16"/>
      <c r="U785" s="73" t="s">
        <v>1675</v>
      </c>
      <c r="V785" s="73" t="s">
        <v>1676</v>
      </c>
    </row>
    <row r="786" spans="8:22" x14ac:dyDescent="0.25">
      <c r="H786" s="16"/>
      <c r="U786" s="73" t="s">
        <v>1677</v>
      </c>
      <c r="V786" s="73" t="s">
        <v>1678</v>
      </c>
    </row>
    <row r="787" spans="8:22" x14ac:dyDescent="0.25">
      <c r="H787" s="16"/>
      <c r="U787" s="73" t="s">
        <v>1679</v>
      </c>
      <c r="V787" s="73" t="s">
        <v>1680</v>
      </c>
    </row>
    <row r="788" spans="8:22" x14ac:dyDescent="0.25">
      <c r="H788" s="16"/>
      <c r="U788" s="73" t="s">
        <v>1681</v>
      </c>
      <c r="V788" s="73" t="s">
        <v>1682</v>
      </c>
    </row>
    <row r="789" spans="8:22" x14ac:dyDescent="0.25">
      <c r="H789" s="16"/>
      <c r="U789" s="73" t="s">
        <v>1683</v>
      </c>
      <c r="V789" s="73" t="s">
        <v>1684</v>
      </c>
    </row>
    <row r="790" spans="8:22" x14ac:dyDescent="0.25">
      <c r="H790" s="16"/>
      <c r="U790" s="73" t="s">
        <v>1685</v>
      </c>
      <c r="V790" s="73" t="s">
        <v>1686</v>
      </c>
    </row>
    <row r="791" spans="8:22" x14ac:dyDescent="0.25">
      <c r="H791" s="16"/>
      <c r="U791" s="73" t="s">
        <v>1687</v>
      </c>
      <c r="V791" s="73" t="s">
        <v>1688</v>
      </c>
    </row>
    <row r="792" spans="8:22" x14ac:dyDescent="0.25">
      <c r="H792" s="16"/>
      <c r="U792" s="73" t="s">
        <v>1689</v>
      </c>
      <c r="V792" s="73" t="s">
        <v>1690</v>
      </c>
    </row>
    <row r="793" spans="8:22" x14ac:dyDescent="0.25">
      <c r="H793" s="16"/>
      <c r="U793" s="73" t="s">
        <v>1691</v>
      </c>
      <c r="V793" s="73" t="s">
        <v>1692</v>
      </c>
    </row>
    <row r="794" spans="8:22" x14ac:dyDescent="0.25">
      <c r="H794" s="16"/>
      <c r="U794" s="73" t="s">
        <v>1693</v>
      </c>
      <c r="V794" s="73" t="s">
        <v>1694</v>
      </c>
    </row>
    <row r="795" spans="8:22" x14ac:dyDescent="0.25">
      <c r="H795" s="16"/>
      <c r="U795" s="73" t="s">
        <v>1695</v>
      </c>
      <c r="V795" s="73" t="s">
        <v>1696</v>
      </c>
    </row>
    <row r="796" spans="8:22" x14ac:dyDescent="0.25">
      <c r="H796" s="16"/>
      <c r="U796" s="73" t="s">
        <v>1697</v>
      </c>
      <c r="V796" s="73" t="s">
        <v>1698</v>
      </c>
    </row>
    <row r="797" spans="8:22" x14ac:dyDescent="0.25">
      <c r="H797" s="16"/>
      <c r="U797" s="73" t="s">
        <v>1699</v>
      </c>
      <c r="V797" s="73" t="s">
        <v>1700</v>
      </c>
    </row>
    <row r="798" spans="8:22" x14ac:dyDescent="0.25">
      <c r="H798" s="16"/>
      <c r="U798" s="73" t="s">
        <v>1701</v>
      </c>
      <c r="V798" s="73" t="s">
        <v>1702</v>
      </c>
    </row>
    <row r="799" spans="8:22" x14ac:dyDescent="0.25">
      <c r="H799" s="16"/>
      <c r="U799" s="73" t="s">
        <v>1703</v>
      </c>
      <c r="V799" s="73" t="s">
        <v>1704</v>
      </c>
    </row>
    <row r="800" spans="8:22" x14ac:dyDescent="0.25">
      <c r="H800" s="16"/>
      <c r="U800" s="73" t="s">
        <v>1705</v>
      </c>
      <c r="V800" s="73" t="s">
        <v>1706</v>
      </c>
    </row>
    <row r="801" spans="8:22" x14ac:dyDescent="0.25">
      <c r="H801" s="16"/>
      <c r="U801" s="73" t="s">
        <v>1707</v>
      </c>
      <c r="V801" s="73" t="s">
        <v>1708</v>
      </c>
    </row>
    <row r="802" spans="8:22" x14ac:dyDescent="0.25">
      <c r="H802" s="16"/>
      <c r="U802" s="73" t="s">
        <v>1709</v>
      </c>
      <c r="V802" s="73" t="s">
        <v>1710</v>
      </c>
    </row>
    <row r="803" spans="8:22" x14ac:dyDescent="0.25">
      <c r="H803" s="16"/>
      <c r="U803" s="73" t="s">
        <v>1711</v>
      </c>
      <c r="V803" s="73" t="s">
        <v>1712</v>
      </c>
    </row>
    <row r="804" spans="8:22" x14ac:dyDescent="0.25">
      <c r="H804" s="16"/>
      <c r="U804" s="73" t="s">
        <v>1713</v>
      </c>
      <c r="V804" s="73" t="s">
        <v>1714</v>
      </c>
    </row>
    <row r="805" spans="8:22" x14ac:dyDescent="0.25">
      <c r="H805" s="16"/>
      <c r="U805" s="73" t="s">
        <v>1715</v>
      </c>
      <c r="V805" s="73" t="s">
        <v>1716</v>
      </c>
    </row>
    <row r="806" spans="8:22" x14ac:dyDescent="0.25">
      <c r="H806" s="16"/>
      <c r="U806" s="73" t="s">
        <v>1717</v>
      </c>
      <c r="V806" s="73" t="s">
        <v>1718</v>
      </c>
    </row>
    <row r="807" spans="8:22" x14ac:dyDescent="0.25">
      <c r="H807" s="16"/>
      <c r="U807" s="73" t="s">
        <v>1719</v>
      </c>
      <c r="V807" s="73" t="s">
        <v>1720</v>
      </c>
    </row>
    <row r="808" spans="8:22" x14ac:dyDescent="0.25">
      <c r="H808" s="16"/>
      <c r="U808" s="73" t="s">
        <v>1721</v>
      </c>
      <c r="V808" s="73" t="s">
        <v>1722</v>
      </c>
    </row>
    <row r="809" spans="8:22" x14ac:dyDescent="0.25">
      <c r="H809" s="16"/>
      <c r="U809" s="73" t="s">
        <v>1723</v>
      </c>
      <c r="V809" s="73" t="s">
        <v>1724</v>
      </c>
    </row>
    <row r="810" spans="8:22" x14ac:dyDescent="0.25">
      <c r="H810" s="16"/>
      <c r="U810" s="73" t="s">
        <v>1725</v>
      </c>
      <c r="V810" s="73" t="s">
        <v>1726</v>
      </c>
    </row>
    <row r="811" spans="8:22" x14ac:dyDescent="0.25">
      <c r="H811" s="16"/>
      <c r="U811" s="73" t="s">
        <v>1727</v>
      </c>
      <c r="V811" s="73" t="s">
        <v>1728</v>
      </c>
    </row>
    <row r="812" spans="8:22" x14ac:dyDescent="0.25">
      <c r="H812" s="16"/>
      <c r="U812" s="73" t="s">
        <v>1729</v>
      </c>
      <c r="V812" s="73" t="s">
        <v>1730</v>
      </c>
    </row>
    <row r="813" spans="8:22" x14ac:dyDescent="0.25">
      <c r="H813" s="16"/>
      <c r="U813" s="73" t="s">
        <v>1731</v>
      </c>
      <c r="V813" s="73" t="s">
        <v>1732</v>
      </c>
    </row>
    <row r="814" spans="8:22" x14ac:dyDescent="0.25">
      <c r="H814" s="16"/>
      <c r="U814" s="73" t="s">
        <v>1733</v>
      </c>
      <c r="V814" s="73" t="s">
        <v>1734</v>
      </c>
    </row>
    <row r="815" spans="8:22" x14ac:dyDescent="0.25">
      <c r="H815" s="16"/>
      <c r="U815" s="73" t="s">
        <v>1735</v>
      </c>
      <c r="V815" s="73" t="s">
        <v>1736</v>
      </c>
    </row>
    <row r="816" spans="8:22" x14ac:dyDescent="0.25">
      <c r="H816" s="16"/>
      <c r="U816" s="73" t="s">
        <v>1737</v>
      </c>
      <c r="V816" s="73" t="s">
        <v>1738</v>
      </c>
    </row>
    <row r="817" spans="8:22" x14ac:dyDescent="0.25">
      <c r="H817" s="16"/>
      <c r="U817" s="73" t="s">
        <v>1739</v>
      </c>
      <c r="V817" s="73" t="s">
        <v>1740</v>
      </c>
    </row>
    <row r="818" spans="8:22" x14ac:dyDescent="0.25">
      <c r="H818" s="16"/>
      <c r="U818" s="73" t="s">
        <v>1741</v>
      </c>
      <c r="V818" s="73" t="s">
        <v>1742</v>
      </c>
    </row>
    <row r="819" spans="8:22" x14ac:dyDescent="0.25">
      <c r="H819" s="16"/>
      <c r="U819" s="73" t="s">
        <v>1743</v>
      </c>
      <c r="V819" s="73" t="s">
        <v>1744</v>
      </c>
    </row>
    <row r="820" spans="8:22" x14ac:dyDescent="0.25">
      <c r="H820" s="16"/>
      <c r="U820" s="73" t="s">
        <v>1745</v>
      </c>
      <c r="V820" s="73" t="s">
        <v>1746</v>
      </c>
    </row>
    <row r="821" spans="8:22" x14ac:dyDescent="0.25">
      <c r="H821" s="16"/>
      <c r="U821" s="73" t="s">
        <v>1747</v>
      </c>
      <c r="V821" s="73" t="s">
        <v>1748</v>
      </c>
    </row>
    <row r="822" spans="8:22" x14ac:dyDescent="0.25">
      <c r="H822" s="16"/>
      <c r="U822" s="73" t="s">
        <v>1749</v>
      </c>
      <c r="V822" s="73" t="s">
        <v>1750</v>
      </c>
    </row>
    <row r="823" spans="8:22" x14ac:dyDescent="0.25">
      <c r="H823" s="16"/>
      <c r="U823" s="73" t="s">
        <v>1751</v>
      </c>
      <c r="V823" s="73" t="s">
        <v>1752</v>
      </c>
    </row>
    <row r="824" spans="8:22" x14ac:dyDescent="0.25">
      <c r="H824" s="16"/>
      <c r="U824" s="73" t="s">
        <v>1753</v>
      </c>
      <c r="V824" s="73" t="s">
        <v>1754</v>
      </c>
    </row>
    <row r="825" spans="8:22" x14ac:dyDescent="0.25">
      <c r="H825" s="16"/>
      <c r="U825" s="73" t="s">
        <v>1755</v>
      </c>
      <c r="V825" s="73" t="s">
        <v>1756</v>
      </c>
    </row>
    <row r="826" spans="8:22" x14ac:dyDescent="0.25">
      <c r="U826" s="73" t="s">
        <v>1757</v>
      </c>
      <c r="V826" s="73" t="s">
        <v>1758</v>
      </c>
    </row>
    <row r="827" spans="8:22" x14ac:dyDescent="0.25">
      <c r="U827" s="73" t="s">
        <v>1759</v>
      </c>
      <c r="V827" s="73" t="s">
        <v>1760</v>
      </c>
    </row>
    <row r="828" spans="8:22" x14ac:dyDescent="0.25">
      <c r="U828" s="73" t="s">
        <v>1761</v>
      </c>
      <c r="V828" s="73" t="s">
        <v>1762</v>
      </c>
    </row>
    <row r="829" spans="8:22" x14ac:dyDescent="0.25">
      <c r="U829" s="73" t="s">
        <v>1763</v>
      </c>
      <c r="V829" s="73" t="s">
        <v>1764</v>
      </c>
    </row>
    <row r="830" spans="8:22" x14ac:dyDescent="0.25">
      <c r="U830" s="73" t="s">
        <v>1765</v>
      </c>
      <c r="V830" s="73" t="s">
        <v>1766</v>
      </c>
    </row>
    <row r="831" spans="8:22" x14ac:dyDescent="0.25">
      <c r="U831" s="73" t="s">
        <v>1767</v>
      </c>
      <c r="V831" s="73" t="s">
        <v>1768</v>
      </c>
    </row>
    <row r="832" spans="8:22" x14ac:dyDescent="0.25">
      <c r="U832" s="73" t="s">
        <v>1769</v>
      </c>
      <c r="V832" s="73" t="s">
        <v>1770</v>
      </c>
    </row>
    <row r="833" spans="21:22" x14ac:dyDescent="0.25">
      <c r="U833" s="73" t="s">
        <v>1771</v>
      </c>
      <c r="V833" s="73" t="s">
        <v>1772</v>
      </c>
    </row>
    <row r="834" spans="21:22" x14ac:dyDescent="0.25">
      <c r="U834" s="73" t="s">
        <v>1773</v>
      </c>
      <c r="V834" s="73" t="s">
        <v>1774</v>
      </c>
    </row>
    <row r="835" spans="21:22" x14ac:dyDescent="0.25">
      <c r="U835" s="73" t="s">
        <v>1775</v>
      </c>
      <c r="V835" s="73" t="s">
        <v>1776</v>
      </c>
    </row>
    <row r="836" spans="21:22" x14ac:dyDescent="0.25">
      <c r="U836" s="73" t="s">
        <v>1777</v>
      </c>
      <c r="V836" s="73" t="s">
        <v>1778</v>
      </c>
    </row>
    <row r="837" spans="21:22" x14ac:dyDescent="0.25">
      <c r="U837" s="73" t="s">
        <v>1779</v>
      </c>
      <c r="V837" s="73" t="s">
        <v>1780</v>
      </c>
    </row>
    <row r="838" spans="21:22" x14ac:dyDescent="0.25">
      <c r="U838" s="73" t="s">
        <v>1781</v>
      </c>
      <c r="V838" s="73" t="s">
        <v>1782</v>
      </c>
    </row>
    <row r="839" spans="21:22" x14ac:dyDescent="0.25">
      <c r="U839" s="73" t="s">
        <v>1783</v>
      </c>
      <c r="V839" s="73" t="s">
        <v>1784</v>
      </c>
    </row>
    <row r="840" spans="21:22" x14ac:dyDescent="0.25">
      <c r="U840" s="73" t="s">
        <v>1785</v>
      </c>
      <c r="V840" s="73" t="s">
        <v>1786</v>
      </c>
    </row>
    <row r="841" spans="21:22" x14ac:dyDescent="0.25">
      <c r="U841" s="73" t="s">
        <v>1787</v>
      </c>
      <c r="V841" s="73" t="s">
        <v>1788</v>
      </c>
    </row>
    <row r="842" spans="21:22" x14ac:dyDescent="0.25">
      <c r="U842" s="73" t="s">
        <v>1789</v>
      </c>
      <c r="V842" s="73" t="s">
        <v>1790</v>
      </c>
    </row>
    <row r="843" spans="21:22" x14ac:dyDescent="0.25">
      <c r="U843" s="73" t="s">
        <v>1791</v>
      </c>
      <c r="V843" s="73" t="s">
        <v>1792</v>
      </c>
    </row>
    <row r="844" spans="21:22" x14ac:dyDescent="0.25">
      <c r="U844" s="73" t="s">
        <v>1793</v>
      </c>
      <c r="V844" s="73" t="s">
        <v>1794</v>
      </c>
    </row>
    <row r="845" spans="21:22" x14ac:dyDescent="0.25">
      <c r="U845" s="73" t="s">
        <v>1795</v>
      </c>
      <c r="V845" s="73" t="s">
        <v>1796</v>
      </c>
    </row>
    <row r="846" spans="21:22" x14ac:dyDescent="0.25">
      <c r="U846" s="73" t="s">
        <v>1797</v>
      </c>
      <c r="V846" s="73" t="s">
        <v>1798</v>
      </c>
    </row>
    <row r="847" spans="21:22" x14ac:dyDescent="0.25">
      <c r="U847" s="73" t="s">
        <v>1799</v>
      </c>
      <c r="V847" s="73" t="s">
        <v>1800</v>
      </c>
    </row>
    <row r="848" spans="21:22" x14ac:dyDescent="0.25">
      <c r="U848" s="73" t="s">
        <v>1801</v>
      </c>
      <c r="V848" s="73" t="s">
        <v>1802</v>
      </c>
    </row>
    <row r="849" spans="21:22" x14ac:dyDescent="0.25">
      <c r="U849" s="73" t="s">
        <v>1803</v>
      </c>
      <c r="V849" s="73" t="s">
        <v>1804</v>
      </c>
    </row>
    <row r="850" spans="21:22" x14ac:dyDescent="0.25">
      <c r="U850" s="73" t="s">
        <v>1805</v>
      </c>
      <c r="V850" s="73" t="s">
        <v>1806</v>
      </c>
    </row>
    <row r="851" spans="21:22" x14ac:dyDescent="0.25">
      <c r="U851" s="73" t="s">
        <v>1807</v>
      </c>
      <c r="V851" s="73" t="s">
        <v>1808</v>
      </c>
    </row>
    <row r="852" spans="21:22" x14ac:dyDescent="0.25">
      <c r="U852" s="73" t="s">
        <v>1809</v>
      </c>
      <c r="V852" s="73" t="s">
        <v>1810</v>
      </c>
    </row>
    <row r="853" spans="21:22" x14ac:dyDescent="0.25">
      <c r="U853" s="73" t="s">
        <v>1811</v>
      </c>
      <c r="V853" s="73" t="s">
        <v>1812</v>
      </c>
    </row>
    <row r="854" spans="21:22" x14ac:dyDescent="0.25">
      <c r="U854" s="73" t="s">
        <v>1813</v>
      </c>
      <c r="V854" s="73" t="s">
        <v>1814</v>
      </c>
    </row>
    <row r="855" spans="21:22" x14ac:dyDescent="0.25">
      <c r="U855" s="73" t="s">
        <v>1815</v>
      </c>
      <c r="V855" s="73" t="s">
        <v>1816</v>
      </c>
    </row>
    <row r="856" spans="21:22" x14ac:dyDescent="0.25">
      <c r="U856" s="73" t="s">
        <v>1817</v>
      </c>
      <c r="V856" s="73" t="s">
        <v>1818</v>
      </c>
    </row>
    <row r="857" spans="21:22" x14ac:dyDescent="0.25">
      <c r="U857" s="73" t="s">
        <v>1819</v>
      </c>
      <c r="V857" s="73" t="s">
        <v>1820</v>
      </c>
    </row>
    <row r="858" spans="21:22" x14ac:dyDescent="0.25">
      <c r="U858" s="73" t="s">
        <v>1821</v>
      </c>
      <c r="V858" s="73" t="s">
        <v>1822</v>
      </c>
    </row>
    <row r="859" spans="21:22" x14ac:dyDescent="0.25">
      <c r="U859" s="73" t="s">
        <v>1823</v>
      </c>
      <c r="V859" s="73" t="s">
        <v>1824</v>
      </c>
    </row>
    <row r="860" spans="21:22" x14ac:dyDescent="0.25">
      <c r="U860" s="73" t="s">
        <v>1825</v>
      </c>
      <c r="V860" s="73" t="s">
        <v>1826</v>
      </c>
    </row>
    <row r="861" spans="21:22" x14ac:dyDescent="0.25">
      <c r="U861" s="73" t="s">
        <v>1827</v>
      </c>
      <c r="V861" s="73" t="s">
        <v>1828</v>
      </c>
    </row>
    <row r="862" spans="21:22" x14ac:dyDescent="0.25">
      <c r="U862" s="73" t="s">
        <v>1829</v>
      </c>
      <c r="V862" s="73" t="s">
        <v>1830</v>
      </c>
    </row>
    <row r="863" spans="21:22" x14ac:dyDescent="0.25">
      <c r="U863" s="73" t="s">
        <v>1831</v>
      </c>
      <c r="V863" s="73" t="s">
        <v>1832</v>
      </c>
    </row>
    <row r="864" spans="21:22" x14ac:dyDescent="0.25">
      <c r="U864" s="73" t="s">
        <v>1833</v>
      </c>
      <c r="V864" s="73" t="s">
        <v>1834</v>
      </c>
    </row>
    <row r="865" spans="21:22" x14ac:dyDescent="0.25">
      <c r="U865" s="73" t="s">
        <v>1835</v>
      </c>
      <c r="V865" s="73" t="s">
        <v>1836</v>
      </c>
    </row>
    <row r="866" spans="21:22" x14ac:dyDescent="0.25">
      <c r="U866" s="73" t="s">
        <v>1837</v>
      </c>
      <c r="V866" s="73" t="s">
        <v>1838</v>
      </c>
    </row>
    <row r="867" spans="21:22" x14ac:dyDescent="0.25">
      <c r="U867" s="73" t="s">
        <v>1839</v>
      </c>
      <c r="V867" s="73" t="s">
        <v>1840</v>
      </c>
    </row>
    <row r="868" spans="21:22" x14ac:dyDescent="0.25">
      <c r="U868" s="73" t="s">
        <v>1841</v>
      </c>
      <c r="V868" s="73" t="s">
        <v>1842</v>
      </c>
    </row>
    <row r="869" spans="21:22" x14ac:dyDescent="0.25">
      <c r="U869" s="73" t="s">
        <v>1843</v>
      </c>
      <c r="V869" s="73" t="s">
        <v>1844</v>
      </c>
    </row>
    <row r="870" spans="21:22" x14ac:dyDescent="0.25">
      <c r="U870" s="73" t="s">
        <v>1845</v>
      </c>
      <c r="V870" s="73" t="s">
        <v>1846</v>
      </c>
    </row>
    <row r="871" spans="21:22" x14ac:dyDescent="0.25">
      <c r="U871" s="73" t="s">
        <v>1847</v>
      </c>
      <c r="V871" s="73" t="s">
        <v>1848</v>
      </c>
    </row>
    <row r="872" spans="21:22" x14ac:dyDescent="0.25">
      <c r="U872" s="73" t="s">
        <v>1849</v>
      </c>
      <c r="V872" s="73" t="s">
        <v>1850</v>
      </c>
    </row>
    <row r="873" spans="21:22" x14ac:dyDescent="0.25">
      <c r="U873" s="73" t="s">
        <v>1851</v>
      </c>
      <c r="V873" s="73" t="s">
        <v>1852</v>
      </c>
    </row>
    <row r="874" spans="21:22" x14ac:dyDescent="0.25">
      <c r="U874" s="73" t="s">
        <v>1853</v>
      </c>
      <c r="V874" s="73" t="s">
        <v>1854</v>
      </c>
    </row>
    <row r="875" spans="21:22" x14ac:dyDescent="0.25">
      <c r="U875" s="73" t="s">
        <v>1855</v>
      </c>
      <c r="V875" s="73" t="s">
        <v>1856</v>
      </c>
    </row>
    <row r="876" spans="21:22" x14ac:dyDescent="0.25">
      <c r="U876" s="73" t="s">
        <v>1857</v>
      </c>
      <c r="V876" s="73" t="s">
        <v>1858</v>
      </c>
    </row>
    <row r="877" spans="21:22" x14ac:dyDescent="0.25">
      <c r="U877" s="73" t="s">
        <v>1859</v>
      </c>
      <c r="V877" s="73" t="s">
        <v>1860</v>
      </c>
    </row>
    <row r="878" spans="21:22" x14ac:dyDescent="0.25">
      <c r="U878" s="73" t="s">
        <v>1861</v>
      </c>
      <c r="V878" s="73" t="s">
        <v>1862</v>
      </c>
    </row>
    <row r="879" spans="21:22" x14ac:dyDescent="0.25">
      <c r="U879" s="73" t="s">
        <v>1863</v>
      </c>
      <c r="V879" s="73" t="s">
        <v>1864</v>
      </c>
    </row>
    <row r="880" spans="21:22" x14ac:dyDescent="0.25">
      <c r="U880" s="73" t="s">
        <v>1865</v>
      </c>
      <c r="V880" s="73" t="s">
        <v>1866</v>
      </c>
    </row>
    <row r="881" spans="21:22" x14ac:dyDescent="0.25">
      <c r="U881" s="73" t="s">
        <v>1867</v>
      </c>
      <c r="V881" s="73" t="s">
        <v>1868</v>
      </c>
    </row>
    <row r="882" spans="21:22" x14ac:dyDescent="0.25">
      <c r="U882" s="73" t="s">
        <v>1869</v>
      </c>
      <c r="V882" s="73" t="s">
        <v>1870</v>
      </c>
    </row>
    <row r="883" spans="21:22" x14ac:dyDescent="0.25">
      <c r="U883" s="73" t="s">
        <v>1871</v>
      </c>
      <c r="V883" s="73" t="s">
        <v>1872</v>
      </c>
    </row>
    <row r="884" spans="21:22" x14ac:dyDescent="0.25">
      <c r="U884" s="73" t="s">
        <v>1873</v>
      </c>
      <c r="V884" s="73" t="s">
        <v>1874</v>
      </c>
    </row>
    <row r="885" spans="21:22" x14ac:dyDescent="0.25">
      <c r="U885" s="73" t="s">
        <v>1875</v>
      </c>
      <c r="V885" s="73" t="s">
        <v>1876</v>
      </c>
    </row>
    <row r="886" spans="21:22" x14ac:dyDescent="0.25">
      <c r="U886" s="73" t="s">
        <v>1877</v>
      </c>
      <c r="V886" s="73" t="s">
        <v>1878</v>
      </c>
    </row>
    <row r="887" spans="21:22" x14ac:dyDescent="0.25">
      <c r="U887" s="73" t="s">
        <v>1879</v>
      </c>
      <c r="V887" s="73" t="s">
        <v>1880</v>
      </c>
    </row>
    <row r="888" spans="21:22" x14ac:dyDescent="0.25">
      <c r="U888" s="73" t="s">
        <v>1881</v>
      </c>
      <c r="V888" s="73" t="s">
        <v>1882</v>
      </c>
    </row>
    <row r="889" spans="21:22" x14ac:dyDescent="0.25">
      <c r="U889" s="73" t="s">
        <v>1883</v>
      </c>
      <c r="V889" s="73" t="s">
        <v>1884</v>
      </c>
    </row>
    <row r="890" spans="21:22" x14ac:dyDescent="0.25">
      <c r="U890" s="73" t="s">
        <v>1885</v>
      </c>
      <c r="V890" s="73" t="s">
        <v>1886</v>
      </c>
    </row>
    <row r="891" spans="21:22" x14ac:dyDescent="0.25">
      <c r="U891" s="73" t="s">
        <v>1887</v>
      </c>
      <c r="V891" s="73" t="s">
        <v>1888</v>
      </c>
    </row>
    <row r="892" spans="21:22" x14ac:dyDescent="0.25">
      <c r="U892" s="73" t="s">
        <v>1889</v>
      </c>
      <c r="V892" s="73" t="s">
        <v>1890</v>
      </c>
    </row>
    <row r="893" spans="21:22" x14ac:dyDescent="0.25">
      <c r="U893" s="73" t="s">
        <v>1891</v>
      </c>
      <c r="V893" s="73" t="s">
        <v>1892</v>
      </c>
    </row>
    <row r="894" spans="21:22" x14ac:dyDescent="0.25">
      <c r="U894" s="73" t="s">
        <v>1893</v>
      </c>
      <c r="V894" s="73" t="s">
        <v>1894</v>
      </c>
    </row>
    <row r="895" spans="21:22" x14ac:dyDescent="0.25">
      <c r="U895" s="73" t="s">
        <v>1895</v>
      </c>
      <c r="V895" s="73" t="s">
        <v>1896</v>
      </c>
    </row>
    <row r="896" spans="21:22" x14ac:dyDescent="0.25">
      <c r="U896" s="73" t="s">
        <v>1897</v>
      </c>
      <c r="V896" s="73" t="s">
        <v>1898</v>
      </c>
    </row>
    <row r="897" spans="21:22" x14ac:dyDescent="0.25">
      <c r="U897" s="73" t="s">
        <v>1899</v>
      </c>
      <c r="V897" s="73" t="s">
        <v>1900</v>
      </c>
    </row>
    <row r="898" spans="21:22" x14ac:dyDescent="0.25">
      <c r="U898" s="73" t="s">
        <v>1901</v>
      </c>
      <c r="V898" s="73" t="s">
        <v>1902</v>
      </c>
    </row>
    <row r="899" spans="21:22" x14ac:dyDescent="0.25">
      <c r="U899" s="73" t="s">
        <v>1903</v>
      </c>
      <c r="V899" s="73" t="s">
        <v>1904</v>
      </c>
    </row>
    <row r="900" spans="21:22" x14ac:dyDescent="0.25">
      <c r="U900" s="73" t="s">
        <v>1905</v>
      </c>
      <c r="V900" s="73" t="s">
        <v>1906</v>
      </c>
    </row>
    <row r="901" spans="21:22" x14ac:dyDescent="0.25">
      <c r="U901" s="73" t="s">
        <v>1907</v>
      </c>
      <c r="V901" s="73" t="s">
        <v>1908</v>
      </c>
    </row>
    <row r="902" spans="21:22" x14ac:dyDescent="0.25">
      <c r="U902" s="73" t="s">
        <v>1909</v>
      </c>
      <c r="V902" s="73" t="s">
        <v>1910</v>
      </c>
    </row>
    <row r="903" spans="21:22" x14ac:dyDescent="0.25">
      <c r="U903" s="73" t="s">
        <v>1911</v>
      </c>
      <c r="V903" s="73" t="s">
        <v>1912</v>
      </c>
    </row>
    <row r="904" spans="21:22" x14ac:dyDescent="0.25">
      <c r="U904" s="73" t="s">
        <v>1913</v>
      </c>
      <c r="V904" s="73" t="s">
        <v>1914</v>
      </c>
    </row>
    <row r="905" spans="21:22" x14ac:dyDescent="0.25">
      <c r="U905" s="73" t="s">
        <v>1915</v>
      </c>
      <c r="V905" s="73" t="s">
        <v>1916</v>
      </c>
    </row>
    <row r="906" spans="21:22" x14ac:dyDescent="0.25">
      <c r="U906" s="73" t="s">
        <v>1917</v>
      </c>
      <c r="V906" s="73" t="s">
        <v>1918</v>
      </c>
    </row>
    <row r="907" spans="21:22" x14ac:dyDescent="0.25">
      <c r="U907" s="73" t="s">
        <v>1919</v>
      </c>
      <c r="V907" s="73" t="s">
        <v>1920</v>
      </c>
    </row>
    <row r="908" spans="21:22" x14ac:dyDescent="0.25">
      <c r="U908" s="73" t="s">
        <v>1921</v>
      </c>
      <c r="V908" s="73" t="s">
        <v>1922</v>
      </c>
    </row>
    <row r="909" spans="21:22" x14ac:dyDescent="0.25">
      <c r="U909" s="73" t="s">
        <v>1923</v>
      </c>
      <c r="V909" s="73" t="s">
        <v>1924</v>
      </c>
    </row>
    <row r="910" spans="21:22" x14ac:dyDescent="0.25">
      <c r="U910" s="73" t="s">
        <v>1925</v>
      </c>
      <c r="V910" s="73" t="s">
        <v>1926</v>
      </c>
    </row>
    <row r="911" spans="21:22" x14ac:dyDescent="0.25">
      <c r="U911" s="73" t="s">
        <v>1927</v>
      </c>
      <c r="V911" s="73" t="s">
        <v>1928</v>
      </c>
    </row>
    <row r="912" spans="21:22" x14ac:dyDescent="0.25">
      <c r="U912" s="73" t="s">
        <v>1929</v>
      </c>
      <c r="V912" s="73" t="s">
        <v>1930</v>
      </c>
    </row>
    <row r="913" spans="21:22" x14ac:dyDescent="0.25">
      <c r="U913" s="73" t="s">
        <v>1931</v>
      </c>
      <c r="V913" s="73" t="s">
        <v>1932</v>
      </c>
    </row>
    <row r="914" spans="21:22" x14ac:dyDescent="0.25">
      <c r="U914" s="73" t="s">
        <v>1933</v>
      </c>
      <c r="V914" s="73" t="s">
        <v>1934</v>
      </c>
    </row>
    <row r="915" spans="21:22" x14ac:dyDescent="0.25">
      <c r="U915" s="73" t="s">
        <v>1935</v>
      </c>
      <c r="V915" s="73" t="s">
        <v>1936</v>
      </c>
    </row>
    <row r="916" spans="21:22" x14ac:dyDescent="0.25">
      <c r="U916" s="73" t="s">
        <v>1937</v>
      </c>
      <c r="V916" s="73" t="s">
        <v>1938</v>
      </c>
    </row>
    <row r="917" spans="21:22" x14ac:dyDescent="0.25">
      <c r="U917" s="73" t="s">
        <v>1939</v>
      </c>
      <c r="V917" s="73" t="s">
        <v>1940</v>
      </c>
    </row>
    <row r="918" spans="21:22" x14ac:dyDescent="0.25">
      <c r="U918" s="73" t="s">
        <v>1941</v>
      </c>
      <c r="V918" s="73" t="s">
        <v>1942</v>
      </c>
    </row>
    <row r="919" spans="21:22" x14ac:dyDescent="0.25">
      <c r="U919" s="73" t="s">
        <v>1943</v>
      </c>
      <c r="V919" s="73" t="s">
        <v>1944</v>
      </c>
    </row>
    <row r="920" spans="21:22" x14ac:dyDescent="0.25">
      <c r="U920" s="73" t="s">
        <v>1945</v>
      </c>
      <c r="V920" s="73" t="s">
        <v>1946</v>
      </c>
    </row>
    <row r="921" spans="21:22" x14ac:dyDescent="0.25">
      <c r="U921" s="73" t="s">
        <v>1947</v>
      </c>
      <c r="V921" s="73" t="s">
        <v>1948</v>
      </c>
    </row>
    <row r="922" spans="21:22" x14ac:dyDescent="0.25">
      <c r="U922" s="73" t="s">
        <v>1949</v>
      </c>
      <c r="V922" s="73" t="s">
        <v>1950</v>
      </c>
    </row>
    <row r="923" spans="21:22" x14ac:dyDescent="0.25">
      <c r="U923" s="73" t="s">
        <v>1951</v>
      </c>
      <c r="V923" s="73" t="s">
        <v>1952</v>
      </c>
    </row>
    <row r="924" spans="21:22" x14ac:dyDescent="0.25">
      <c r="U924" s="73" t="s">
        <v>1953</v>
      </c>
      <c r="V924" s="73" t="s">
        <v>1954</v>
      </c>
    </row>
    <row r="925" spans="21:22" x14ac:dyDescent="0.25">
      <c r="U925" s="73" t="s">
        <v>1955</v>
      </c>
      <c r="V925" s="73" t="s">
        <v>1956</v>
      </c>
    </row>
    <row r="926" spans="21:22" x14ac:dyDescent="0.25">
      <c r="U926" s="73" t="s">
        <v>1957</v>
      </c>
      <c r="V926" s="73" t="s">
        <v>1958</v>
      </c>
    </row>
    <row r="927" spans="21:22" x14ac:dyDescent="0.25">
      <c r="U927" s="73" t="s">
        <v>1959</v>
      </c>
      <c r="V927" s="73" t="s">
        <v>1960</v>
      </c>
    </row>
    <row r="928" spans="21:22" x14ac:dyDescent="0.25">
      <c r="U928" s="73" t="s">
        <v>1961</v>
      </c>
      <c r="V928" s="73" t="s">
        <v>1962</v>
      </c>
    </row>
    <row r="929" spans="21:22" x14ac:dyDescent="0.25">
      <c r="U929" s="73" t="s">
        <v>1963</v>
      </c>
      <c r="V929" s="73" t="s">
        <v>1964</v>
      </c>
    </row>
    <row r="930" spans="21:22" x14ac:dyDescent="0.25">
      <c r="U930" s="73" t="s">
        <v>1965</v>
      </c>
      <c r="V930" s="73" t="s">
        <v>1966</v>
      </c>
    </row>
    <row r="931" spans="21:22" x14ac:dyDescent="0.25">
      <c r="U931" s="73" t="s">
        <v>1967</v>
      </c>
      <c r="V931" s="73" t="s">
        <v>1968</v>
      </c>
    </row>
    <row r="932" spans="21:22" x14ac:dyDescent="0.25">
      <c r="U932" s="73" t="s">
        <v>1969</v>
      </c>
      <c r="V932" s="73" t="s">
        <v>1970</v>
      </c>
    </row>
    <row r="933" spans="21:22" x14ac:dyDescent="0.25">
      <c r="U933" s="73" t="s">
        <v>1971</v>
      </c>
      <c r="V933" s="73" t="s">
        <v>1972</v>
      </c>
    </row>
    <row r="934" spans="21:22" x14ac:dyDescent="0.25">
      <c r="U934" s="73" t="s">
        <v>1973</v>
      </c>
      <c r="V934" s="73" t="s">
        <v>1974</v>
      </c>
    </row>
    <row r="935" spans="21:22" x14ac:dyDescent="0.25">
      <c r="U935" s="73" t="s">
        <v>1975</v>
      </c>
      <c r="V935" s="73" t="s">
        <v>1976</v>
      </c>
    </row>
    <row r="936" spans="21:22" x14ac:dyDescent="0.25">
      <c r="U936" s="73" t="s">
        <v>1977</v>
      </c>
      <c r="V936" s="73" t="s">
        <v>1978</v>
      </c>
    </row>
    <row r="937" spans="21:22" x14ac:dyDescent="0.25">
      <c r="U937" s="73" t="s">
        <v>1979</v>
      </c>
      <c r="V937" s="73" t="s">
        <v>1980</v>
      </c>
    </row>
    <row r="938" spans="21:22" x14ac:dyDescent="0.25">
      <c r="U938" s="73" t="s">
        <v>1981</v>
      </c>
      <c r="V938" s="73" t="s">
        <v>1982</v>
      </c>
    </row>
    <row r="939" spans="21:22" x14ac:dyDescent="0.25">
      <c r="U939" s="73" t="s">
        <v>1983</v>
      </c>
      <c r="V939" s="73" t="s">
        <v>1984</v>
      </c>
    </row>
    <row r="940" spans="21:22" x14ac:dyDescent="0.25">
      <c r="U940" s="73" t="s">
        <v>1985</v>
      </c>
      <c r="V940" s="73" t="s">
        <v>1986</v>
      </c>
    </row>
    <row r="941" spans="21:22" x14ac:dyDescent="0.25">
      <c r="U941" s="73" t="s">
        <v>1987</v>
      </c>
      <c r="V941" s="73" t="s">
        <v>1988</v>
      </c>
    </row>
    <row r="942" spans="21:22" x14ac:dyDescent="0.25">
      <c r="U942" s="73" t="s">
        <v>1989</v>
      </c>
      <c r="V942" s="73" t="s">
        <v>1990</v>
      </c>
    </row>
    <row r="943" spans="21:22" x14ac:dyDescent="0.25">
      <c r="U943" s="73" t="s">
        <v>1991</v>
      </c>
      <c r="V943" s="73" t="s">
        <v>1992</v>
      </c>
    </row>
    <row r="944" spans="21:22" x14ac:dyDescent="0.25">
      <c r="U944" s="73" t="s">
        <v>1993</v>
      </c>
      <c r="V944" s="73" t="s">
        <v>1994</v>
      </c>
    </row>
    <row r="945" spans="21:22" x14ac:dyDescent="0.25">
      <c r="U945" s="73" t="s">
        <v>1995</v>
      </c>
      <c r="V945" s="73" t="s">
        <v>1996</v>
      </c>
    </row>
    <row r="946" spans="21:22" x14ac:dyDescent="0.25">
      <c r="U946" s="73" t="s">
        <v>1997</v>
      </c>
      <c r="V946" s="73" t="s">
        <v>1998</v>
      </c>
    </row>
    <row r="947" spans="21:22" x14ac:dyDescent="0.25">
      <c r="U947" s="73" t="s">
        <v>1999</v>
      </c>
      <c r="V947" s="73" t="s">
        <v>2000</v>
      </c>
    </row>
    <row r="948" spans="21:22" x14ac:dyDescent="0.25">
      <c r="U948" s="73" t="s">
        <v>2001</v>
      </c>
      <c r="V948" s="73" t="s">
        <v>2002</v>
      </c>
    </row>
    <row r="949" spans="21:22" x14ac:dyDescent="0.25">
      <c r="U949" s="73" t="s">
        <v>2003</v>
      </c>
      <c r="V949" s="73" t="s">
        <v>2004</v>
      </c>
    </row>
    <row r="950" spans="21:22" x14ac:dyDescent="0.25">
      <c r="U950" s="73" t="s">
        <v>2005</v>
      </c>
      <c r="V950" s="73" t="s">
        <v>2006</v>
      </c>
    </row>
    <row r="951" spans="21:22" x14ac:dyDescent="0.25">
      <c r="U951" s="73" t="s">
        <v>2007</v>
      </c>
      <c r="V951" s="73" t="s">
        <v>2008</v>
      </c>
    </row>
    <row r="952" spans="21:22" x14ac:dyDescent="0.25">
      <c r="U952" s="73" t="s">
        <v>2009</v>
      </c>
      <c r="V952" s="73" t="s">
        <v>2010</v>
      </c>
    </row>
    <row r="953" spans="21:22" x14ac:dyDescent="0.25">
      <c r="U953" s="73" t="s">
        <v>2011</v>
      </c>
      <c r="V953" s="73" t="s">
        <v>2012</v>
      </c>
    </row>
    <row r="954" spans="21:22" x14ac:dyDescent="0.25">
      <c r="U954" s="73" t="s">
        <v>2013</v>
      </c>
      <c r="V954" s="73" t="s">
        <v>2014</v>
      </c>
    </row>
    <row r="955" spans="21:22" x14ac:dyDescent="0.25">
      <c r="U955" s="73" t="s">
        <v>2015</v>
      </c>
      <c r="V955" s="73" t="s">
        <v>2016</v>
      </c>
    </row>
    <row r="956" spans="21:22" x14ac:dyDescent="0.25">
      <c r="U956" s="73" t="s">
        <v>2017</v>
      </c>
      <c r="V956" s="73" t="s">
        <v>2018</v>
      </c>
    </row>
    <row r="957" spans="21:22" x14ac:dyDescent="0.25">
      <c r="U957" s="73" t="s">
        <v>2019</v>
      </c>
      <c r="V957" s="73" t="s">
        <v>2020</v>
      </c>
    </row>
    <row r="958" spans="21:22" x14ac:dyDescent="0.25">
      <c r="U958" s="73" t="s">
        <v>2021</v>
      </c>
      <c r="V958" s="73" t="s">
        <v>2022</v>
      </c>
    </row>
    <row r="959" spans="21:22" x14ac:dyDescent="0.25">
      <c r="U959" s="73" t="s">
        <v>2023</v>
      </c>
      <c r="V959" s="73" t="s">
        <v>2024</v>
      </c>
    </row>
    <row r="960" spans="21:22" x14ac:dyDescent="0.25">
      <c r="U960" s="73" t="s">
        <v>2025</v>
      </c>
      <c r="V960" s="73" t="s">
        <v>2026</v>
      </c>
    </row>
    <row r="961" spans="21:22" x14ac:dyDescent="0.25">
      <c r="U961" s="73" t="s">
        <v>2027</v>
      </c>
      <c r="V961" s="73" t="s">
        <v>2028</v>
      </c>
    </row>
    <row r="962" spans="21:22" x14ac:dyDescent="0.25">
      <c r="U962" s="73" t="s">
        <v>2029</v>
      </c>
      <c r="V962" s="73" t="s">
        <v>2030</v>
      </c>
    </row>
    <row r="963" spans="21:22" x14ac:dyDescent="0.25">
      <c r="U963" s="73" t="s">
        <v>2031</v>
      </c>
      <c r="V963" s="73" t="s">
        <v>2032</v>
      </c>
    </row>
    <row r="964" spans="21:22" x14ac:dyDescent="0.25">
      <c r="U964" s="73" t="s">
        <v>2033</v>
      </c>
      <c r="V964" s="73" t="s">
        <v>2034</v>
      </c>
    </row>
    <row r="965" spans="21:22" x14ac:dyDescent="0.25">
      <c r="U965" s="73" t="s">
        <v>2035</v>
      </c>
      <c r="V965" s="73" t="s">
        <v>2036</v>
      </c>
    </row>
    <row r="966" spans="21:22" x14ac:dyDescent="0.25">
      <c r="U966" s="73" t="s">
        <v>2037</v>
      </c>
      <c r="V966" s="73" t="s">
        <v>2038</v>
      </c>
    </row>
    <row r="967" spans="21:22" x14ac:dyDescent="0.25">
      <c r="U967" s="73" t="s">
        <v>2039</v>
      </c>
      <c r="V967" s="73" t="s">
        <v>2040</v>
      </c>
    </row>
    <row r="968" spans="21:22" x14ac:dyDescent="0.25">
      <c r="U968" s="73" t="s">
        <v>2041</v>
      </c>
      <c r="V968" s="73" t="s">
        <v>2042</v>
      </c>
    </row>
    <row r="969" spans="21:22" x14ac:dyDescent="0.25">
      <c r="U969" s="73" t="s">
        <v>2043</v>
      </c>
      <c r="V969" s="73" t="s">
        <v>2044</v>
      </c>
    </row>
    <row r="970" spans="21:22" x14ac:dyDescent="0.25">
      <c r="U970" s="73" t="s">
        <v>2045</v>
      </c>
      <c r="V970" s="73" t="s">
        <v>2046</v>
      </c>
    </row>
    <row r="971" spans="21:22" x14ac:dyDescent="0.25">
      <c r="U971" s="73" t="s">
        <v>2047</v>
      </c>
      <c r="V971" s="73" t="s">
        <v>2048</v>
      </c>
    </row>
    <row r="972" spans="21:22" x14ac:dyDescent="0.25">
      <c r="U972" s="73" t="s">
        <v>2049</v>
      </c>
      <c r="V972" s="73" t="s">
        <v>2050</v>
      </c>
    </row>
    <row r="973" spans="21:22" x14ac:dyDescent="0.25">
      <c r="U973" s="73" t="s">
        <v>2051</v>
      </c>
      <c r="V973" s="73" t="s">
        <v>2052</v>
      </c>
    </row>
    <row r="974" spans="21:22" x14ac:dyDescent="0.25">
      <c r="U974" s="73" t="s">
        <v>2053</v>
      </c>
      <c r="V974" s="73" t="s">
        <v>2054</v>
      </c>
    </row>
    <row r="975" spans="21:22" x14ac:dyDescent="0.25">
      <c r="U975" s="73" t="s">
        <v>2055</v>
      </c>
      <c r="V975" s="73" t="s">
        <v>2056</v>
      </c>
    </row>
    <row r="976" spans="21:22" x14ac:dyDescent="0.25">
      <c r="U976" s="73" t="s">
        <v>2057</v>
      </c>
      <c r="V976" s="73" t="s">
        <v>2058</v>
      </c>
    </row>
    <row r="977" spans="21:22" x14ac:dyDescent="0.25">
      <c r="U977" s="73" t="s">
        <v>2059</v>
      </c>
      <c r="V977" s="73" t="s">
        <v>2060</v>
      </c>
    </row>
    <row r="978" spans="21:22" x14ac:dyDescent="0.25">
      <c r="U978" s="73" t="s">
        <v>2061</v>
      </c>
      <c r="V978" s="73" t="s">
        <v>2062</v>
      </c>
    </row>
    <row r="979" spans="21:22" x14ac:dyDescent="0.25">
      <c r="U979" s="73" t="s">
        <v>2063</v>
      </c>
      <c r="V979" s="73" t="s">
        <v>2064</v>
      </c>
    </row>
    <row r="980" spans="21:22" x14ac:dyDescent="0.25">
      <c r="U980" s="73" t="s">
        <v>2065</v>
      </c>
      <c r="V980" s="73" t="s">
        <v>2066</v>
      </c>
    </row>
    <row r="981" spans="21:22" x14ac:dyDescent="0.25">
      <c r="U981" s="73" t="s">
        <v>2067</v>
      </c>
      <c r="V981" s="73" t="s">
        <v>2068</v>
      </c>
    </row>
    <row r="982" spans="21:22" x14ac:dyDescent="0.25">
      <c r="U982" s="73" t="s">
        <v>2069</v>
      </c>
      <c r="V982" s="73" t="s">
        <v>2070</v>
      </c>
    </row>
    <row r="983" spans="21:22" x14ac:dyDescent="0.25">
      <c r="U983" s="73" t="s">
        <v>2071</v>
      </c>
      <c r="V983" s="73" t="s">
        <v>2072</v>
      </c>
    </row>
    <row r="984" spans="21:22" x14ac:dyDescent="0.25">
      <c r="U984" s="73" t="s">
        <v>2073</v>
      </c>
      <c r="V984" s="73" t="s">
        <v>2074</v>
      </c>
    </row>
    <row r="985" spans="21:22" x14ac:dyDescent="0.25">
      <c r="U985" s="73" t="s">
        <v>2075</v>
      </c>
      <c r="V985" s="73" t="s">
        <v>2076</v>
      </c>
    </row>
    <row r="986" spans="21:22" x14ac:dyDescent="0.25">
      <c r="U986" s="73" t="s">
        <v>2077</v>
      </c>
      <c r="V986" s="73" t="s">
        <v>2078</v>
      </c>
    </row>
    <row r="987" spans="21:22" x14ac:dyDescent="0.25">
      <c r="U987" s="73" t="s">
        <v>2079</v>
      </c>
      <c r="V987" s="73" t="s">
        <v>2080</v>
      </c>
    </row>
    <row r="988" spans="21:22" x14ac:dyDescent="0.25">
      <c r="U988" s="73" t="s">
        <v>2081</v>
      </c>
      <c r="V988" s="73" t="s">
        <v>2082</v>
      </c>
    </row>
    <row r="989" spans="21:22" x14ac:dyDescent="0.25">
      <c r="U989" s="73" t="s">
        <v>2083</v>
      </c>
      <c r="V989" s="73" t="s">
        <v>2084</v>
      </c>
    </row>
    <row r="990" spans="21:22" x14ac:dyDescent="0.25">
      <c r="U990" s="73" t="s">
        <v>2085</v>
      </c>
      <c r="V990" s="73" t="s">
        <v>2086</v>
      </c>
    </row>
    <row r="991" spans="21:22" x14ac:dyDescent="0.25">
      <c r="U991" s="73" t="s">
        <v>2087</v>
      </c>
      <c r="V991" s="73" t="s">
        <v>2088</v>
      </c>
    </row>
    <row r="992" spans="21:22" x14ac:dyDescent="0.25">
      <c r="U992" s="73" t="s">
        <v>2089</v>
      </c>
      <c r="V992" s="73" t="s">
        <v>2090</v>
      </c>
    </row>
    <row r="993" spans="21:22" x14ac:dyDescent="0.25">
      <c r="U993" s="73" t="s">
        <v>2091</v>
      </c>
      <c r="V993" s="73" t="s">
        <v>2092</v>
      </c>
    </row>
    <row r="994" spans="21:22" x14ac:dyDescent="0.25">
      <c r="U994" s="73" t="s">
        <v>2093</v>
      </c>
      <c r="V994" s="73" t="s">
        <v>2094</v>
      </c>
    </row>
    <row r="995" spans="21:22" x14ac:dyDescent="0.25">
      <c r="U995" s="73" t="s">
        <v>2095</v>
      </c>
      <c r="V995" s="73" t="s">
        <v>2096</v>
      </c>
    </row>
    <row r="996" spans="21:22" x14ac:dyDescent="0.25">
      <c r="U996" s="73" t="s">
        <v>2097</v>
      </c>
      <c r="V996" s="73" t="s">
        <v>2098</v>
      </c>
    </row>
    <row r="997" spans="21:22" x14ac:dyDescent="0.25">
      <c r="U997" s="73" t="s">
        <v>2099</v>
      </c>
      <c r="V997" s="73" t="s">
        <v>2100</v>
      </c>
    </row>
    <row r="998" spans="21:22" x14ac:dyDescent="0.25">
      <c r="U998" s="73" t="s">
        <v>2101</v>
      </c>
      <c r="V998" s="73" t="s">
        <v>2102</v>
      </c>
    </row>
    <row r="999" spans="21:22" x14ac:dyDescent="0.25">
      <c r="U999" s="73" t="s">
        <v>2103</v>
      </c>
      <c r="V999" s="73" t="s">
        <v>2104</v>
      </c>
    </row>
    <row r="1000" spans="21:22" x14ac:dyDescent="0.25">
      <c r="U1000" s="73" t="s">
        <v>2105</v>
      </c>
      <c r="V1000" s="73" t="s">
        <v>2106</v>
      </c>
    </row>
    <row r="1001" spans="21:22" x14ac:dyDescent="0.25">
      <c r="U1001" s="73" t="s">
        <v>2107</v>
      </c>
      <c r="V1001" s="73" t="s">
        <v>2108</v>
      </c>
    </row>
    <row r="1002" spans="21:22" x14ac:dyDescent="0.25">
      <c r="U1002" s="73" t="s">
        <v>2109</v>
      </c>
      <c r="V1002" s="73" t="s">
        <v>2110</v>
      </c>
    </row>
    <row r="1003" spans="21:22" x14ac:dyDescent="0.25">
      <c r="U1003" s="73" t="s">
        <v>2111</v>
      </c>
      <c r="V1003" s="73" t="s">
        <v>2112</v>
      </c>
    </row>
    <row r="1004" spans="21:22" x14ac:dyDescent="0.25">
      <c r="U1004" s="73" t="s">
        <v>2113</v>
      </c>
      <c r="V1004" s="73" t="s">
        <v>2114</v>
      </c>
    </row>
    <row r="1005" spans="21:22" x14ac:dyDescent="0.25">
      <c r="U1005" s="73" t="s">
        <v>2115</v>
      </c>
      <c r="V1005" s="73" t="s">
        <v>2116</v>
      </c>
    </row>
    <row r="1006" spans="21:22" x14ac:dyDescent="0.25">
      <c r="U1006" s="73" t="s">
        <v>2117</v>
      </c>
      <c r="V1006" s="73" t="s">
        <v>2118</v>
      </c>
    </row>
    <row r="1007" spans="21:22" x14ac:dyDescent="0.25">
      <c r="U1007" s="73" t="s">
        <v>2119</v>
      </c>
      <c r="V1007" s="73" t="s">
        <v>2120</v>
      </c>
    </row>
    <row r="1008" spans="21:22" x14ac:dyDescent="0.25">
      <c r="U1008" s="73" t="s">
        <v>2121</v>
      </c>
      <c r="V1008" s="73" t="s">
        <v>2122</v>
      </c>
    </row>
    <row r="1009" spans="21:22" x14ac:dyDescent="0.25">
      <c r="U1009" s="73" t="s">
        <v>2123</v>
      </c>
      <c r="V1009" s="73" t="s">
        <v>2124</v>
      </c>
    </row>
    <row r="1010" spans="21:22" x14ac:dyDescent="0.25">
      <c r="U1010" s="73" t="s">
        <v>2125</v>
      </c>
      <c r="V1010" s="73" t="s">
        <v>2126</v>
      </c>
    </row>
    <row r="1011" spans="21:22" x14ac:dyDescent="0.25">
      <c r="U1011" s="73" t="s">
        <v>2127</v>
      </c>
      <c r="V1011" s="73" t="s">
        <v>2128</v>
      </c>
    </row>
    <row r="1012" spans="21:22" x14ac:dyDescent="0.25">
      <c r="U1012" s="73" t="s">
        <v>2129</v>
      </c>
      <c r="V1012" s="73" t="s">
        <v>2130</v>
      </c>
    </row>
    <row r="1013" spans="21:22" x14ac:dyDescent="0.25">
      <c r="U1013" s="73" t="s">
        <v>2131</v>
      </c>
      <c r="V1013" s="73" t="s">
        <v>2132</v>
      </c>
    </row>
    <row r="1014" spans="21:22" x14ac:dyDescent="0.25">
      <c r="U1014" s="73" t="s">
        <v>2133</v>
      </c>
      <c r="V1014" s="73" t="s">
        <v>2134</v>
      </c>
    </row>
    <row r="1015" spans="21:22" x14ac:dyDescent="0.25">
      <c r="U1015" s="73" t="s">
        <v>2135</v>
      </c>
      <c r="V1015" s="73" t="s">
        <v>2136</v>
      </c>
    </row>
    <row r="1016" spans="21:22" x14ac:dyDescent="0.25">
      <c r="U1016" s="73" t="s">
        <v>2137</v>
      </c>
      <c r="V1016" s="73" t="s">
        <v>2138</v>
      </c>
    </row>
    <row r="1017" spans="21:22" x14ac:dyDescent="0.25">
      <c r="U1017" s="73" t="s">
        <v>2139</v>
      </c>
      <c r="V1017" s="73" t="s">
        <v>2140</v>
      </c>
    </row>
    <row r="1018" spans="21:22" x14ac:dyDescent="0.25">
      <c r="U1018" s="73" t="s">
        <v>2141</v>
      </c>
      <c r="V1018" s="73" t="s">
        <v>2142</v>
      </c>
    </row>
    <row r="1019" spans="21:22" x14ac:dyDescent="0.25">
      <c r="U1019" s="73" t="s">
        <v>2143</v>
      </c>
      <c r="V1019" s="73" t="s">
        <v>2144</v>
      </c>
    </row>
    <row r="1020" spans="21:22" x14ac:dyDescent="0.25">
      <c r="U1020" s="73" t="s">
        <v>2145</v>
      </c>
      <c r="V1020" s="73" t="s">
        <v>2146</v>
      </c>
    </row>
    <row r="1021" spans="21:22" x14ac:dyDescent="0.25">
      <c r="U1021" s="73" t="s">
        <v>2147</v>
      </c>
      <c r="V1021" s="73" t="s">
        <v>2148</v>
      </c>
    </row>
    <row r="1022" spans="21:22" x14ac:dyDescent="0.25">
      <c r="U1022" s="73" t="s">
        <v>2149</v>
      </c>
      <c r="V1022" s="73" t="s">
        <v>2150</v>
      </c>
    </row>
    <row r="1023" spans="21:22" x14ac:dyDescent="0.25">
      <c r="U1023" s="73" t="s">
        <v>2151</v>
      </c>
      <c r="V1023" s="73" t="s">
        <v>2150</v>
      </c>
    </row>
    <row r="1024" spans="21:22" x14ac:dyDescent="0.25">
      <c r="U1024" s="73" t="s">
        <v>2152</v>
      </c>
      <c r="V1024" s="73" t="s">
        <v>2153</v>
      </c>
    </row>
    <row r="1025" spans="21:22" x14ac:dyDescent="0.25">
      <c r="U1025" s="73" t="s">
        <v>2154</v>
      </c>
      <c r="V1025" s="73" t="s">
        <v>2155</v>
      </c>
    </row>
    <row r="1026" spans="21:22" x14ac:dyDescent="0.25">
      <c r="U1026" s="73" t="s">
        <v>2156</v>
      </c>
      <c r="V1026" s="73" t="s">
        <v>2157</v>
      </c>
    </row>
    <row r="1027" spans="21:22" x14ac:dyDescent="0.25">
      <c r="U1027" s="73" t="s">
        <v>2158</v>
      </c>
      <c r="V1027" s="73" t="s">
        <v>2159</v>
      </c>
    </row>
    <row r="1028" spans="21:22" x14ac:dyDescent="0.25">
      <c r="U1028" s="73" t="s">
        <v>2160</v>
      </c>
      <c r="V1028" s="73" t="s">
        <v>2161</v>
      </c>
    </row>
    <row r="1029" spans="21:22" x14ac:dyDescent="0.25">
      <c r="U1029" s="73" t="s">
        <v>2162</v>
      </c>
      <c r="V1029" s="73" t="s">
        <v>2163</v>
      </c>
    </row>
    <row r="1030" spans="21:22" x14ac:dyDescent="0.25">
      <c r="U1030" s="73" t="s">
        <v>2164</v>
      </c>
      <c r="V1030" s="73" t="s">
        <v>2165</v>
      </c>
    </row>
    <row r="1031" spans="21:22" x14ac:dyDescent="0.25">
      <c r="U1031" s="73" t="s">
        <v>2166</v>
      </c>
      <c r="V1031" s="73" t="s">
        <v>2167</v>
      </c>
    </row>
    <row r="1032" spans="21:22" x14ac:dyDescent="0.25">
      <c r="U1032" s="73" t="s">
        <v>2168</v>
      </c>
      <c r="V1032" s="73" t="s">
        <v>2169</v>
      </c>
    </row>
    <row r="1033" spans="21:22" x14ac:dyDescent="0.25">
      <c r="U1033" s="73" t="s">
        <v>2170</v>
      </c>
      <c r="V1033" s="73" t="s">
        <v>2171</v>
      </c>
    </row>
    <row r="1034" spans="21:22" x14ac:dyDescent="0.25">
      <c r="U1034" s="73" t="s">
        <v>2172</v>
      </c>
      <c r="V1034" s="73" t="s">
        <v>2173</v>
      </c>
    </row>
    <row r="1035" spans="21:22" x14ac:dyDescent="0.25">
      <c r="U1035" s="73" t="s">
        <v>2174</v>
      </c>
      <c r="V1035" s="73" t="s">
        <v>2175</v>
      </c>
    </row>
    <row r="1036" spans="21:22" x14ac:dyDescent="0.25">
      <c r="U1036" s="73" t="s">
        <v>2176</v>
      </c>
      <c r="V1036" s="73" t="s">
        <v>2177</v>
      </c>
    </row>
    <row r="1037" spans="21:22" x14ac:dyDescent="0.25">
      <c r="U1037" s="73" t="s">
        <v>2178</v>
      </c>
      <c r="V1037" s="73" t="s">
        <v>2179</v>
      </c>
    </row>
    <row r="1038" spans="21:22" x14ac:dyDescent="0.25">
      <c r="U1038" s="73" t="s">
        <v>2180</v>
      </c>
      <c r="V1038" s="73" t="s">
        <v>2181</v>
      </c>
    </row>
    <row r="1039" spans="21:22" x14ac:dyDescent="0.25">
      <c r="U1039" s="73" t="s">
        <v>2182</v>
      </c>
      <c r="V1039" s="73" t="s">
        <v>2183</v>
      </c>
    </row>
    <row r="1040" spans="21:22" x14ac:dyDescent="0.25">
      <c r="U1040" s="73" t="s">
        <v>2184</v>
      </c>
      <c r="V1040" s="73" t="s">
        <v>2185</v>
      </c>
    </row>
    <row r="1041" spans="21:22" x14ac:dyDescent="0.25">
      <c r="U1041" s="73" t="s">
        <v>2186</v>
      </c>
      <c r="V1041" s="73" t="s">
        <v>2187</v>
      </c>
    </row>
    <row r="1042" spans="21:22" x14ac:dyDescent="0.25">
      <c r="U1042" s="73" t="s">
        <v>2188</v>
      </c>
      <c r="V1042" s="73" t="s">
        <v>2189</v>
      </c>
    </row>
    <row r="1043" spans="21:22" x14ac:dyDescent="0.25">
      <c r="U1043" s="73" t="s">
        <v>2190</v>
      </c>
      <c r="V1043" s="73" t="s">
        <v>2191</v>
      </c>
    </row>
    <row r="1044" spans="21:22" x14ac:dyDescent="0.25">
      <c r="U1044" s="73" t="s">
        <v>2192</v>
      </c>
      <c r="V1044" s="73" t="s">
        <v>2193</v>
      </c>
    </row>
    <row r="1045" spans="21:22" x14ac:dyDescent="0.25">
      <c r="U1045" s="73" t="s">
        <v>2194</v>
      </c>
      <c r="V1045" s="73" t="s">
        <v>2195</v>
      </c>
    </row>
    <row r="1046" spans="21:22" x14ac:dyDescent="0.25">
      <c r="U1046" s="73" t="s">
        <v>2196</v>
      </c>
      <c r="V1046" s="73" t="s">
        <v>2197</v>
      </c>
    </row>
    <row r="1047" spans="21:22" x14ac:dyDescent="0.25">
      <c r="U1047" s="73" t="s">
        <v>2198</v>
      </c>
      <c r="V1047" s="73" t="s">
        <v>2199</v>
      </c>
    </row>
    <row r="1048" spans="21:22" x14ac:dyDescent="0.25">
      <c r="U1048" s="73" t="s">
        <v>2200</v>
      </c>
      <c r="V1048" s="73" t="s">
        <v>2201</v>
      </c>
    </row>
    <row r="1049" spans="21:22" x14ac:dyDescent="0.25">
      <c r="U1049" s="73" t="s">
        <v>2202</v>
      </c>
      <c r="V1049" s="73" t="s">
        <v>2203</v>
      </c>
    </row>
    <row r="1050" spans="21:22" x14ac:dyDescent="0.25">
      <c r="U1050" s="73" t="s">
        <v>2204</v>
      </c>
      <c r="V1050" s="73" t="s">
        <v>2205</v>
      </c>
    </row>
    <row r="1051" spans="21:22" x14ac:dyDescent="0.25">
      <c r="U1051" s="73" t="s">
        <v>2206</v>
      </c>
      <c r="V1051" s="73" t="s">
        <v>2207</v>
      </c>
    </row>
    <row r="1052" spans="21:22" x14ac:dyDescent="0.25">
      <c r="U1052" s="73" t="s">
        <v>2208</v>
      </c>
      <c r="V1052" s="73" t="s">
        <v>2209</v>
      </c>
    </row>
    <row r="1053" spans="21:22" x14ac:dyDescent="0.25">
      <c r="U1053" s="73" t="s">
        <v>2210</v>
      </c>
      <c r="V1053" s="73" t="s">
        <v>2211</v>
      </c>
    </row>
    <row r="1054" spans="21:22" x14ac:dyDescent="0.25">
      <c r="U1054" s="73" t="s">
        <v>2212</v>
      </c>
      <c r="V1054" s="73" t="s">
        <v>2213</v>
      </c>
    </row>
    <row r="1055" spans="21:22" x14ac:dyDescent="0.25">
      <c r="U1055" s="73" t="s">
        <v>2214</v>
      </c>
      <c r="V1055" s="73" t="s">
        <v>2215</v>
      </c>
    </row>
    <row r="1056" spans="21:22" x14ac:dyDescent="0.25">
      <c r="U1056" s="73" t="s">
        <v>2216</v>
      </c>
      <c r="V1056" s="73" t="s">
        <v>2217</v>
      </c>
    </row>
    <row r="1057" spans="21:22" x14ac:dyDescent="0.25">
      <c r="U1057" s="73" t="s">
        <v>2218</v>
      </c>
      <c r="V1057" s="73" t="s">
        <v>2219</v>
      </c>
    </row>
    <row r="1058" spans="21:22" x14ac:dyDescent="0.25">
      <c r="U1058" s="73" t="s">
        <v>2220</v>
      </c>
      <c r="V1058" s="73" t="s">
        <v>2221</v>
      </c>
    </row>
    <row r="1059" spans="21:22" x14ac:dyDescent="0.25">
      <c r="U1059" s="73" t="s">
        <v>2222</v>
      </c>
      <c r="V1059" s="73" t="s">
        <v>2223</v>
      </c>
    </row>
    <row r="1060" spans="21:22" x14ac:dyDescent="0.25">
      <c r="U1060" s="73" t="s">
        <v>2224</v>
      </c>
      <c r="V1060" s="73" t="s">
        <v>2225</v>
      </c>
    </row>
    <row r="1061" spans="21:22" x14ac:dyDescent="0.25">
      <c r="U1061" s="73" t="s">
        <v>2226</v>
      </c>
      <c r="V1061" s="73" t="s">
        <v>2227</v>
      </c>
    </row>
    <row r="1062" spans="21:22" x14ac:dyDescent="0.25">
      <c r="U1062" s="73" t="s">
        <v>2228</v>
      </c>
      <c r="V1062" s="73" t="s">
        <v>2229</v>
      </c>
    </row>
    <row r="1063" spans="21:22" x14ac:dyDescent="0.25">
      <c r="U1063" s="73" t="s">
        <v>2230</v>
      </c>
      <c r="V1063" s="73" t="s">
        <v>2231</v>
      </c>
    </row>
    <row r="1064" spans="21:22" x14ac:dyDescent="0.25">
      <c r="U1064" s="73" t="s">
        <v>2232</v>
      </c>
      <c r="V1064" s="73" t="s">
        <v>2233</v>
      </c>
    </row>
    <row r="1065" spans="21:22" x14ac:dyDescent="0.25">
      <c r="U1065" s="73" t="s">
        <v>2234</v>
      </c>
      <c r="V1065" s="73" t="s">
        <v>2235</v>
      </c>
    </row>
    <row r="1066" spans="21:22" x14ac:dyDescent="0.25">
      <c r="U1066" s="73" t="s">
        <v>2236</v>
      </c>
      <c r="V1066" s="73" t="s">
        <v>2237</v>
      </c>
    </row>
    <row r="1067" spans="21:22" x14ac:dyDescent="0.25">
      <c r="U1067" s="73" t="s">
        <v>2238</v>
      </c>
      <c r="V1067" s="73" t="s">
        <v>2239</v>
      </c>
    </row>
    <row r="1068" spans="21:22" x14ac:dyDescent="0.25">
      <c r="U1068" s="73" t="s">
        <v>2240</v>
      </c>
      <c r="V1068" s="73" t="s">
        <v>2241</v>
      </c>
    </row>
    <row r="1069" spans="21:22" x14ac:dyDescent="0.25">
      <c r="U1069" s="73" t="s">
        <v>2242</v>
      </c>
      <c r="V1069" s="73" t="s">
        <v>2243</v>
      </c>
    </row>
    <row r="1070" spans="21:22" x14ac:dyDescent="0.25">
      <c r="U1070" s="73" t="s">
        <v>2244</v>
      </c>
      <c r="V1070" s="73" t="s">
        <v>2245</v>
      </c>
    </row>
    <row r="1071" spans="21:22" x14ac:dyDescent="0.25">
      <c r="U1071" s="73" t="s">
        <v>2246</v>
      </c>
      <c r="V1071" s="73" t="s">
        <v>2247</v>
      </c>
    </row>
    <row r="1072" spans="21:22" x14ac:dyDescent="0.25">
      <c r="U1072" s="73" t="s">
        <v>2248</v>
      </c>
      <c r="V1072" s="73" t="s">
        <v>2249</v>
      </c>
    </row>
    <row r="1073" spans="21:22" x14ac:dyDescent="0.25">
      <c r="U1073" s="73" t="s">
        <v>2250</v>
      </c>
      <c r="V1073" s="73" t="s">
        <v>2251</v>
      </c>
    </row>
    <row r="1074" spans="21:22" x14ac:dyDescent="0.25">
      <c r="U1074" s="73" t="s">
        <v>2252</v>
      </c>
      <c r="V1074" s="73" t="s">
        <v>2253</v>
      </c>
    </row>
    <row r="1075" spans="21:22" x14ac:dyDescent="0.25">
      <c r="U1075" s="73" t="s">
        <v>2254</v>
      </c>
      <c r="V1075" s="73" t="s">
        <v>2255</v>
      </c>
    </row>
    <row r="1076" spans="21:22" x14ac:dyDescent="0.25">
      <c r="U1076" s="73" t="s">
        <v>2256</v>
      </c>
      <c r="V1076" s="73" t="s">
        <v>2257</v>
      </c>
    </row>
    <row r="1077" spans="21:22" x14ac:dyDescent="0.25">
      <c r="U1077" s="73" t="s">
        <v>2258</v>
      </c>
      <c r="V1077" s="73" t="s">
        <v>2259</v>
      </c>
    </row>
    <row r="1078" spans="21:22" x14ac:dyDescent="0.25">
      <c r="U1078" s="73" t="s">
        <v>2260</v>
      </c>
      <c r="V1078" s="73" t="s">
        <v>2261</v>
      </c>
    </row>
    <row r="1079" spans="21:22" x14ac:dyDescent="0.25">
      <c r="U1079" s="73" t="s">
        <v>2262</v>
      </c>
      <c r="V1079" s="73" t="s">
        <v>2263</v>
      </c>
    </row>
    <row r="1080" spans="21:22" x14ac:dyDescent="0.25">
      <c r="U1080" s="73" t="s">
        <v>2264</v>
      </c>
      <c r="V1080" s="73" t="s">
        <v>2265</v>
      </c>
    </row>
    <row r="1081" spans="21:22" x14ac:dyDescent="0.25">
      <c r="U1081" s="73" t="s">
        <v>2266</v>
      </c>
      <c r="V1081" s="73" t="s">
        <v>2267</v>
      </c>
    </row>
    <row r="1082" spans="21:22" x14ac:dyDescent="0.25">
      <c r="U1082" s="73" t="s">
        <v>2268</v>
      </c>
      <c r="V1082" s="73" t="s">
        <v>2269</v>
      </c>
    </row>
    <row r="1083" spans="21:22" x14ac:dyDescent="0.25">
      <c r="U1083" s="73" t="s">
        <v>2270</v>
      </c>
      <c r="V1083" s="73" t="s">
        <v>2271</v>
      </c>
    </row>
    <row r="1084" spans="21:22" x14ac:dyDescent="0.25">
      <c r="U1084" s="73" t="s">
        <v>2272</v>
      </c>
      <c r="V1084" s="73" t="s">
        <v>2273</v>
      </c>
    </row>
    <row r="1085" spans="21:22" x14ac:dyDescent="0.25">
      <c r="U1085" s="73" t="s">
        <v>2274</v>
      </c>
      <c r="V1085" s="73" t="s">
        <v>2275</v>
      </c>
    </row>
    <row r="1086" spans="21:22" x14ac:dyDescent="0.25">
      <c r="U1086" s="73" t="s">
        <v>2276</v>
      </c>
      <c r="V1086" s="73" t="s">
        <v>2277</v>
      </c>
    </row>
    <row r="1087" spans="21:22" x14ac:dyDescent="0.25">
      <c r="U1087" s="73" t="s">
        <v>2278</v>
      </c>
      <c r="V1087" s="73" t="s">
        <v>2279</v>
      </c>
    </row>
    <row r="1088" spans="21:22" x14ac:dyDescent="0.25">
      <c r="U1088" s="73" t="s">
        <v>2280</v>
      </c>
      <c r="V1088" s="73" t="s">
        <v>2281</v>
      </c>
    </row>
    <row r="1089" spans="21:22" x14ac:dyDescent="0.25">
      <c r="U1089" s="73" t="s">
        <v>2282</v>
      </c>
      <c r="V1089" s="73" t="s">
        <v>2283</v>
      </c>
    </row>
    <row r="1090" spans="21:22" x14ac:dyDescent="0.25">
      <c r="U1090" s="73" t="s">
        <v>2284</v>
      </c>
      <c r="V1090" s="73" t="s">
        <v>2177</v>
      </c>
    </row>
    <row r="1091" spans="21:22" x14ac:dyDescent="0.25">
      <c r="U1091" s="73" t="s">
        <v>2285</v>
      </c>
      <c r="V1091" s="73" t="s">
        <v>2286</v>
      </c>
    </row>
    <row r="1092" spans="21:22" x14ac:dyDescent="0.25">
      <c r="U1092" s="73" t="s">
        <v>2287</v>
      </c>
      <c r="V1092" s="73" t="s">
        <v>2288</v>
      </c>
    </row>
    <row r="1093" spans="21:22" x14ac:dyDescent="0.25">
      <c r="U1093" s="73" t="s">
        <v>2289</v>
      </c>
      <c r="V1093" s="73" t="s">
        <v>2290</v>
      </c>
    </row>
    <row r="1094" spans="21:22" x14ac:dyDescent="0.25">
      <c r="U1094" s="73" t="s">
        <v>2291</v>
      </c>
      <c r="V1094" s="73" t="s">
        <v>2292</v>
      </c>
    </row>
    <row r="1095" spans="21:22" x14ac:dyDescent="0.25">
      <c r="U1095" s="73" t="s">
        <v>2293</v>
      </c>
      <c r="V1095" s="73" t="s">
        <v>2294</v>
      </c>
    </row>
    <row r="1096" spans="21:22" x14ac:dyDescent="0.25">
      <c r="U1096" s="73" t="s">
        <v>2295</v>
      </c>
      <c r="V1096" s="73" t="s">
        <v>2296</v>
      </c>
    </row>
    <row r="1097" spans="21:22" x14ac:dyDescent="0.25">
      <c r="U1097" s="73" t="s">
        <v>2297</v>
      </c>
      <c r="V1097" s="73" t="s">
        <v>2298</v>
      </c>
    </row>
    <row r="1098" spans="21:22" x14ac:dyDescent="0.25">
      <c r="U1098" s="73" t="s">
        <v>2299</v>
      </c>
      <c r="V1098" s="73" t="s">
        <v>2300</v>
      </c>
    </row>
    <row r="1099" spans="21:22" x14ac:dyDescent="0.25">
      <c r="U1099" s="73" t="s">
        <v>2301</v>
      </c>
      <c r="V1099" s="73" t="s">
        <v>2302</v>
      </c>
    </row>
    <row r="1100" spans="21:22" x14ac:dyDescent="0.25">
      <c r="U1100" s="73" t="s">
        <v>2303</v>
      </c>
      <c r="V1100" s="73" t="s">
        <v>2304</v>
      </c>
    </row>
    <row r="1101" spans="21:22" x14ac:dyDescent="0.25">
      <c r="U1101" s="73" t="s">
        <v>2305</v>
      </c>
      <c r="V1101" s="73" t="s">
        <v>2306</v>
      </c>
    </row>
    <row r="1102" spans="21:22" x14ac:dyDescent="0.25">
      <c r="U1102" s="73" t="s">
        <v>2307</v>
      </c>
      <c r="V1102" s="73" t="s">
        <v>2308</v>
      </c>
    </row>
    <row r="1103" spans="21:22" x14ac:dyDescent="0.25">
      <c r="U1103" s="73" t="s">
        <v>2309</v>
      </c>
      <c r="V1103" s="73" t="s">
        <v>2310</v>
      </c>
    </row>
    <row r="1104" spans="21:22" x14ac:dyDescent="0.25">
      <c r="U1104" s="73" t="s">
        <v>2311</v>
      </c>
      <c r="V1104" s="73" t="s">
        <v>2312</v>
      </c>
    </row>
    <row r="1105" spans="21:22" x14ac:dyDescent="0.25">
      <c r="U1105" s="73" t="s">
        <v>2313</v>
      </c>
      <c r="V1105" s="73" t="s">
        <v>2314</v>
      </c>
    </row>
    <row r="1106" spans="21:22" x14ac:dyDescent="0.25">
      <c r="U1106" s="73" t="s">
        <v>2315</v>
      </c>
      <c r="V1106" s="73" t="s">
        <v>2316</v>
      </c>
    </row>
    <row r="1107" spans="21:22" x14ac:dyDescent="0.25">
      <c r="U1107" s="73" t="s">
        <v>2317</v>
      </c>
      <c r="V1107" s="73" t="s">
        <v>2318</v>
      </c>
    </row>
    <row r="1108" spans="21:22" x14ac:dyDescent="0.25">
      <c r="U1108" s="73" t="s">
        <v>2319</v>
      </c>
      <c r="V1108" s="73" t="s">
        <v>2320</v>
      </c>
    </row>
    <row r="1109" spans="21:22" x14ac:dyDescent="0.25">
      <c r="U1109" s="73" t="s">
        <v>2321</v>
      </c>
      <c r="V1109" s="73" t="s">
        <v>2322</v>
      </c>
    </row>
    <row r="1110" spans="21:22" x14ac:dyDescent="0.25">
      <c r="U1110" s="73" t="s">
        <v>2323</v>
      </c>
      <c r="V1110" s="73" t="s">
        <v>2324</v>
      </c>
    </row>
    <row r="1111" spans="21:22" x14ac:dyDescent="0.25">
      <c r="U1111" s="73" t="s">
        <v>2325</v>
      </c>
      <c r="V1111" s="73" t="s">
        <v>2326</v>
      </c>
    </row>
    <row r="1112" spans="21:22" x14ac:dyDescent="0.25">
      <c r="U1112" s="73" t="s">
        <v>2327</v>
      </c>
      <c r="V1112" s="73" t="s">
        <v>2328</v>
      </c>
    </row>
    <row r="1113" spans="21:22" x14ac:dyDescent="0.25">
      <c r="U1113" s="73" t="s">
        <v>2329</v>
      </c>
      <c r="V1113" s="73" t="s">
        <v>2330</v>
      </c>
    </row>
    <row r="1114" spans="21:22" x14ac:dyDescent="0.25">
      <c r="U1114" s="73" t="s">
        <v>2331</v>
      </c>
      <c r="V1114" s="73" t="s">
        <v>2332</v>
      </c>
    </row>
    <row r="1115" spans="21:22" x14ac:dyDescent="0.25">
      <c r="U1115" s="73" t="s">
        <v>2333</v>
      </c>
      <c r="V1115" s="73" t="s">
        <v>2334</v>
      </c>
    </row>
    <row r="1116" spans="21:22" x14ac:dyDescent="0.25">
      <c r="U1116" s="73" t="s">
        <v>2335</v>
      </c>
      <c r="V1116" s="73" t="s">
        <v>2336</v>
      </c>
    </row>
    <row r="1117" spans="21:22" x14ac:dyDescent="0.25">
      <c r="U1117" s="73" t="s">
        <v>2337</v>
      </c>
      <c r="V1117" s="73" t="s">
        <v>2338</v>
      </c>
    </row>
    <row r="1118" spans="21:22" x14ac:dyDescent="0.25">
      <c r="U1118" s="73" t="s">
        <v>2339</v>
      </c>
      <c r="V1118" s="73" t="s">
        <v>2340</v>
      </c>
    </row>
    <row r="1119" spans="21:22" x14ac:dyDescent="0.25">
      <c r="U1119" s="73" t="s">
        <v>2341</v>
      </c>
      <c r="V1119" s="73" t="s">
        <v>2342</v>
      </c>
    </row>
    <row r="1120" spans="21:22" x14ac:dyDescent="0.25">
      <c r="U1120" s="73" t="s">
        <v>2343</v>
      </c>
      <c r="V1120" s="73" t="s">
        <v>2344</v>
      </c>
    </row>
    <row r="1121" spans="21:22" x14ac:dyDescent="0.25">
      <c r="U1121" s="73" t="s">
        <v>2345</v>
      </c>
      <c r="V1121" s="73" t="s">
        <v>2346</v>
      </c>
    </row>
    <row r="1122" spans="21:22" x14ac:dyDescent="0.25">
      <c r="U1122" s="73" t="s">
        <v>2347</v>
      </c>
      <c r="V1122" s="73" t="s">
        <v>2348</v>
      </c>
    </row>
    <row r="1123" spans="21:22" x14ac:dyDescent="0.25">
      <c r="U1123" s="73" t="s">
        <v>2349</v>
      </c>
      <c r="V1123" s="73" t="s">
        <v>2350</v>
      </c>
    </row>
    <row r="1124" spans="21:22" x14ac:dyDescent="0.25">
      <c r="U1124" s="73" t="s">
        <v>2351</v>
      </c>
      <c r="V1124" s="73" t="s">
        <v>2352</v>
      </c>
    </row>
    <row r="1125" spans="21:22" x14ac:dyDescent="0.25">
      <c r="U1125" s="73" t="s">
        <v>2353</v>
      </c>
      <c r="V1125" s="73" t="s">
        <v>2354</v>
      </c>
    </row>
    <row r="1126" spans="21:22" x14ac:dyDescent="0.25">
      <c r="U1126" s="73" t="s">
        <v>2355</v>
      </c>
      <c r="V1126" s="73" t="s">
        <v>2356</v>
      </c>
    </row>
    <row r="1127" spans="21:22" x14ac:dyDescent="0.25">
      <c r="U1127" s="73" t="s">
        <v>2357</v>
      </c>
      <c r="V1127" s="73" t="s">
        <v>2358</v>
      </c>
    </row>
    <row r="1128" spans="21:22" x14ac:dyDescent="0.25">
      <c r="U1128" s="73" t="s">
        <v>2359</v>
      </c>
      <c r="V1128" s="73" t="s">
        <v>2360</v>
      </c>
    </row>
    <row r="1129" spans="21:22" x14ac:dyDescent="0.25">
      <c r="U1129" s="73" t="s">
        <v>2361</v>
      </c>
      <c r="V1129" s="73" t="s">
        <v>2362</v>
      </c>
    </row>
    <row r="1130" spans="21:22" x14ac:dyDescent="0.25">
      <c r="U1130" s="73" t="s">
        <v>2363</v>
      </c>
      <c r="V1130" s="73" t="s">
        <v>2364</v>
      </c>
    </row>
    <row r="1131" spans="21:22" x14ac:dyDescent="0.25">
      <c r="U1131" s="73" t="s">
        <v>2365</v>
      </c>
      <c r="V1131" s="73" t="s">
        <v>2366</v>
      </c>
    </row>
    <row r="1132" spans="21:22" x14ac:dyDescent="0.25">
      <c r="U1132" s="73" t="s">
        <v>2367</v>
      </c>
      <c r="V1132" s="73" t="s">
        <v>2368</v>
      </c>
    </row>
    <row r="1133" spans="21:22" x14ac:dyDescent="0.25">
      <c r="U1133" s="73" t="s">
        <v>2369</v>
      </c>
      <c r="V1133" s="73" t="s">
        <v>2370</v>
      </c>
    </row>
    <row r="1134" spans="21:22" x14ac:dyDescent="0.25">
      <c r="U1134" s="73" t="s">
        <v>2371</v>
      </c>
      <c r="V1134" s="73" t="s">
        <v>2372</v>
      </c>
    </row>
    <row r="1135" spans="21:22" x14ac:dyDescent="0.25">
      <c r="U1135" s="73" t="s">
        <v>2373</v>
      </c>
      <c r="V1135" s="73" t="s">
        <v>2374</v>
      </c>
    </row>
    <row r="1136" spans="21:22" x14ac:dyDescent="0.25">
      <c r="U1136" s="73" t="s">
        <v>2375</v>
      </c>
      <c r="V1136" s="73" t="s">
        <v>2376</v>
      </c>
    </row>
    <row r="1137" spans="21:22" x14ac:dyDescent="0.25">
      <c r="U1137" s="73" t="s">
        <v>2377</v>
      </c>
      <c r="V1137" s="73" t="s">
        <v>2378</v>
      </c>
    </row>
    <row r="1138" spans="21:22" x14ac:dyDescent="0.25">
      <c r="U1138" s="73" t="s">
        <v>2379</v>
      </c>
      <c r="V1138" s="73" t="s">
        <v>2380</v>
      </c>
    </row>
    <row r="1139" spans="21:22" x14ac:dyDescent="0.25">
      <c r="U1139" s="73" t="s">
        <v>2381</v>
      </c>
      <c r="V1139" s="73" t="s">
        <v>2382</v>
      </c>
    </row>
    <row r="1140" spans="21:22" x14ac:dyDescent="0.25">
      <c r="U1140" s="73" t="s">
        <v>2383</v>
      </c>
      <c r="V1140" s="73" t="s">
        <v>2384</v>
      </c>
    </row>
    <row r="1141" spans="21:22" x14ac:dyDescent="0.25">
      <c r="U1141" s="73" t="s">
        <v>2385</v>
      </c>
      <c r="V1141" s="73" t="s">
        <v>2386</v>
      </c>
    </row>
    <row r="1142" spans="21:22" x14ac:dyDescent="0.25">
      <c r="U1142" s="73" t="s">
        <v>2387</v>
      </c>
      <c r="V1142" s="73" t="s">
        <v>2388</v>
      </c>
    </row>
    <row r="1143" spans="21:22" x14ac:dyDescent="0.25">
      <c r="U1143" s="73" t="s">
        <v>2389</v>
      </c>
      <c r="V1143" s="73" t="s">
        <v>2390</v>
      </c>
    </row>
    <row r="1144" spans="21:22" x14ac:dyDescent="0.25">
      <c r="U1144" s="73" t="s">
        <v>2391</v>
      </c>
      <c r="V1144" s="73" t="s">
        <v>2392</v>
      </c>
    </row>
    <row r="1145" spans="21:22" x14ac:dyDescent="0.25">
      <c r="U1145" s="73" t="s">
        <v>2393</v>
      </c>
      <c r="V1145" s="73" t="s">
        <v>2394</v>
      </c>
    </row>
    <row r="1146" spans="21:22" x14ac:dyDescent="0.25">
      <c r="U1146" s="73" t="s">
        <v>2395</v>
      </c>
      <c r="V1146" s="73" t="s">
        <v>2396</v>
      </c>
    </row>
    <row r="1147" spans="21:22" x14ac:dyDescent="0.25">
      <c r="U1147" s="73" t="s">
        <v>2397</v>
      </c>
      <c r="V1147" s="73" t="s">
        <v>2398</v>
      </c>
    </row>
    <row r="1148" spans="21:22" x14ac:dyDescent="0.25">
      <c r="U1148" s="73" t="s">
        <v>2399</v>
      </c>
      <c r="V1148" s="73" t="s">
        <v>2400</v>
      </c>
    </row>
    <row r="1149" spans="21:22" x14ac:dyDescent="0.25">
      <c r="U1149" s="73" t="s">
        <v>2401</v>
      </c>
      <c r="V1149" s="73" t="s">
        <v>2402</v>
      </c>
    </row>
    <row r="1150" spans="21:22" x14ac:dyDescent="0.25">
      <c r="U1150" s="73" t="s">
        <v>2403</v>
      </c>
      <c r="V1150" s="73" t="s">
        <v>2404</v>
      </c>
    </row>
    <row r="1151" spans="21:22" x14ac:dyDescent="0.25">
      <c r="U1151" s="73" t="s">
        <v>2405</v>
      </c>
      <c r="V1151" s="73" t="s">
        <v>2406</v>
      </c>
    </row>
    <row r="1152" spans="21:22" x14ac:dyDescent="0.25">
      <c r="U1152" s="73" t="s">
        <v>2407</v>
      </c>
      <c r="V1152" s="73" t="s">
        <v>2408</v>
      </c>
    </row>
    <row r="1153" spans="21:22" x14ac:dyDescent="0.25">
      <c r="U1153" s="73" t="s">
        <v>2409</v>
      </c>
      <c r="V1153" s="73" t="s">
        <v>2410</v>
      </c>
    </row>
    <row r="1154" spans="21:22" x14ac:dyDescent="0.25">
      <c r="U1154" s="73" t="s">
        <v>2411</v>
      </c>
      <c r="V1154" s="73" t="s">
        <v>2412</v>
      </c>
    </row>
    <row r="1155" spans="21:22" x14ac:dyDescent="0.25">
      <c r="U1155" s="73" t="s">
        <v>2413</v>
      </c>
      <c r="V1155" s="73" t="s">
        <v>2414</v>
      </c>
    </row>
    <row r="1156" spans="21:22" x14ac:dyDescent="0.25">
      <c r="U1156" s="73" t="s">
        <v>2415</v>
      </c>
      <c r="V1156" s="73" t="s">
        <v>2416</v>
      </c>
    </row>
    <row r="1157" spans="21:22" x14ac:dyDescent="0.25">
      <c r="U1157" s="73" t="s">
        <v>2417</v>
      </c>
      <c r="V1157" s="73" t="s">
        <v>2418</v>
      </c>
    </row>
    <row r="1158" spans="21:22" x14ac:dyDescent="0.25">
      <c r="U1158" s="73" t="s">
        <v>2419</v>
      </c>
      <c r="V1158" s="73" t="s">
        <v>2420</v>
      </c>
    </row>
    <row r="1159" spans="21:22" x14ac:dyDescent="0.25">
      <c r="U1159" s="73" t="s">
        <v>2421</v>
      </c>
      <c r="V1159" s="73" t="s">
        <v>2422</v>
      </c>
    </row>
    <row r="1160" spans="21:22" x14ac:dyDescent="0.25">
      <c r="U1160" s="73" t="s">
        <v>2423</v>
      </c>
      <c r="V1160" s="73" t="s">
        <v>2424</v>
      </c>
    </row>
    <row r="1161" spans="21:22" x14ac:dyDescent="0.25">
      <c r="U1161" s="73" t="s">
        <v>2425</v>
      </c>
      <c r="V1161" s="73" t="s">
        <v>2426</v>
      </c>
    </row>
    <row r="1162" spans="21:22" x14ac:dyDescent="0.25">
      <c r="U1162" s="73" t="s">
        <v>2427</v>
      </c>
      <c r="V1162" s="73" t="s">
        <v>2428</v>
      </c>
    </row>
    <row r="1163" spans="21:22" x14ac:dyDescent="0.25">
      <c r="U1163" s="73" t="s">
        <v>2429</v>
      </c>
      <c r="V1163" s="73" t="s">
        <v>2430</v>
      </c>
    </row>
    <row r="1164" spans="21:22" x14ac:dyDescent="0.25">
      <c r="U1164" s="73" t="s">
        <v>2431</v>
      </c>
      <c r="V1164" s="73" t="s">
        <v>2432</v>
      </c>
    </row>
    <row r="1165" spans="21:22" x14ac:dyDescent="0.25">
      <c r="U1165" s="73" t="s">
        <v>2433</v>
      </c>
      <c r="V1165" s="73" t="s">
        <v>2434</v>
      </c>
    </row>
    <row r="1166" spans="21:22" x14ac:dyDescent="0.25">
      <c r="U1166" s="73" t="s">
        <v>2435</v>
      </c>
      <c r="V1166" s="73" t="s">
        <v>2436</v>
      </c>
    </row>
    <row r="1167" spans="21:22" x14ac:dyDescent="0.25">
      <c r="U1167" s="73" t="s">
        <v>2437</v>
      </c>
      <c r="V1167" s="73" t="s">
        <v>2438</v>
      </c>
    </row>
    <row r="1168" spans="21:22" x14ac:dyDescent="0.25">
      <c r="U1168" s="73" t="s">
        <v>2439</v>
      </c>
      <c r="V1168" s="73" t="s">
        <v>2440</v>
      </c>
    </row>
    <row r="1169" spans="21:22" x14ac:dyDescent="0.25">
      <c r="U1169" s="73" t="s">
        <v>2441</v>
      </c>
      <c r="V1169" s="73" t="s">
        <v>2442</v>
      </c>
    </row>
    <row r="1170" spans="21:22" x14ac:dyDescent="0.25">
      <c r="U1170" s="73" t="s">
        <v>2443</v>
      </c>
      <c r="V1170" s="73" t="s">
        <v>2444</v>
      </c>
    </row>
    <row r="1171" spans="21:22" x14ac:dyDescent="0.25">
      <c r="U1171" s="73" t="s">
        <v>2445</v>
      </c>
      <c r="V1171" s="73" t="s">
        <v>2446</v>
      </c>
    </row>
    <row r="1172" spans="21:22" x14ac:dyDescent="0.25">
      <c r="U1172" s="73" t="s">
        <v>2447</v>
      </c>
      <c r="V1172" s="73" t="s">
        <v>2448</v>
      </c>
    </row>
    <row r="1173" spans="21:22" x14ac:dyDescent="0.25">
      <c r="U1173" s="73" t="s">
        <v>2449</v>
      </c>
      <c r="V1173" s="73" t="s">
        <v>2450</v>
      </c>
    </row>
    <row r="1174" spans="21:22" x14ac:dyDescent="0.25">
      <c r="U1174" s="73" t="s">
        <v>2451</v>
      </c>
      <c r="V1174" s="73" t="s">
        <v>2452</v>
      </c>
    </row>
    <row r="1175" spans="21:22" x14ac:dyDescent="0.25">
      <c r="U1175" s="73" t="s">
        <v>2453</v>
      </c>
      <c r="V1175" s="73" t="s">
        <v>2454</v>
      </c>
    </row>
    <row r="1176" spans="21:22" x14ac:dyDescent="0.25">
      <c r="U1176" s="73" t="s">
        <v>2455</v>
      </c>
      <c r="V1176" s="73" t="s">
        <v>2456</v>
      </c>
    </row>
    <row r="1177" spans="21:22" x14ac:dyDescent="0.25">
      <c r="U1177" s="73" t="s">
        <v>2457</v>
      </c>
      <c r="V1177" s="73" t="s">
        <v>2458</v>
      </c>
    </row>
    <row r="1178" spans="21:22" x14ac:dyDescent="0.25">
      <c r="U1178" s="73" t="s">
        <v>2459</v>
      </c>
      <c r="V1178" s="73" t="s">
        <v>2460</v>
      </c>
    </row>
    <row r="1179" spans="21:22" x14ac:dyDescent="0.25">
      <c r="U1179" s="73" t="s">
        <v>2461</v>
      </c>
      <c r="V1179" s="73" t="s">
        <v>2462</v>
      </c>
    </row>
    <row r="1180" spans="21:22" x14ac:dyDescent="0.25">
      <c r="U1180" s="73" t="s">
        <v>2463</v>
      </c>
      <c r="V1180" s="73" t="s">
        <v>2464</v>
      </c>
    </row>
    <row r="1181" spans="21:22" x14ac:dyDescent="0.25">
      <c r="U1181" s="73" t="s">
        <v>2465</v>
      </c>
      <c r="V1181" s="73" t="s">
        <v>2466</v>
      </c>
    </row>
    <row r="1182" spans="21:22" x14ac:dyDescent="0.25">
      <c r="U1182" s="73" t="s">
        <v>2467</v>
      </c>
      <c r="V1182" s="73" t="s">
        <v>2468</v>
      </c>
    </row>
    <row r="1183" spans="21:22" x14ac:dyDescent="0.25">
      <c r="U1183" s="73" t="s">
        <v>2469</v>
      </c>
      <c r="V1183" s="73" t="s">
        <v>2470</v>
      </c>
    </row>
    <row r="1184" spans="21:22" x14ac:dyDescent="0.25">
      <c r="U1184" s="73" t="s">
        <v>2471</v>
      </c>
      <c r="V1184" s="73" t="s">
        <v>2472</v>
      </c>
    </row>
    <row r="1185" spans="21:22" x14ac:dyDescent="0.25">
      <c r="U1185" s="73" t="s">
        <v>2473</v>
      </c>
      <c r="V1185" s="73" t="s">
        <v>2474</v>
      </c>
    </row>
    <row r="1186" spans="21:22" x14ac:dyDescent="0.25">
      <c r="U1186" s="73" t="s">
        <v>2475</v>
      </c>
      <c r="V1186" s="73" t="s">
        <v>2476</v>
      </c>
    </row>
    <row r="1187" spans="21:22" x14ac:dyDescent="0.25">
      <c r="U1187" s="73" t="s">
        <v>2477</v>
      </c>
      <c r="V1187" s="73" t="s">
        <v>2478</v>
      </c>
    </row>
    <row r="1188" spans="21:22" x14ac:dyDescent="0.25">
      <c r="U1188" s="73" t="s">
        <v>2479</v>
      </c>
      <c r="V1188" s="73" t="s">
        <v>2480</v>
      </c>
    </row>
    <row r="1189" spans="21:22" x14ac:dyDescent="0.25">
      <c r="U1189" s="73" t="s">
        <v>2481</v>
      </c>
      <c r="V1189" s="73" t="s">
        <v>2482</v>
      </c>
    </row>
    <row r="1190" spans="21:22" x14ac:dyDescent="0.25">
      <c r="U1190" s="73" t="s">
        <v>2483</v>
      </c>
      <c r="V1190" s="73" t="s">
        <v>2484</v>
      </c>
    </row>
    <row r="1191" spans="21:22" x14ac:dyDescent="0.25">
      <c r="U1191" s="73" t="s">
        <v>2485</v>
      </c>
      <c r="V1191" s="73" t="s">
        <v>2486</v>
      </c>
    </row>
    <row r="1192" spans="21:22" x14ac:dyDescent="0.25">
      <c r="U1192" s="73" t="s">
        <v>2487</v>
      </c>
      <c r="V1192" s="73" t="s">
        <v>2488</v>
      </c>
    </row>
    <row r="1193" spans="21:22" x14ac:dyDescent="0.25">
      <c r="U1193" s="73" t="s">
        <v>2489</v>
      </c>
      <c r="V1193" s="73" t="s">
        <v>2490</v>
      </c>
    </row>
    <row r="1194" spans="21:22" x14ac:dyDescent="0.25">
      <c r="U1194" s="73" t="s">
        <v>2491</v>
      </c>
      <c r="V1194" s="73" t="s">
        <v>2492</v>
      </c>
    </row>
    <row r="1195" spans="21:22" x14ac:dyDescent="0.25">
      <c r="U1195" s="73" t="s">
        <v>2493</v>
      </c>
      <c r="V1195" s="73" t="s">
        <v>2494</v>
      </c>
    </row>
    <row r="1196" spans="21:22" x14ac:dyDescent="0.25">
      <c r="U1196" s="73" t="s">
        <v>2495</v>
      </c>
      <c r="V1196" s="73" t="s">
        <v>2496</v>
      </c>
    </row>
    <row r="1197" spans="21:22" x14ac:dyDescent="0.25">
      <c r="U1197" s="73" t="s">
        <v>2497</v>
      </c>
      <c r="V1197" s="73" t="s">
        <v>2498</v>
      </c>
    </row>
    <row r="1198" spans="21:22" x14ac:dyDescent="0.25">
      <c r="U1198" s="73" t="s">
        <v>2499</v>
      </c>
      <c r="V1198" s="73" t="s">
        <v>2500</v>
      </c>
    </row>
    <row r="1199" spans="21:22" x14ac:dyDescent="0.25">
      <c r="U1199" s="73" t="s">
        <v>2501</v>
      </c>
      <c r="V1199" s="73" t="s">
        <v>2502</v>
      </c>
    </row>
    <row r="1200" spans="21:22" x14ac:dyDescent="0.25">
      <c r="U1200" s="73" t="s">
        <v>2503</v>
      </c>
      <c r="V1200" s="73" t="s">
        <v>2504</v>
      </c>
    </row>
    <row r="1201" spans="21:22" x14ac:dyDescent="0.25">
      <c r="U1201" s="73" t="s">
        <v>2505</v>
      </c>
      <c r="V1201" s="73" t="s">
        <v>2506</v>
      </c>
    </row>
    <row r="1202" spans="21:22" x14ac:dyDescent="0.25">
      <c r="U1202" s="73" t="s">
        <v>2507</v>
      </c>
      <c r="V1202" s="73" t="s">
        <v>2508</v>
      </c>
    </row>
    <row r="1203" spans="21:22" x14ac:dyDescent="0.25">
      <c r="U1203" s="73" t="s">
        <v>2509</v>
      </c>
      <c r="V1203" s="73" t="s">
        <v>2510</v>
      </c>
    </row>
    <row r="1204" spans="21:22" x14ac:dyDescent="0.25">
      <c r="U1204" s="73" t="s">
        <v>2511</v>
      </c>
      <c r="V1204" s="73" t="s">
        <v>2512</v>
      </c>
    </row>
    <row r="1205" spans="21:22" x14ac:dyDescent="0.25">
      <c r="U1205" s="73" t="s">
        <v>2513</v>
      </c>
      <c r="V1205" s="73" t="s">
        <v>2514</v>
      </c>
    </row>
    <row r="1206" spans="21:22" x14ac:dyDescent="0.25">
      <c r="U1206" s="73" t="s">
        <v>2515</v>
      </c>
      <c r="V1206" s="73" t="s">
        <v>2516</v>
      </c>
    </row>
    <row r="1207" spans="21:22" x14ac:dyDescent="0.25">
      <c r="U1207" s="73" t="s">
        <v>2517</v>
      </c>
      <c r="V1207" s="73" t="s">
        <v>2518</v>
      </c>
    </row>
    <row r="1208" spans="21:22" x14ac:dyDescent="0.25">
      <c r="U1208" s="73" t="s">
        <v>2519</v>
      </c>
      <c r="V1208" s="73" t="s">
        <v>2520</v>
      </c>
    </row>
    <row r="1209" spans="21:22" x14ac:dyDescent="0.25">
      <c r="U1209" s="73" t="s">
        <v>2521</v>
      </c>
      <c r="V1209" s="73" t="s">
        <v>2522</v>
      </c>
    </row>
    <row r="1210" spans="21:22" x14ac:dyDescent="0.25">
      <c r="U1210" s="73" t="s">
        <v>2523</v>
      </c>
      <c r="V1210" s="73" t="s">
        <v>2524</v>
      </c>
    </row>
    <row r="1211" spans="21:22" x14ac:dyDescent="0.25">
      <c r="U1211" s="73" t="s">
        <v>2525</v>
      </c>
      <c r="V1211" s="73" t="s">
        <v>2526</v>
      </c>
    </row>
    <row r="1212" spans="21:22" x14ac:dyDescent="0.25">
      <c r="U1212" s="73" t="s">
        <v>2527</v>
      </c>
      <c r="V1212" s="73" t="s">
        <v>2528</v>
      </c>
    </row>
    <row r="1213" spans="21:22" x14ac:dyDescent="0.25">
      <c r="U1213" s="73" t="s">
        <v>2529</v>
      </c>
      <c r="V1213" s="73" t="s">
        <v>2530</v>
      </c>
    </row>
    <row r="1214" spans="21:22" x14ac:dyDescent="0.25">
      <c r="U1214" s="73" t="s">
        <v>2531</v>
      </c>
      <c r="V1214" s="73" t="s">
        <v>2532</v>
      </c>
    </row>
    <row r="1215" spans="21:22" x14ac:dyDescent="0.25">
      <c r="U1215" s="73" t="s">
        <v>2533</v>
      </c>
      <c r="V1215" s="73" t="s">
        <v>2534</v>
      </c>
    </row>
    <row r="1216" spans="21:22" x14ac:dyDescent="0.25">
      <c r="U1216" s="73" t="s">
        <v>2535</v>
      </c>
      <c r="V1216" s="73" t="s">
        <v>2536</v>
      </c>
    </row>
    <row r="1217" spans="21:22" x14ac:dyDescent="0.25">
      <c r="U1217" s="73" t="s">
        <v>2537</v>
      </c>
      <c r="V1217" s="73" t="s">
        <v>2538</v>
      </c>
    </row>
    <row r="1218" spans="21:22" x14ac:dyDescent="0.25">
      <c r="U1218" s="73" t="s">
        <v>2539</v>
      </c>
      <c r="V1218" s="73" t="s">
        <v>2540</v>
      </c>
    </row>
    <row r="1219" spans="21:22" x14ac:dyDescent="0.25">
      <c r="U1219" s="73" t="s">
        <v>2541</v>
      </c>
      <c r="V1219" s="73" t="s">
        <v>2542</v>
      </c>
    </row>
    <row r="1220" spans="21:22" x14ac:dyDescent="0.25">
      <c r="U1220" s="73" t="s">
        <v>2543</v>
      </c>
      <c r="V1220" s="73" t="s">
        <v>2544</v>
      </c>
    </row>
    <row r="1221" spans="21:22" x14ac:dyDescent="0.25">
      <c r="U1221" s="73" t="s">
        <v>2545</v>
      </c>
      <c r="V1221" s="73" t="s">
        <v>2546</v>
      </c>
    </row>
    <row r="1222" spans="21:22" x14ac:dyDescent="0.25">
      <c r="U1222" s="73" t="s">
        <v>2547</v>
      </c>
      <c r="V1222" s="73" t="s">
        <v>2548</v>
      </c>
    </row>
    <row r="1223" spans="21:22" x14ac:dyDescent="0.25">
      <c r="U1223" s="73" t="s">
        <v>2549</v>
      </c>
      <c r="V1223" s="73" t="s">
        <v>2550</v>
      </c>
    </row>
    <row r="1224" spans="21:22" x14ac:dyDescent="0.25">
      <c r="U1224" s="73" t="s">
        <v>2551</v>
      </c>
      <c r="V1224" s="73" t="s">
        <v>2552</v>
      </c>
    </row>
    <row r="1225" spans="21:22" x14ac:dyDescent="0.25">
      <c r="U1225" s="73" t="s">
        <v>2553</v>
      </c>
      <c r="V1225" s="73" t="s">
        <v>2554</v>
      </c>
    </row>
    <row r="1226" spans="21:22" x14ac:dyDescent="0.25">
      <c r="U1226" s="73" t="s">
        <v>2555</v>
      </c>
      <c r="V1226" s="73" t="s">
        <v>2556</v>
      </c>
    </row>
    <row r="1227" spans="21:22" x14ac:dyDescent="0.25">
      <c r="U1227" s="73" t="s">
        <v>2557</v>
      </c>
      <c r="V1227" s="73" t="s">
        <v>2558</v>
      </c>
    </row>
    <row r="1228" spans="21:22" x14ac:dyDescent="0.25">
      <c r="U1228" s="73" t="s">
        <v>2559</v>
      </c>
      <c r="V1228" s="73" t="s">
        <v>2560</v>
      </c>
    </row>
    <row r="1229" spans="21:22" x14ac:dyDescent="0.25">
      <c r="U1229" s="73" t="s">
        <v>2561</v>
      </c>
      <c r="V1229" s="73" t="s">
        <v>2562</v>
      </c>
    </row>
    <row r="1230" spans="21:22" x14ac:dyDescent="0.25">
      <c r="U1230" s="73" t="s">
        <v>2563</v>
      </c>
      <c r="V1230" s="73" t="s">
        <v>2564</v>
      </c>
    </row>
    <row r="1231" spans="21:22" x14ac:dyDescent="0.25">
      <c r="U1231" s="73" t="s">
        <v>2565</v>
      </c>
      <c r="V1231" s="73" t="s">
        <v>2566</v>
      </c>
    </row>
    <row r="1232" spans="21:22" x14ac:dyDescent="0.25">
      <c r="U1232" s="73" t="s">
        <v>2567</v>
      </c>
      <c r="V1232" s="73" t="s">
        <v>2568</v>
      </c>
    </row>
    <row r="1233" spans="21:22" x14ac:dyDescent="0.25">
      <c r="U1233" s="73" t="s">
        <v>2569</v>
      </c>
      <c r="V1233" s="73" t="s">
        <v>2570</v>
      </c>
    </row>
    <row r="1234" spans="21:22" x14ac:dyDescent="0.25">
      <c r="U1234" s="73" t="s">
        <v>2571</v>
      </c>
      <c r="V1234" s="73" t="s">
        <v>2572</v>
      </c>
    </row>
    <row r="1235" spans="21:22" x14ac:dyDescent="0.25">
      <c r="U1235" s="73" t="s">
        <v>2573</v>
      </c>
      <c r="V1235" s="73" t="s">
        <v>2574</v>
      </c>
    </row>
    <row r="1236" spans="21:22" x14ac:dyDescent="0.25">
      <c r="U1236" s="73" t="s">
        <v>2575</v>
      </c>
      <c r="V1236" s="73" t="s">
        <v>2576</v>
      </c>
    </row>
    <row r="1237" spans="21:22" x14ac:dyDescent="0.25">
      <c r="U1237" s="73" t="s">
        <v>2577</v>
      </c>
      <c r="V1237" s="73" t="s">
        <v>2578</v>
      </c>
    </row>
    <row r="1238" spans="21:22" x14ac:dyDescent="0.25">
      <c r="U1238" s="73" t="s">
        <v>2579</v>
      </c>
      <c r="V1238" s="73" t="s">
        <v>2580</v>
      </c>
    </row>
    <row r="1239" spans="21:22" x14ac:dyDescent="0.25">
      <c r="U1239" s="73" t="s">
        <v>2581</v>
      </c>
      <c r="V1239" s="73" t="s">
        <v>2582</v>
      </c>
    </row>
    <row r="1240" spans="21:22" x14ac:dyDescent="0.25">
      <c r="U1240" s="73" t="s">
        <v>2583</v>
      </c>
      <c r="V1240" s="73" t="s">
        <v>2584</v>
      </c>
    </row>
    <row r="1241" spans="21:22" x14ac:dyDescent="0.25">
      <c r="U1241" s="73" t="s">
        <v>2585</v>
      </c>
      <c r="V1241" s="73" t="s">
        <v>2586</v>
      </c>
    </row>
    <row r="1242" spans="21:22" x14ac:dyDescent="0.25">
      <c r="U1242" s="73" t="s">
        <v>2587</v>
      </c>
      <c r="V1242" s="73" t="s">
        <v>2588</v>
      </c>
    </row>
    <row r="1243" spans="21:22" x14ac:dyDescent="0.25">
      <c r="U1243" s="73" t="s">
        <v>2589</v>
      </c>
      <c r="V1243" s="73" t="s">
        <v>2590</v>
      </c>
    </row>
    <row r="1244" spans="21:22" x14ac:dyDescent="0.25">
      <c r="U1244" s="73" t="s">
        <v>2591</v>
      </c>
      <c r="V1244" s="73" t="s">
        <v>2592</v>
      </c>
    </row>
    <row r="1245" spans="21:22" x14ac:dyDescent="0.25">
      <c r="U1245" s="73" t="s">
        <v>2593</v>
      </c>
      <c r="V1245" s="73" t="s">
        <v>2594</v>
      </c>
    </row>
    <row r="1246" spans="21:22" x14ac:dyDescent="0.25">
      <c r="U1246" s="73" t="s">
        <v>2595</v>
      </c>
      <c r="V1246" s="73" t="s">
        <v>2596</v>
      </c>
    </row>
    <row r="1247" spans="21:22" x14ac:dyDescent="0.25">
      <c r="U1247" s="73" t="s">
        <v>2597</v>
      </c>
      <c r="V1247" s="73" t="s">
        <v>2598</v>
      </c>
    </row>
    <row r="1248" spans="21:22" x14ac:dyDescent="0.25">
      <c r="U1248" s="73" t="s">
        <v>2599</v>
      </c>
      <c r="V1248" s="73" t="s">
        <v>2600</v>
      </c>
    </row>
    <row r="1249" spans="21:22" x14ac:dyDescent="0.25">
      <c r="U1249" s="73" t="s">
        <v>2601</v>
      </c>
      <c r="V1249" s="73" t="s">
        <v>2602</v>
      </c>
    </row>
    <row r="1250" spans="21:22" x14ac:dyDescent="0.25">
      <c r="U1250" s="73" t="s">
        <v>2603</v>
      </c>
      <c r="V1250" s="73" t="s">
        <v>2604</v>
      </c>
    </row>
    <row r="1251" spans="21:22" x14ac:dyDescent="0.25">
      <c r="U1251" s="73" t="s">
        <v>2605</v>
      </c>
      <c r="V1251" s="73" t="s">
        <v>2606</v>
      </c>
    </row>
    <row r="1252" spans="21:22" x14ac:dyDescent="0.25">
      <c r="U1252" s="73" t="s">
        <v>2607</v>
      </c>
      <c r="V1252" s="73" t="s">
        <v>2608</v>
      </c>
    </row>
    <row r="1253" spans="21:22" x14ac:dyDescent="0.25">
      <c r="U1253" s="73" t="s">
        <v>2609</v>
      </c>
      <c r="V1253" s="73" t="s">
        <v>2610</v>
      </c>
    </row>
    <row r="1254" spans="21:22" x14ac:dyDescent="0.25">
      <c r="U1254" s="73" t="s">
        <v>2611</v>
      </c>
      <c r="V1254" s="73" t="s">
        <v>2612</v>
      </c>
    </row>
    <row r="1255" spans="21:22" x14ac:dyDescent="0.25">
      <c r="U1255" s="73" t="s">
        <v>2613</v>
      </c>
      <c r="V1255" s="73" t="s">
        <v>2614</v>
      </c>
    </row>
    <row r="1256" spans="21:22" x14ac:dyDescent="0.25">
      <c r="U1256" s="73" t="s">
        <v>2615</v>
      </c>
      <c r="V1256" s="73" t="s">
        <v>2616</v>
      </c>
    </row>
    <row r="1257" spans="21:22" x14ac:dyDescent="0.25">
      <c r="U1257" s="73" t="s">
        <v>2617</v>
      </c>
      <c r="V1257" s="73" t="s">
        <v>2618</v>
      </c>
    </row>
    <row r="1258" spans="21:22" x14ac:dyDescent="0.25">
      <c r="U1258" s="73" t="s">
        <v>2619</v>
      </c>
      <c r="V1258" s="73" t="s">
        <v>2620</v>
      </c>
    </row>
    <row r="1259" spans="21:22" x14ac:dyDescent="0.25">
      <c r="U1259" s="73" t="s">
        <v>2621</v>
      </c>
      <c r="V1259" s="73" t="s">
        <v>740</v>
      </c>
    </row>
    <row r="1260" spans="21:22" x14ac:dyDescent="0.25">
      <c r="U1260" s="73" t="s">
        <v>2622</v>
      </c>
      <c r="V1260" s="73" t="s">
        <v>2623</v>
      </c>
    </row>
    <row r="1261" spans="21:22" x14ac:dyDescent="0.25">
      <c r="U1261" s="73" t="s">
        <v>2624</v>
      </c>
      <c r="V1261" s="73" t="s">
        <v>2625</v>
      </c>
    </row>
    <row r="1262" spans="21:22" x14ac:dyDescent="0.25">
      <c r="U1262" s="73" t="s">
        <v>2626</v>
      </c>
      <c r="V1262" s="73" t="s">
        <v>2627</v>
      </c>
    </row>
    <row r="1263" spans="21:22" x14ac:dyDescent="0.25">
      <c r="U1263" s="73" t="s">
        <v>2628</v>
      </c>
      <c r="V1263" s="73" t="s">
        <v>2629</v>
      </c>
    </row>
    <row r="1264" spans="21:22" x14ac:dyDescent="0.25">
      <c r="U1264" s="73" t="s">
        <v>2630</v>
      </c>
      <c r="V1264" s="73" t="s">
        <v>2631</v>
      </c>
    </row>
    <row r="1265" spans="21:22" x14ac:dyDescent="0.25">
      <c r="U1265" s="73" t="s">
        <v>2632</v>
      </c>
      <c r="V1265" s="73" t="s">
        <v>2633</v>
      </c>
    </row>
    <row r="1266" spans="21:22" x14ac:dyDescent="0.25">
      <c r="U1266" s="73" t="s">
        <v>2634</v>
      </c>
      <c r="V1266" s="73" t="s">
        <v>2635</v>
      </c>
    </row>
    <row r="1267" spans="21:22" x14ac:dyDescent="0.25">
      <c r="U1267" s="73" t="s">
        <v>2636</v>
      </c>
      <c r="V1267" s="73" t="s">
        <v>2637</v>
      </c>
    </row>
    <row r="1268" spans="21:22" x14ac:dyDescent="0.25">
      <c r="U1268" s="73" t="s">
        <v>2638</v>
      </c>
      <c r="V1268" s="73" t="s">
        <v>2639</v>
      </c>
    </row>
    <row r="1269" spans="21:22" x14ac:dyDescent="0.25">
      <c r="U1269" s="73" t="s">
        <v>2640</v>
      </c>
      <c r="V1269" s="73" t="s">
        <v>2641</v>
      </c>
    </row>
    <row r="1270" spans="21:22" x14ac:dyDescent="0.25">
      <c r="U1270" s="73" t="s">
        <v>2642</v>
      </c>
      <c r="V1270" s="73" t="s">
        <v>2643</v>
      </c>
    </row>
    <row r="1271" spans="21:22" x14ac:dyDescent="0.25">
      <c r="U1271" s="73" t="s">
        <v>2644</v>
      </c>
      <c r="V1271" s="73" t="s">
        <v>2645</v>
      </c>
    </row>
    <row r="1272" spans="21:22" x14ac:dyDescent="0.25">
      <c r="U1272" s="73" t="s">
        <v>2646</v>
      </c>
      <c r="V1272" s="73" t="s">
        <v>2647</v>
      </c>
    </row>
    <row r="1273" spans="21:22" x14ac:dyDescent="0.25">
      <c r="U1273" s="73" t="s">
        <v>2648</v>
      </c>
      <c r="V1273" s="73" t="s">
        <v>2649</v>
      </c>
    </row>
    <row r="1274" spans="21:22" x14ac:dyDescent="0.25">
      <c r="U1274" s="73" t="s">
        <v>2650</v>
      </c>
      <c r="V1274" s="73" t="s">
        <v>2651</v>
      </c>
    </row>
    <row r="1275" spans="21:22" x14ac:dyDescent="0.25">
      <c r="U1275" s="73" t="s">
        <v>2652</v>
      </c>
      <c r="V1275" s="73" t="s">
        <v>2653</v>
      </c>
    </row>
    <row r="1276" spans="21:22" x14ac:dyDescent="0.25">
      <c r="U1276" s="73" t="s">
        <v>2654</v>
      </c>
      <c r="V1276" s="73" t="s">
        <v>2655</v>
      </c>
    </row>
    <row r="1277" spans="21:22" x14ac:dyDescent="0.25">
      <c r="U1277" s="73" t="s">
        <v>2656</v>
      </c>
      <c r="V1277" s="73" t="s">
        <v>2657</v>
      </c>
    </row>
    <row r="1278" spans="21:22" x14ac:dyDescent="0.25">
      <c r="U1278" s="73" t="s">
        <v>2658</v>
      </c>
      <c r="V1278" s="73" t="s">
        <v>2659</v>
      </c>
    </row>
    <row r="1279" spans="21:22" x14ac:dyDescent="0.25">
      <c r="U1279" s="73" t="s">
        <v>2660</v>
      </c>
      <c r="V1279" s="73" t="s">
        <v>2661</v>
      </c>
    </row>
    <row r="1280" spans="21:22" x14ac:dyDescent="0.25">
      <c r="U1280" s="73" t="s">
        <v>2662</v>
      </c>
      <c r="V1280" s="73" t="s">
        <v>2663</v>
      </c>
    </row>
    <row r="1281" spans="21:22" x14ac:dyDescent="0.25">
      <c r="U1281" s="73" t="s">
        <v>2664</v>
      </c>
      <c r="V1281" s="73" t="s">
        <v>2665</v>
      </c>
    </row>
    <row r="1282" spans="21:22" x14ac:dyDescent="0.25">
      <c r="U1282" s="73" t="s">
        <v>2666</v>
      </c>
      <c r="V1282" s="73" t="s">
        <v>2667</v>
      </c>
    </row>
    <row r="1283" spans="21:22" x14ac:dyDescent="0.25">
      <c r="U1283" s="73" t="s">
        <v>2668</v>
      </c>
      <c r="V1283" s="73" t="s">
        <v>2669</v>
      </c>
    </row>
    <row r="1284" spans="21:22" x14ac:dyDescent="0.25">
      <c r="U1284" s="73" t="s">
        <v>2670</v>
      </c>
      <c r="V1284" s="73" t="s">
        <v>2671</v>
      </c>
    </row>
    <row r="1285" spans="21:22" x14ac:dyDescent="0.25">
      <c r="U1285" s="73" t="s">
        <v>2672</v>
      </c>
      <c r="V1285" s="73" t="s">
        <v>2673</v>
      </c>
    </row>
    <row r="1286" spans="21:22" x14ac:dyDescent="0.25">
      <c r="U1286" s="73" t="s">
        <v>2674</v>
      </c>
      <c r="V1286" s="73" t="s">
        <v>2675</v>
      </c>
    </row>
    <row r="1287" spans="21:22" x14ac:dyDescent="0.25">
      <c r="U1287" s="73" t="s">
        <v>2676</v>
      </c>
      <c r="V1287" s="73" t="s">
        <v>2677</v>
      </c>
    </row>
    <row r="1288" spans="21:22" x14ac:dyDescent="0.25">
      <c r="U1288" s="73" t="s">
        <v>2678</v>
      </c>
      <c r="V1288" s="73" t="s">
        <v>2679</v>
      </c>
    </row>
    <row r="1289" spans="21:22" x14ac:dyDescent="0.25">
      <c r="U1289" s="73" t="s">
        <v>2680</v>
      </c>
      <c r="V1289" s="73" t="s">
        <v>2681</v>
      </c>
    </row>
    <row r="1290" spans="21:22" x14ac:dyDescent="0.25">
      <c r="U1290" s="73" t="s">
        <v>2682</v>
      </c>
      <c r="V1290" s="73" t="s">
        <v>2683</v>
      </c>
    </row>
    <row r="1291" spans="21:22" x14ac:dyDescent="0.25">
      <c r="U1291" s="73" t="s">
        <v>2684</v>
      </c>
      <c r="V1291" s="73" t="s">
        <v>2685</v>
      </c>
    </row>
    <row r="1292" spans="21:22" x14ac:dyDescent="0.25">
      <c r="U1292" s="73" t="s">
        <v>2686</v>
      </c>
      <c r="V1292" s="73" t="s">
        <v>2687</v>
      </c>
    </row>
    <row r="1293" spans="21:22" x14ac:dyDescent="0.25">
      <c r="U1293" s="73" t="s">
        <v>2688</v>
      </c>
      <c r="V1293" s="73" t="s">
        <v>2689</v>
      </c>
    </row>
    <row r="1294" spans="21:22" x14ac:dyDescent="0.25">
      <c r="U1294" s="73" t="s">
        <v>2690</v>
      </c>
      <c r="V1294" s="73" t="s">
        <v>2691</v>
      </c>
    </row>
    <row r="1295" spans="21:22" x14ac:dyDescent="0.25">
      <c r="U1295" s="73" t="s">
        <v>2692</v>
      </c>
      <c r="V1295" s="73" t="s">
        <v>2693</v>
      </c>
    </row>
    <row r="1296" spans="21:22" x14ac:dyDescent="0.25">
      <c r="U1296" s="73" t="s">
        <v>2694</v>
      </c>
      <c r="V1296" s="73" t="s">
        <v>2695</v>
      </c>
    </row>
    <row r="1297" spans="21:22" x14ac:dyDescent="0.25">
      <c r="U1297" s="73" t="s">
        <v>2696</v>
      </c>
      <c r="V1297" s="73" t="s">
        <v>2697</v>
      </c>
    </row>
    <row r="1298" spans="21:22" x14ac:dyDescent="0.25">
      <c r="U1298" s="73" t="s">
        <v>2698</v>
      </c>
      <c r="V1298" s="73" t="s">
        <v>2699</v>
      </c>
    </row>
    <row r="1299" spans="21:22" x14ac:dyDescent="0.25">
      <c r="U1299" s="73" t="s">
        <v>2700</v>
      </c>
      <c r="V1299" s="73" t="s">
        <v>2701</v>
      </c>
    </row>
    <row r="1300" spans="21:22" x14ac:dyDescent="0.25">
      <c r="U1300" s="73" t="s">
        <v>2702</v>
      </c>
      <c r="V1300" s="73" t="s">
        <v>2703</v>
      </c>
    </row>
    <row r="1301" spans="21:22" x14ac:dyDescent="0.25">
      <c r="U1301" s="73" t="s">
        <v>2704</v>
      </c>
      <c r="V1301" s="73" t="s">
        <v>2705</v>
      </c>
    </row>
    <row r="1302" spans="21:22" x14ac:dyDescent="0.25">
      <c r="U1302" s="73" t="s">
        <v>2706</v>
      </c>
      <c r="V1302" s="73" t="s">
        <v>2707</v>
      </c>
    </row>
    <row r="1303" spans="21:22" x14ac:dyDescent="0.25">
      <c r="U1303" s="73" t="s">
        <v>2708</v>
      </c>
      <c r="V1303" s="73" t="s">
        <v>2709</v>
      </c>
    </row>
    <row r="1304" spans="21:22" x14ac:dyDescent="0.25">
      <c r="U1304" s="73" t="s">
        <v>2710</v>
      </c>
      <c r="V1304" s="73" t="s">
        <v>2711</v>
      </c>
    </row>
    <row r="1305" spans="21:22" x14ac:dyDescent="0.25">
      <c r="U1305" s="73" t="s">
        <v>2712</v>
      </c>
      <c r="V1305" s="73" t="s">
        <v>2713</v>
      </c>
    </row>
    <row r="1306" spans="21:22" x14ac:dyDescent="0.25">
      <c r="U1306" s="73" t="s">
        <v>2714</v>
      </c>
      <c r="V1306" s="73" t="s">
        <v>2715</v>
      </c>
    </row>
    <row r="1307" spans="21:22" x14ac:dyDescent="0.25">
      <c r="U1307" s="73" t="s">
        <v>2716</v>
      </c>
      <c r="V1307" s="73" t="s">
        <v>2717</v>
      </c>
    </row>
    <row r="1308" spans="21:22" x14ac:dyDescent="0.25">
      <c r="U1308" s="73" t="s">
        <v>2718</v>
      </c>
      <c r="V1308" s="73" t="s">
        <v>2719</v>
      </c>
    </row>
    <row r="1309" spans="21:22" x14ac:dyDescent="0.25">
      <c r="U1309" s="73" t="s">
        <v>2720</v>
      </c>
      <c r="V1309" s="73" t="s">
        <v>2721</v>
      </c>
    </row>
    <row r="1310" spans="21:22" x14ac:dyDescent="0.25">
      <c r="U1310" s="73" t="s">
        <v>2722</v>
      </c>
      <c r="V1310" s="73" t="s">
        <v>2723</v>
      </c>
    </row>
    <row r="1311" spans="21:22" x14ac:dyDescent="0.25">
      <c r="U1311" s="73" t="s">
        <v>2724</v>
      </c>
      <c r="V1311" s="73" t="s">
        <v>2725</v>
      </c>
    </row>
    <row r="1312" spans="21:22" x14ac:dyDescent="0.25">
      <c r="U1312" s="73" t="s">
        <v>2726</v>
      </c>
      <c r="V1312" s="73" t="s">
        <v>2727</v>
      </c>
    </row>
    <row r="1313" spans="21:22" x14ac:dyDescent="0.25">
      <c r="U1313" s="73" t="s">
        <v>2728</v>
      </c>
      <c r="V1313" s="73" t="s">
        <v>2729</v>
      </c>
    </row>
    <row r="1314" spans="21:22" x14ac:dyDescent="0.25">
      <c r="U1314" s="73" t="s">
        <v>2730</v>
      </c>
      <c r="V1314" s="73" t="s">
        <v>2731</v>
      </c>
    </row>
    <row r="1315" spans="21:22" x14ac:dyDescent="0.25">
      <c r="U1315" s="73" t="s">
        <v>2732</v>
      </c>
      <c r="V1315" s="73" t="s">
        <v>2733</v>
      </c>
    </row>
    <row r="1316" spans="21:22" x14ac:dyDescent="0.25">
      <c r="U1316" s="73" t="s">
        <v>2734</v>
      </c>
      <c r="V1316" s="73" t="s">
        <v>2735</v>
      </c>
    </row>
    <row r="1317" spans="21:22" x14ac:dyDescent="0.25">
      <c r="U1317" s="73" t="s">
        <v>2736</v>
      </c>
      <c r="V1317" s="73" t="s">
        <v>2737</v>
      </c>
    </row>
    <row r="1318" spans="21:22" x14ac:dyDescent="0.25">
      <c r="U1318" s="73" t="s">
        <v>2738</v>
      </c>
      <c r="V1318" s="73" t="s">
        <v>2739</v>
      </c>
    </row>
    <row r="1319" spans="21:22" x14ac:dyDescent="0.25">
      <c r="U1319" s="73" t="s">
        <v>2740</v>
      </c>
      <c r="V1319" s="73" t="s">
        <v>2741</v>
      </c>
    </row>
    <row r="1320" spans="21:22" x14ac:dyDescent="0.25">
      <c r="U1320" s="73" t="s">
        <v>2742</v>
      </c>
      <c r="V1320" s="73" t="s">
        <v>2743</v>
      </c>
    </row>
    <row r="1321" spans="21:22" x14ac:dyDescent="0.25">
      <c r="U1321" s="73" t="s">
        <v>2744</v>
      </c>
      <c r="V1321" s="73" t="s">
        <v>2745</v>
      </c>
    </row>
    <row r="1322" spans="21:22" x14ac:dyDescent="0.25">
      <c r="U1322" s="73" t="s">
        <v>2746</v>
      </c>
      <c r="V1322" s="73" t="s">
        <v>2747</v>
      </c>
    </row>
    <row r="1323" spans="21:22" x14ac:dyDescent="0.25">
      <c r="U1323" s="73" t="s">
        <v>2748</v>
      </c>
      <c r="V1323" s="73" t="s">
        <v>2749</v>
      </c>
    </row>
    <row r="1324" spans="21:22" x14ac:dyDescent="0.25">
      <c r="U1324" s="73" t="s">
        <v>2750</v>
      </c>
      <c r="V1324" s="73" t="s">
        <v>2751</v>
      </c>
    </row>
    <row r="1325" spans="21:22" x14ac:dyDescent="0.25">
      <c r="U1325" s="73" t="s">
        <v>2752</v>
      </c>
      <c r="V1325" s="73" t="s">
        <v>2753</v>
      </c>
    </row>
    <row r="1326" spans="21:22" x14ac:dyDescent="0.25">
      <c r="U1326" s="73" t="s">
        <v>2754</v>
      </c>
      <c r="V1326" s="73" t="s">
        <v>2755</v>
      </c>
    </row>
    <row r="1327" spans="21:22" x14ac:dyDescent="0.25">
      <c r="U1327" s="73" t="s">
        <v>2756</v>
      </c>
      <c r="V1327" s="73" t="s">
        <v>2757</v>
      </c>
    </row>
    <row r="1328" spans="21:22" x14ac:dyDescent="0.25">
      <c r="U1328" s="73" t="s">
        <v>2758</v>
      </c>
      <c r="V1328" s="73" t="s">
        <v>2759</v>
      </c>
    </row>
    <row r="1329" spans="21:22" x14ac:dyDescent="0.25">
      <c r="U1329" s="73" t="s">
        <v>2760</v>
      </c>
      <c r="V1329" s="73" t="s">
        <v>2761</v>
      </c>
    </row>
    <row r="1330" spans="21:22" x14ac:dyDescent="0.25">
      <c r="U1330" s="73" t="s">
        <v>2762</v>
      </c>
      <c r="V1330" s="73" t="s">
        <v>2763</v>
      </c>
    </row>
    <row r="1331" spans="21:22" x14ac:dyDescent="0.25">
      <c r="U1331" s="73" t="s">
        <v>2764</v>
      </c>
      <c r="V1331" s="73" t="s">
        <v>2765</v>
      </c>
    </row>
    <row r="1332" spans="21:22" x14ac:dyDescent="0.25">
      <c r="U1332" s="73" t="s">
        <v>2766</v>
      </c>
      <c r="V1332" s="73" t="s">
        <v>2767</v>
      </c>
    </row>
    <row r="1333" spans="21:22" x14ac:dyDescent="0.25">
      <c r="U1333" s="73" t="s">
        <v>2768</v>
      </c>
      <c r="V1333" s="73" t="s">
        <v>2769</v>
      </c>
    </row>
    <row r="1334" spans="21:22" x14ac:dyDescent="0.25">
      <c r="U1334" s="73" t="s">
        <v>2770</v>
      </c>
      <c r="V1334" s="73" t="s">
        <v>2771</v>
      </c>
    </row>
    <row r="1335" spans="21:22" x14ac:dyDescent="0.25">
      <c r="U1335" s="73" t="s">
        <v>2772</v>
      </c>
      <c r="V1335" s="73" t="s">
        <v>2773</v>
      </c>
    </row>
    <row r="1336" spans="21:22" x14ac:dyDescent="0.25">
      <c r="U1336" s="73" t="s">
        <v>2774</v>
      </c>
      <c r="V1336" s="73" t="s">
        <v>2775</v>
      </c>
    </row>
    <row r="1337" spans="21:22" x14ac:dyDescent="0.25">
      <c r="U1337" s="73" t="s">
        <v>2776</v>
      </c>
      <c r="V1337" s="73" t="s">
        <v>2777</v>
      </c>
    </row>
    <row r="1338" spans="21:22" x14ac:dyDescent="0.25">
      <c r="U1338" s="73" t="s">
        <v>2778</v>
      </c>
      <c r="V1338" s="73" t="s">
        <v>2779</v>
      </c>
    </row>
    <row r="1339" spans="21:22" x14ac:dyDescent="0.25">
      <c r="U1339" s="73" t="s">
        <v>2780</v>
      </c>
      <c r="V1339" s="73" t="s">
        <v>2781</v>
      </c>
    </row>
    <row r="1340" spans="21:22" x14ac:dyDescent="0.25">
      <c r="U1340" s="73" t="s">
        <v>2782</v>
      </c>
      <c r="V1340" s="73" t="s">
        <v>2783</v>
      </c>
    </row>
    <row r="1341" spans="21:22" x14ac:dyDescent="0.25">
      <c r="U1341" s="73" t="s">
        <v>2784</v>
      </c>
      <c r="V1341" s="73" t="s">
        <v>2785</v>
      </c>
    </row>
    <row r="1342" spans="21:22" x14ac:dyDescent="0.25">
      <c r="U1342" s="73" t="s">
        <v>2786</v>
      </c>
      <c r="V1342" s="73" t="s">
        <v>2787</v>
      </c>
    </row>
    <row r="1343" spans="21:22" x14ac:dyDescent="0.25">
      <c r="U1343" s="73" t="s">
        <v>2788</v>
      </c>
      <c r="V1343" s="73" t="s">
        <v>2789</v>
      </c>
    </row>
    <row r="1344" spans="21:22" x14ac:dyDescent="0.25">
      <c r="U1344" s="73" t="s">
        <v>2790</v>
      </c>
      <c r="V1344" s="73" t="s">
        <v>2791</v>
      </c>
    </row>
    <row r="1345" spans="21:22" x14ac:dyDescent="0.25">
      <c r="U1345" s="73" t="s">
        <v>2792</v>
      </c>
      <c r="V1345" s="73" t="s">
        <v>2793</v>
      </c>
    </row>
    <row r="1346" spans="21:22" x14ac:dyDescent="0.25">
      <c r="U1346" s="73" t="s">
        <v>2794</v>
      </c>
      <c r="V1346" s="73" t="s">
        <v>2795</v>
      </c>
    </row>
    <row r="1347" spans="21:22" x14ac:dyDescent="0.25">
      <c r="U1347" s="73" t="s">
        <v>2796</v>
      </c>
      <c r="V1347" s="73" t="s">
        <v>2797</v>
      </c>
    </row>
    <row r="1348" spans="21:22" x14ac:dyDescent="0.25">
      <c r="U1348" s="73" t="s">
        <v>2798</v>
      </c>
      <c r="V1348" s="73" t="s">
        <v>2799</v>
      </c>
    </row>
    <row r="1349" spans="21:22" x14ac:dyDescent="0.25">
      <c r="U1349" s="73" t="s">
        <v>2800</v>
      </c>
      <c r="V1349" s="73" t="s">
        <v>2801</v>
      </c>
    </row>
    <row r="1350" spans="21:22" x14ac:dyDescent="0.25">
      <c r="U1350" s="73" t="s">
        <v>2802</v>
      </c>
      <c r="V1350" s="73" t="s">
        <v>2803</v>
      </c>
    </row>
    <row r="1351" spans="21:22" x14ac:dyDescent="0.25">
      <c r="U1351" s="73" t="s">
        <v>2804</v>
      </c>
      <c r="V1351" s="73" t="s">
        <v>2805</v>
      </c>
    </row>
    <row r="1352" spans="21:22" x14ac:dyDescent="0.25">
      <c r="U1352" s="73" t="s">
        <v>2806</v>
      </c>
      <c r="V1352" s="73" t="s">
        <v>2807</v>
      </c>
    </row>
    <row r="1353" spans="21:22" x14ac:dyDescent="0.25">
      <c r="U1353" s="73" t="s">
        <v>2808</v>
      </c>
      <c r="V1353" s="73" t="s">
        <v>2809</v>
      </c>
    </row>
    <row r="1354" spans="21:22" x14ac:dyDescent="0.25">
      <c r="U1354" s="73" t="s">
        <v>2810</v>
      </c>
      <c r="V1354" s="73" t="s">
        <v>2811</v>
      </c>
    </row>
    <row r="1355" spans="21:22" x14ac:dyDescent="0.25">
      <c r="U1355" s="73" t="s">
        <v>2812</v>
      </c>
      <c r="V1355" s="73" t="s">
        <v>2813</v>
      </c>
    </row>
    <row r="1356" spans="21:22" x14ac:dyDescent="0.25">
      <c r="U1356" s="73" t="s">
        <v>2814</v>
      </c>
      <c r="V1356" s="73" t="s">
        <v>2815</v>
      </c>
    </row>
    <row r="1357" spans="21:22" x14ac:dyDescent="0.25">
      <c r="U1357" s="73" t="s">
        <v>2816</v>
      </c>
      <c r="V1357" s="73" t="s">
        <v>2817</v>
      </c>
    </row>
    <row r="1358" spans="21:22" x14ac:dyDescent="0.25">
      <c r="U1358" s="73" t="s">
        <v>2818</v>
      </c>
      <c r="V1358" s="73" t="s">
        <v>2819</v>
      </c>
    </row>
    <row r="1359" spans="21:22" x14ac:dyDescent="0.25">
      <c r="U1359" s="73" t="s">
        <v>2820</v>
      </c>
      <c r="V1359" s="73" t="s">
        <v>2821</v>
      </c>
    </row>
    <row r="1360" spans="21:22" x14ac:dyDescent="0.25">
      <c r="U1360" s="73" t="s">
        <v>2822</v>
      </c>
      <c r="V1360" s="73" t="s">
        <v>2823</v>
      </c>
    </row>
    <row r="1361" spans="21:22" x14ac:dyDescent="0.25">
      <c r="U1361" s="73" t="s">
        <v>2824</v>
      </c>
      <c r="V1361" s="73" t="s">
        <v>2825</v>
      </c>
    </row>
    <row r="1362" spans="21:22" x14ac:dyDescent="0.25">
      <c r="U1362" s="73" t="s">
        <v>2826</v>
      </c>
      <c r="V1362" s="73" t="s">
        <v>2827</v>
      </c>
    </row>
    <row r="1363" spans="21:22" x14ac:dyDescent="0.25">
      <c r="U1363" s="73" t="s">
        <v>2828</v>
      </c>
      <c r="V1363" s="73" t="s">
        <v>2829</v>
      </c>
    </row>
    <row r="1364" spans="21:22" x14ac:dyDescent="0.25">
      <c r="U1364" s="73" t="s">
        <v>2830</v>
      </c>
      <c r="V1364" s="73" t="s">
        <v>2831</v>
      </c>
    </row>
    <row r="1365" spans="21:22" x14ac:dyDescent="0.25">
      <c r="U1365" s="73" t="s">
        <v>2832</v>
      </c>
      <c r="V1365" s="73" t="s">
        <v>2833</v>
      </c>
    </row>
    <row r="1366" spans="21:22" x14ac:dyDescent="0.25">
      <c r="U1366" s="73" t="s">
        <v>2834</v>
      </c>
      <c r="V1366" s="73" t="s">
        <v>2835</v>
      </c>
    </row>
    <row r="1367" spans="21:22" x14ac:dyDescent="0.25">
      <c r="U1367" s="73" t="s">
        <v>2836</v>
      </c>
      <c r="V1367" s="73" t="s">
        <v>2837</v>
      </c>
    </row>
    <row r="1368" spans="21:22" x14ac:dyDescent="0.25">
      <c r="U1368" s="73" t="s">
        <v>2838</v>
      </c>
      <c r="V1368" s="73" t="s">
        <v>2839</v>
      </c>
    </row>
    <row r="1369" spans="21:22" x14ac:dyDescent="0.25">
      <c r="U1369" s="73" t="s">
        <v>2840</v>
      </c>
      <c r="V1369" s="73" t="s">
        <v>2841</v>
      </c>
    </row>
    <row r="1370" spans="21:22" x14ac:dyDescent="0.25">
      <c r="U1370" s="73" t="s">
        <v>2842</v>
      </c>
      <c r="V1370" s="73" t="s">
        <v>2843</v>
      </c>
    </row>
    <row r="1371" spans="21:22" x14ac:dyDescent="0.25">
      <c r="U1371" s="73" t="s">
        <v>2844</v>
      </c>
      <c r="V1371" s="73" t="s">
        <v>2845</v>
      </c>
    </row>
    <row r="1372" spans="21:22" x14ac:dyDescent="0.25">
      <c r="U1372" s="73" t="s">
        <v>2846</v>
      </c>
      <c r="V1372" s="73" t="s">
        <v>2847</v>
      </c>
    </row>
    <row r="1373" spans="21:22" x14ac:dyDescent="0.25">
      <c r="U1373" s="73" t="s">
        <v>2848</v>
      </c>
      <c r="V1373" s="73" t="s">
        <v>2849</v>
      </c>
    </row>
    <row r="1374" spans="21:22" x14ac:dyDescent="0.25">
      <c r="U1374" s="73" t="s">
        <v>2850</v>
      </c>
      <c r="V1374" s="73" t="s">
        <v>2851</v>
      </c>
    </row>
    <row r="1375" spans="21:22" x14ac:dyDescent="0.25">
      <c r="U1375" s="73" t="s">
        <v>2852</v>
      </c>
      <c r="V1375" s="73" t="s">
        <v>2853</v>
      </c>
    </row>
    <row r="1376" spans="21:22" x14ac:dyDescent="0.25">
      <c r="U1376" s="73" t="s">
        <v>2854</v>
      </c>
      <c r="V1376" s="73" t="s">
        <v>2855</v>
      </c>
    </row>
    <row r="1377" spans="21:22" x14ac:dyDescent="0.25">
      <c r="U1377" s="73" t="s">
        <v>2856</v>
      </c>
      <c r="V1377" s="73" t="s">
        <v>2857</v>
      </c>
    </row>
    <row r="1378" spans="21:22" x14ac:dyDescent="0.25">
      <c r="U1378" s="73" t="s">
        <v>2858</v>
      </c>
      <c r="V1378" s="73" t="s">
        <v>2859</v>
      </c>
    </row>
    <row r="1379" spans="21:22" x14ac:dyDescent="0.25">
      <c r="U1379" s="73" t="s">
        <v>2860</v>
      </c>
      <c r="V1379" s="73" t="s">
        <v>2861</v>
      </c>
    </row>
    <row r="1380" spans="21:22" x14ac:dyDescent="0.25">
      <c r="U1380" s="73" t="s">
        <v>2862</v>
      </c>
      <c r="V1380" s="73" t="s">
        <v>2863</v>
      </c>
    </row>
    <row r="1381" spans="21:22" x14ac:dyDescent="0.25">
      <c r="U1381" s="73" t="s">
        <v>2864</v>
      </c>
      <c r="V1381" s="73" t="s">
        <v>2865</v>
      </c>
    </row>
    <row r="1382" spans="21:22" x14ac:dyDescent="0.25">
      <c r="U1382" s="73" t="s">
        <v>2866</v>
      </c>
      <c r="V1382" s="73" t="s">
        <v>2867</v>
      </c>
    </row>
    <row r="1383" spans="21:22" x14ac:dyDescent="0.25">
      <c r="U1383" s="73" t="s">
        <v>2868</v>
      </c>
      <c r="V1383" s="73" t="s">
        <v>2508</v>
      </c>
    </row>
    <row r="1384" spans="21:22" x14ac:dyDescent="0.25">
      <c r="U1384" s="73" t="s">
        <v>2869</v>
      </c>
      <c r="V1384" s="73" t="s">
        <v>2870</v>
      </c>
    </row>
    <row r="1385" spans="21:22" x14ac:dyDescent="0.25">
      <c r="U1385" s="73" t="s">
        <v>2871</v>
      </c>
      <c r="V1385" s="73" t="s">
        <v>2872</v>
      </c>
    </row>
    <row r="1386" spans="21:22" x14ac:dyDescent="0.25">
      <c r="U1386" s="73" t="s">
        <v>2873</v>
      </c>
      <c r="V1386" s="73" t="s">
        <v>2874</v>
      </c>
    </row>
    <row r="1387" spans="21:22" x14ac:dyDescent="0.25">
      <c r="U1387" s="73" t="s">
        <v>2875</v>
      </c>
      <c r="V1387" s="73" t="s">
        <v>2876</v>
      </c>
    </row>
    <row r="1388" spans="21:22" x14ac:dyDescent="0.25">
      <c r="U1388" s="73" t="s">
        <v>2877</v>
      </c>
      <c r="V1388" s="73" t="s">
        <v>2878</v>
      </c>
    </row>
    <row r="1389" spans="21:22" x14ac:dyDescent="0.25">
      <c r="U1389" s="73" t="s">
        <v>2879</v>
      </c>
      <c r="V1389" s="73" t="s">
        <v>2880</v>
      </c>
    </row>
    <row r="1390" spans="21:22" x14ac:dyDescent="0.25">
      <c r="U1390" s="73" t="s">
        <v>2881</v>
      </c>
      <c r="V1390" s="73" t="s">
        <v>2882</v>
      </c>
    </row>
    <row r="1391" spans="21:22" x14ac:dyDescent="0.25">
      <c r="U1391" s="73" t="s">
        <v>2883</v>
      </c>
      <c r="V1391" s="73" t="s">
        <v>2884</v>
      </c>
    </row>
    <row r="1392" spans="21:22" x14ac:dyDescent="0.25">
      <c r="U1392" s="73" t="s">
        <v>2885</v>
      </c>
      <c r="V1392" s="73" t="s">
        <v>2886</v>
      </c>
    </row>
    <row r="1393" spans="21:22" x14ac:dyDescent="0.25">
      <c r="U1393" s="73" t="s">
        <v>2887</v>
      </c>
      <c r="V1393" s="73" t="s">
        <v>2888</v>
      </c>
    </row>
    <row r="1394" spans="21:22" x14ac:dyDescent="0.25">
      <c r="U1394" s="73" t="s">
        <v>2889</v>
      </c>
      <c r="V1394" s="73" t="s">
        <v>2890</v>
      </c>
    </row>
    <row r="1395" spans="21:22" x14ac:dyDescent="0.25">
      <c r="U1395" s="73" t="s">
        <v>2891</v>
      </c>
      <c r="V1395" s="73" t="s">
        <v>2892</v>
      </c>
    </row>
    <row r="1396" spans="21:22" x14ac:dyDescent="0.25">
      <c r="U1396" s="73" t="s">
        <v>2893</v>
      </c>
      <c r="V1396" s="73" t="s">
        <v>2894</v>
      </c>
    </row>
    <row r="1397" spans="21:22" x14ac:dyDescent="0.25">
      <c r="U1397" s="73" t="s">
        <v>2895</v>
      </c>
      <c r="V1397" s="73" t="s">
        <v>2896</v>
      </c>
    </row>
    <row r="1398" spans="21:22" x14ac:dyDescent="0.25">
      <c r="U1398" s="73" t="s">
        <v>2897</v>
      </c>
      <c r="V1398" s="73" t="s">
        <v>2898</v>
      </c>
    </row>
    <row r="1399" spans="21:22" x14ac:dyDescent="0.25">
      <c r="U1399" s="73" t="s">
        <v>2899</v>
      </c>
      <c r="V1399" s="73" t="s">
        <v>2900</v>
      </c>
    </row>
    <row r="1400" spans="21:22" x14ac:dyDescent="0.25">
      <c r="U1400" s="73" t="s">
        <v>2901</v>
      </c>
      <c r="V1400" s="73" t="s">
        <v>2902</v>
      </c>
    </row>
    <row r="1401" spans="21:22" x14ac:dyDescent="0.25">
      <c r="U1401" s="73" t="s">
        <v>2903</v>
      </c>
      <c r="V1401" s="73" t="s">
        <v>2904</v>
      </c>
    </row>
    <row r="1402" spans="21:22" x14ac:dyDescent="0.25">
      <c r="U1402" s="73" t="s">
        <v>2905</v>
      </c>
      <c r="V1402" s="73" t="s">
        <v>2906</v>
      </c>
    </row>
    <row r="1403" spans="21:22" x14ac:dyDescent="0.25">
      <c r="U1403" s="73" t="s">
        <v>2907</v>
      </c>
      <c r="V1403" s="73" t="s">
        <v>2908</v>
      </c>
    </row>
    <row r="1404" spans="21:22" x14ac:dyDescent="0.25">
      <c r="U1404" s="73" t="s">
        <v>2909</v>
      </c>
      <c r="V1404" s="73" t="s">
        <v>2910</v>
      </c>
    </row>
    <row r="1405" spans="21:22" x14ac:dyDescent="0.25">
      <c r="U1405" s="73" t="s">
        <v>2911</v>
      </c>
      <c r="V1405" s="73" t="s">
        <v>2912</v>
      </c>
    </row>
    <row r="1406" spans="21:22" x14ac:dyDescent="0.25">
      <c r="U1406" s="73" t="s">
        <v>2913</v>
      </c>
      <c r="V1406" s="73" t="s">
        <v>2914</v>
      </c>
    </row>
    <row r="1407" spans="21:22" x14ac:dyDescent="0.25">
      <c r="U1407" s="73" t="s">
        <v>2915</v>
      </c>
      <c r="V1407" s="73" t="s">
        <v>2916</v>
      </c>
    </row>
    <row r="1408" spans="21:22" x14ac:dyDescent="0.25">
      <c r="U1408" s="73" t="s">
        <v>2917</v>
      </c>
      <c r="V1408" s="73" t="s">
        <v>2918</v>
      </c>
    </row>
    <row r="1409" spans="21:22" x14ac:dyDescent="0.25">
      <c r="U1409" s="73" t="s">
        <v>2919</v>
      </c>
      <c r="V1409" s="73" t="s">
        <v>2920</v>
      </c>
    </row>
    <row r="1410" spans="21:22" x14ac:dyDescent="0.25">
      <c r="U1410" s="73" t="s">
        <v>2921</v>
      </c>
      <c r="V1410" s="73" t="s">
        <v>2922</v>
      </c>
    </row>
    <row r="1411" spans="21:22" x14ac:dyDescent="0.25">
      <c r="U1411" s="73" t="s">
        <v>2923</v>
      </c>
      <c r="V1411" s="73" t="s">
        <v>2924</v>
      </c>
    </row>
    <row r="1412" spans="21:22" x14ac:dyDescent="0.25">
      <c r="U1412" s="73" t="s">
        <v>2925</v>
      </c>
      <c r="V1412" s="73" t="s">
        <v>2926</v>
      </c>
    </row>
    <row r="1413" spans="21:22" x14ac:dyDescent="0.25">
      <c r="U1413" s="73" t="s">
        <v>2927</v>
      </c>
      <c r="V1413" s="73" t="s">
        <v>2928</v>
      </c>
    </row>
    <row r="1414" spans="21:22" x14ac:dyDescent="0.25">
      <c r="U1414" s="73" t="s">
        <v>2929</v>
      </c>
      <c r="V1414" s="73" t="s">
        <v>2930</v>
      </c>
    </row>
    <row r="1415" spans="21:22" x14ac:dyDescent="0.25">
      <c r="U1415" s="73" t="s">
        <v>2931</v>
      </c>
      <c r="V1415" s="73" t="s">
        <v>2932</v>
      </c>
    </row>
    <row r="1416" spans="21:22" x14ac:dyDescent="0.25">
      <c r="U1416" s="73" t="s">
        <v>2933</v>
      </c>
      <c r="V1416" s="73" t="s">
        <v>2934</v>
      </c>
    </row>
    <row r="1417" spans="21:22" x14ac:dyDescent="0.25">
      <c r="U1417" s="73" t="s">
        <v>2935</v>
      </c>
      <c r="V1417" s="73" t="s">
        <v>2936</v>
      </c>
    </row>
    <row r="1418" spans="21:22" x14ac:dyDescent="0.25">
      <c r="U1418" s="73" t="s">
        <v>2937</v>
      </c>
      <c r="V1418" s="73" t="s">
        <v>2938</v>
      </c>
    </row>
    <row r="1419" spans="21:22" x14ac:dyDescent="0.25">
      <c r="U1419" s="73" t="s">
        <v>2939</v>
      </c>
      <c r="V1419" s="73" t="s">
        <v>2940</v>
      </c>
    </row>
    <row r="1420" spans="21:22" x14ac:dyDescent="0.25">
      <c r="U1420" s="73" t="s">
        <v>2941</v>
      </c>
      <c r="V1420" s="73" t="s">
        <v>2942</v>
      </c>
    </row>
    <row r="1421" spans="21:22" x14ac:dyDescent="0.25">
      <c r="U1421" s="73" t="s">
        <v>2943</v>
      </c>
      <c r="V1421" s="73" t="s">
        <v>2944</v>
      </c>
    </row>
    <row r="1422" spans="21:22" x14ac:dyDescent="0.25">
      <c r="U1422" s="73" t="s">
        <v>2945</v>
      </c>
      <c r="V1422" s="73" t="s">
        <v>2946</v>
      </c>
    </row>
    <row r="1423" spans="21:22" x14ac:dyDescent="0.25">
      <c r="U1423" s="73" t="s">
        <v>2947</v>
      </c>
      <c r="V1423" s="73" t="s">
        <v>2948</v>
      </c>
    </row>
    <row r="1424" spans="21:22" x14ac:dyDescent="0.25">
      <c r="U1424" s="73" t="s">
        <v>2949</v>
      </c>
      <c r="V1424" s="73" t="s">
        <v>2950</v>
      </c>
    </row>
    <row r="1425" spans="21:22" x14ac:dyDescent="0.25">
      <c r="U1425" s="73" t="s">
        <v>2951</v>
      </c>
      <c r="V1425" s="73" t="s">
        <v>2952</v>
      </c>
    </row>
    <row r="1426" spans="21:22" x14ac:dyDescent="0.25">
      <c r="U1426" s="73" t="s">
        <v>2953</v>
      </c>
      <c r="V1426" s="73" t="s">
        <v>2954</v>
      </c>
    </row>
    <row r="1427" spans="21:22" x14ac:dyDescent="0.25">
      <c r="U1427" s="73" t="s">
        <v>2955</v>
      </c>
      <c r="V1427" s="73" t="s">
        <v>2956</v>
      </c>
    </row>
    <row r="1428" spans="21:22" x14ac:dyDescent="0.25">
      <c r="U1428" s="73" t="s">
        <v>2957</v>
      </c>
      <c r="V1428" s="73" t="s">
        <v>2958</v>
      </c>
    </row>
    <row r="1429" spans="21:22" x14ac:dyDescent="0.25">
      <c r="U1429" s="73" t="s">
        <v>2959</v>
      </c>
      <c r="V1429" s="73" t="s">
        <v>2960</v>
      </c>
    </row>
    <row r="1430" spans="21:22" x14ac:dyDescent="0.25">
      <c r="U1430" s="73" t="s">
        <v>2961</v>
      </c>
      <c r="V1430" s="73" t="s">
        <v>2962</v>
      </c>
    </row>
    <row r="1431" spans="21:22" x14ac:dyDescent="0.25">
      <c r="U1431" s="73" t="s">
        <v>2963</v>
      </c>
      <c r="V1431" s="73" t="s">
        <v>2964</v>
      </c>
    </row>
    <row r="1432" spans="21:22" x14ac:dyDescent="0.25">
      <c r="U1432" s="73" t="s">
        <v>2965</v>
      </c>
      <c r="V1432" s="73" t="s">
        <v>2966</v>
      </c>
    </row>
    <row r="1433" spans="21:22" x14ac:dyDescent="0.25">
      <c r="U1433" s="73" t="s">
        <v>2967</v>
      </c>
      <c r="V1433" s="73" t="s">
        <v>2968</v>
      </c>
    </row>
    <row r="1434" spans="21:22" x14ac:dyDescent="0.25">
      <c r="U1434" s="73" t="s">
        <v>2969</v>
      </c>
      <c r="V1434" s="73" t="s">
        <v>2970</v>
      </c>
    </row>
    <row r="1435" spans="21:22" x14ac:dyDescent="0.25">
      <c r="U1435" s="73" t="s">
        <v>2971</v>
      </c>
      <c r="V1435" s="73" t="s">
        <v>2972</v>
      </c>
    </row>
    <row r="1436" spans="21:22" x14ac:dyDescent="0.25">
      <c r="U1436" s="73" t="s">
        <v>2973</v>
      </c>
      <c r="V1436" s="73" t="s">
        <v>2974</v>
      </c>
    </row>
    <row r="1437" spans="21:22" x14ac:dyDescent="0.25">
      <c r="U1437" s="73" t="s">
        <v>2975</v>
      </c>
      <c r="V1437" s="73" t="s">
        <v>2976</v>
      </c>
    </row>
    <row r="1438" spans="21:22" x14ac:dyDescent="0.25">
      <c r="U1438" s="73" t="s">
        <v>2977</v>
      </c>
      <c r="V1438" s="73" t="s">
        <v>2978</v>
      </c>
    </row>
    <row r="1439" spans="21:22" x14ac:dyDescent="0.25">
      <c r="U1439" s="73" t="s">
        <v>2979</v>
      </c>
      <c r="V1439" s="73" t="s">
        <v>2980</v>
      </c>
    </row>
    <row r="1440" spans="21:22" x14ac:dyDescent="0.25">
      <c r="U1440" s="73" t="s">
        <v>2981</v>
      </c>
      <c r="V1440" s="73" t="s">
        <v>2982</v>
      </c>
    </row>
    <row r="1441" spans="21:22" x14ac:dyDescent="0.25">
      <c r="U1441" s="73" t="s">
        <v>2983</v>
      </c>
      <c r="V1441" s="73" t="s">
        <v>2984</v>
      </c>
    </row>
    <row r="1442" spans="21:22" x14ac:dyDescent="0.25">
      <c r="U1442" s="73" t="s">
        <v>2985</v>
      </c>
      <c r="V1442" s="73" t="s">
        <v>2986</v>
      </c>
    </row>
    <row r="1443" spans="21:22" x14ac:dyDescent="0.25">
      <c r="U1443" s="73" t="s">
        <v>2987</v>
      </c>
      <c r="V1443" s="73" t="s">
        <v>2988</v>
      </c>
    </row>
    <row r="1444" spans="21:22" x14ac:dyDescent="0.25">
      <c r="U1444" s="73" t="s">
        <v>2989</v>
      </c>
      <c r="V1444" s="73" t="s">
        <v>2990</v>
      </c>
    </row>
    <row r="1445" spans="21:22" x14ac:dyDescent="0.25">
      <c r="U1445" s="73" t="s">
        <v>2991</v>
      </c>
      <c r="V1445" s="73" t="s">
        <v>2992</v>
      </c>
    </row>
    <row r="1446" spans="21:22" x14ac:dyDescent="0.25">
      <c r="U1446" s="73" t="s">
        <v>2993</v>
      </c>
      <c r="V1446" s="73" t="s">
        <v>2994</v>
      </c>
    </row>
    <row r="1447" spans="21:22" x14ac:dyDescent="0.25">
      <c r="U1447" s="73" t="s">
        <v>2995</v>
      </c>
      <c r="V1447" s="73" t="s">
        <v>2996</v>
      </c>
    </row>
    <row r="1448" spans="21:22" x14ac:dyDescent="0.25">
      <c r="U1448" s="73" t="s">
        <v>2997</v>
      </c>
      <c r="V1448" s="73" t="s">
        <v>2998</v>
      </c>
    </row>
    <row r="1449" spans="21:22" x14ac:dyDescent="0.25">
      <c r="U1449" s="73" t="s">
        <v>2999</v>
      </c>
      <c r="V1449" s="73" t="s">
        <v>2195</v>
      </c>
    </row>
    <row r="1450" spans="21:22" x14ac:dyDescent="0.25">
      <c r="U1450" s="73" t="s">
        <v>3000</v>
      </c>
      <c r="V1450" s="73" t="s">
        <v>3001</v>
      </c>
    </row>
    <row r="1451" spans="21:22" x14ac:dyDescent="0.25">
      <c r="U1451" s="73" t="s">
        <v>3002</v>
      </c>
      <c r="V1451" s="73" t="s">
        <v>3003</v>
      </c>
    </row>
    <row r="1452" spans="21:22" x14ac:dyDescent="0.25">
      <c r="U1452" s="73" t="s">
        <v>3004</v>
      </c>
      <c r="V1452" s="73" t="s">
        <v>3005</v>
      </c>
    </row>
    <row r="1453" spans="21:22" x14ac:dyDescent="0.25">
      <c r="U1453" s="73" t="s">
        <v>3006</v>
      </c>
      <c r="V1453" s="73" t="s">
        <v>3007</v>
      </c>
    </row>
    <row r="1454" spans="21:22" x14ac:dyDescent="0.25">
      <c r="U1454" s="73" t="s">
        <v>3008</v>
      </c>
      <c r="V1454" s="73" t="s">
        <v>3009</v>
      </c>
    </row>
    <row r="1455" spans="21:22" x14ac:dyDescent="0.25">
      <c r="U1455" s="73" t="s">
        <v>3010</v>
      </c>
      <c r="V1455" s="73" t="s">
        <v>3011</v>
      </c>
    </row>
    <row r="1456" spans="21:22" x14ac:dyDescent="0.25">
      <c r="U1456" s="73" t="s">
        <v>3012</v>
      </c>
      <c r="V1456" s="73" t="s">
        <v>3013</v>
      </c>
    </row>
    <row r="1457" spans="21:22" x14ac:dyDescent="0.25">
      <c r="U1457" s="73" t="s">
        <v>3014</v>
      </c>
      <c r="V1457" s="73" t="s">
        <v>3015</v>
      </c>
    </row>
    <row r="1458" spans="21:22" x14ac:dyDescent="0.25">
      <c r="U1458" s="73" t="s">
        <v>3016</v>
      </c>
      <c r="V1458" s="73" t="s">
        <v>3017</v>
      </c>
    </row>
    <row r="1459" spans="21:22" x14ac:dyDescent="0.25">
      <c r="U1459" s="73" t="s">
        <v>3018</v>
      </c>
      <c r="V1459" s="73" t="s">
        <v>3019</v>
      </c>
    </row>
    <row r="1460" spans="21:22" x14ac:dyDescent="0.25">
      <c r="U1460" s="73" t="s">
        <v>3020</v>
      </c>
      <c r="V1460" s="73" t="s">
        <v>3021</v>
      </c>
    </row>
    <row r="1461" spans="21:22" x14ac:dyDescent="0.25">
      <c r="U1461" s="73" t="s">
        <v>3022</v>
      </c>
      <c r="V1461" s="73" t="s">
        <v>3023</v>
      </c>
    </row>
    <row r="1462" spans="21:22" x14ac:dyDescent="0.25">
      <c r="U1462" s="73" t="s">
        <v>3024</v>
      </c>
      <c r="V1462" s="73" t="s">
        <v>3025</v>
      </c>
    </row>
    <row r="1463" spans="21:22" x14ac:dyDescent="0.25">
      <c r="U1463" s="73" t="s">
        <v>3026</v>
      </c>
      <c r="V1463" s="73" t="s">
        <v>3027</v>
      </c>
    </row>
    <row r="1464" spans="21:22" x14ac:dyDescent="0.25">
      <c r="U1464" s="73" t="s">
        <v>3028</v>
      </c>
      <c r="V1464" s="73" t="s">
        <v>3029</v>
      </c>
    </row>
    <row r="1465" spans="21:22" x14ac:dyDescent="0.25">
      <c r="U1465" s="73" t="s">
        <v>3030</v>
      </c>
      <c r="V1465" s="73" t="s">
        <v>3031</v>
      </c>
    </row>
    <row r="1466" spans="21:22" x14ac:dyDescent="0.25">
      <c r="U1466" s="73" t="s">
        <v>3032</v>
      </c>
      <c r="V1466" s="73" t="s">
        <v>3033</v>
      </c>
    </row>
    <row r="1467" spans="21:22" x14ac:dyDescent="0.25">
      <c r="U1467" s="73" t="s">
        <v>3034</v>
      </c>
      <c r="V1467" s="73" t="s">
        <v>3035</v>
      </c>
    </row>
    <row r="1468" spans="21:22" x14ac:dyDescent="0.25">
      <c r="U1468" s="73" t="s">
        <v>3036</v>
      </c>
      <c r="V1468" s="73" t="s">
        <v>3037</v>
      </c>
    </row>
    <row r="1469" spans="21:22" x14ac:dyDescent="0.25">
      <c r="U1469" s="73" t="s">
        <v>3038</v>
      </c>
      <c r="V1469" s="73" t="s">
        <v>3039</v>
      </c>
    </row>
    <row r="1470" spans="21:22" x14ac:dyDescent="0.25">
      <c r="U1470" s="73" t="s">
        <v>3040</v>
      </c>
      <c r="V1470" s="73" t="s">
        <v>3041</v>
      </c>
    </row>
    <row r="1471" spans="21:22" x14ac:dyDescent="0.25">
      <c r="U1471" s="73" t="s">
        <v>3042</v>
      </c>
      <c r="V1471" s="73" t="s">
        <v>3043</v>
      </c>
    </row>
    <row r="1472" spans="21:22" x14ac:dyDescent="0.25">
      <c r="U1472" s="73" t="s">
        <v>3044</v>
      </c>
      <c r="V1472" s="73" t="s">
        <v>3045</v>
      </c>
    </row>
    <row r="1473" spans="21:22" x14ac:dyDescent="0.25">
      <c r="U1473" s="73" t="s">
        <v>3046</v>
      </c>
      <c r="V1473" s="73" t="s">
        <v>3047</v>
      </c>
    </row>
    <row r="1474" spans="21:22" x14ac:dyDescent="0.25">
      <c r="U1474" s="73" t="s">
        <v>3048</v>
      </c>
      <c r="V1474" s="73" t="s">
        <v>3049</v>
      </c>
    </row>
    <row r="1475" spans="21:22" x14ac:dyDescent="0.25">
      <c r="U1475" s="73" t="s">
        <v>3050</v>
      </c>
      <c r="V1475" s="73" t="s">
        <v>3051</v>
      </c>
    </row>
    <row r="1476" spans="21:22" x14ac:dyDescent="0.25">
      <c r="U1476" s="73" t="s">
        <v>3052</v>
      </c>
      <c r="V1476" s="73" t="s">
        <v>3053</v>
      </c>
    </row>
    <row r="1477" spans="21:22" x14ac:dyDescent="0.25">
      <c r="U1477" s="73" t="s">
        <v>3054</v>
      </c>
      <c r="V1477" s="73" t="s">
        <v>3055</v>
      </c>
    </row>
    <row r="1478" spans="21:22" x14ac:dyDescent="0.25">
      <c r="U1478" s="73" t="s">
        <v>3056</v>
      </c>
      <c r="V1478" s="73" t="s">
        <v>3057</v>
      </c>
    </row>
    <row r="1479" spans="21:22" x14ac:dyDescent="0.25">
      <c r="U1479" s="73" t="s">
        <v>3058</v>
      </c>
      <c r="V1479" s="73" t="s">
        <v>3059</v>
      </c>
    </row>
    <row r="1480" spans="21:22" x14ac:dyDescent="0.25">
      <c r="U1480" s="73" t="s">
        <v>3060</v>
      </c>
      <c r="V1480" s="73" t="s">
        <v>3061</v>
      </c>
    </row>
    <row r="1481" spans="21:22" x14ac:dyDescent="0.25">
      <c r="U1481" s="73" t="s">
        <v>3062</v>
      </c>
      <c r="V1481" s="73" t="s">
        <v>3063</v>
      </c>
    </row>
    <row r="1482" spans="21:22" x14ac:dyDescent="0.25">
      <c r="U1482" s="73" t="s">
        <v>3064</v>
      </c>
      <c r="V1482" s="73" t="s">
        <v>3065</v>
      </c>
    </row>
    <row r="1483" spans="21:22" x14ac:dyDescent="0.25">
      <c r="U1483" s="73" t="s">
        <v>3066</v>
      </c>
      <c r="V1483" s="73" t="s">
        <v>3067</v>
      </c>
    </row>
    <row r="1484" spans="21:22" x14ac:dyDescent="0.25">
      <c r="U1484" s="73" t="s">
        <v>3068</v>
      </c>
      <c r="V1484" s="73" t="s">
        <v>3069</v>
      </c>
    </row>
    <row r="1485" spans="21:22" x14ac:dyDescent="0.25">
      <c r="U1485" s="73" t="s">
        <v>3070</v>
      </c>
      <c r="V1485" s="73" t="s">
        <v>3071</v>
      </c>
    </row>
    <row r="1486" spans="21:22" x14ac:dyDescent="0.25">
      <c r="U1486" s="73" t="s">
        <v>3072</v>
      </c>
      <c r="V1486" s="73" t="s">
        <v>3073</v>
      </c>
    </row>
    <row r="1487" spans="21:22" x14ac:dyDescent="0.25">
      <c r="U1487" s="73" t="s">
        <v>3074</v>
      </c>
      <c r="V1487" s="73" t="s">
        <v>3075</v>
      </c>
    </row>
    <row r="1488" spans="21:22" x14ac:dyDescent="0.25">
      <c r="U1488" s="73" t="s">
        <v>3076</v>
      </c>
      <c r="V1488" s="73" t="s">
        <v>3077</v>
      </c>
    </row>
    <row r="1489" spans="21:22" x14ac:dyDescent="0.25">
      <c r="U1489" s="73" t="s">
        <v>3078</v>
      </c>
      <c r="V1489" s="73" t="s">
        <v>3079</v>
      </c>
    </row>
    <row r="1490" spans="21:22" x14ac:dyDescent="0.25">
      <c r="U1490" s="73" t="s">
        <v>3080</v>
      </c>
      <c r="V1490" s="73" t="s">
        <v>3081</v>
      </c>
    </row>
    <row r="1491" spans="21:22" x14ac:dyDescent="0.25">
      <c r="U1491" s="73" t="s">
        <v>3082</v>
      </c>
      <c r="V1491" s="73" t="s">
        <v>3083</v>
      </c>
    </row>
    <row r="1492" spans="21:22" x14ac:dyDescent="0.25">
      <c r="U1492" s="73" t="s">
        <v>3084</v>
      </c>
      <c r="V1492" s="73" t="s">
        <v>3085</v>
      </c>
    </row>
    <row r="1493" spans="21:22" x14ac:dyDescent="0.25">
      <c r="U1493" s="73" t="s">
        <v>3086</v>
      </c>
      <c r="V1493" s="73" t="s">
        <v>284</v>
      </c>
    </row>
    <row r="1494" spans="21:22" x14ac:dyDescent="0.25">
      <c r="U1494" s="73" t="s">
        <v>3087</v>
      </c>
      <c r="V1494" s="73" t="s">
        <v>3088</v>
      </c>
    </row>
    <row r="1495" spans="21:22" x14ac:dyDescent="0.25">
      <c r="U1495" s="73" t="s">
        <v>3089</v>
      </c>
      <c r="V1495" s="73" t="s">
        <v>3090</v>
      </c>
    </row>
    <row r="1496" spans="21:22" x14ac:dyDescent="0.25">
      <c r="U1496" s="73" t="s">
        <v>3091</v>
      </c>
      <c r="V1496" s="73" t="s">
        <v>3092</v>
      </c>
    </row>
    <row r="1497" spans="21:22" x14ac:dyDescent="0.25">
      <c r="U1497" s="73" t="s">
        <v>3093</v>
      </c>
      <c r="V1497" s="73" t="s">
        <v>3094</v>
      </c>
    </row>
    <row r="1498" spans="21:22" x14ac:dyDescent="0.25">
      <c r="U1498" s="73" t="s">
        <v>3095</v>
      </c>
      <c r="V1498" s="73" t="s">
        <v>3096</v>
      </c>
    </row>
    <row r="1499" spans="21:22" x14ac:dyDescent="0.25">
      <c r="U1499" s="73" t="s">
        <v>3097</v>
      </c>
      <c r="V1499" s="73" t="s">
        <v>3098</v>
      </c>
    </row>
    <row r="1500" spans="21:22" x14ac:dyDescent="0.25">
      <c r="U1500" s="73" t="s">
        <v>3099</v>
      </c>
      <c r="V1500" s="73" t="s">
        <v>3100</v>
      </c>
    </row>
    <row r="1501" spans="21:22" x14ac:dyDescent="0.25">
      <c r="U1501" s="73" t="s">
        <v>3101</v>
      </c>
      <c r="V1501" s="73" t="s">
        <v>3102</v>
      </c>
    </row>
    <row r="1502" spans="21:22" x14ac:dyDescent="0.25">
      <c r="U1502" s="73" t="s">
        <v>3103</v>
      </c>
      <c r="V1502" s="73" t="s">
        <v>3104</v>
      </c>
    </row>
    <row r="1503" spans="21:22" x14ac:dyDescent="0.25">
      <c r="U1503" s="73" t="s">
        <v>3105</v>
      </c>
      <c r="V1503" s="73" t="s">
        <v>3106</v>
      </c>
    </row>
    <row r="1504" spans="21:22" x14ac:dyDescent="0.25">
      <c r="U1504" s="73" t="s">
        <v>3107</v>
      </c>
      <c r="V1504" s="73" t="s">
        <v>3108</v>
      </c>
    </row>
    <row r="1505" spans="21:22" x14ac:dyDescent="0.25">
      <c r="U1505" s="73" t="s">
        <v>3109</v>
      </c>
      <c r="V1505" s="73" t="s">
        <v>3110</v>
      </c>
    </row>
    <row r="1506" spans="21:22" x14ac:dyDescent="0.25">
      <c r="U1506" s="73" t="s">
        <v>3111</v>
      </c>
      <c r="V1506" s="73" t="s">
        <v>3112</v>
      </c>
    </row>
    <row r="1507" spans="21:22" x14ac:dyDescent="0.25">
      <c r="U1507" s="73" t="s">
        <v>3113</v>
      </c>
      <c r="V1507" s="73" t="s">
        <v>3114</v>
      </c>
    </row>
    <row r="1508" spans="21:22" x14ac:dyDescent="0.25">
      <c r="U1508" s="73" t="s">
        <v>3115</v>
      </c>
      <c r="V1508" s="73" t="s">
        <v>3116</v>
      </c>
    </row>
    <row r="1509" spans="21:22" x14ac:dyDescent="0.25">
      <c r="U1509" s="73" t="s">
        <v>3117</v>
      </c>
      <c r="V1509" s="73" t="s">
        <v>3118</v>
      </c>
    </row>
    <row r="1510" spans="21:22" x14ac:dyDescent="0.25">
      <c r="U1510" s="73" t="s">
        <v>3119</v>
      </c>
      <c r="V1510" s="73" t="s">
        <v>3120</v>
      </c>
    </row>
    <row r="1511" spans="21:22" x14ac:dyDescent="0.25">
      <c r="U1511" s="73" t="s">
        <v>3121</v>
      </c>
      <c r="V1511" s="73" t="s">
        <v>3122</v>
      </c>
    </row>
    <row r="1512" spans="21:22" x14ac:dyDescent="0.25">
      <c r="U1512" s="73" t="s">
        <v>3123</v>
      </c>
      <c r="V1512" s="73" t="s">
        <v>3124</v>
      </c>
    </row>
    <row r="1513" spans="21:22" x14ac:dyDescent="0.25">
      <c r="U1513" s="73" t="s">
        <v>3125</v>
      </c>
      <c r="V1513" s="73" t="s">
        <v>3126</v>
      </c>
    </row>
    <row r="1514" spans="21:22" x14ac:dyDescent="0.25">
      <c r="U1514" s="73" t="s">
        <v>3127</v>
      </c>
      <c r="V1514" s="73" t="s">
        <v>3128</v>
      </c>
    </row>
    <row r="1515" spans="21:22" x14ac:dyDescent="0.25">
      <c r="U1515" s="73" t="s">
        <v>3129</v>
      </c>
      <c r="V1515" s="73" t="s">
        <v>3130</v>
      </c>
    </row>
    <row r="1516" spans="21:22" x14ac:dyDescent="0.25">
      <c r="U1516" s="73" t="s">
        <v>3131</v>
      </c>
      <c r="V1516" s="73" t="s">
        <v>3132</v>
      </c>
    </row>
    <row r="1517" spans="21:22" x14ac:dyDescent="0.25">
      <c r="U1517" s="73" t="s">
        <v>3133</v>
      </c>
      <c r="V1517" s="73" t="s">
        <v>3134</v>
      </c>
    </row>
    <row r="1518" spans="21:22" x14ac:dyDescent="0.25">
      <c r="U1518" s="73" t="s">
        <v>3135</v>
      </c>
      <c r="V1518" s="73" t="s">
        <v>3136</v>
      </c>
    </row>
    <row r="1519" spans="21:22" x14ac:dyDescent="0.25">
      <c r="U1519" s="73" t="s">
        <v>3137</v>
      </c>
      <c r="V1519" s="73" t="s">
        <v>3138</v>
      </c>
    </row>
    <row r="1520" spans="21:22" x14ac:dyDescent="0.25">
      <c r="U1520" s="73" t="s">
        <v>3139</v>
      </c>
      <c r="V1520" s="73" t="s">
        <v>3140</v>
      </c>
    </row>
    <row r="1521" spans="21:22" x14ac:dyDescent="0.25">
      <c r="U1521" s="73" t="s">
        <v>3141</v>
      </c>
      <c r="V1521" s="73" t="s">
        <v>3142</v>
      </c>
    </row>
    <row r="1522" spans="21:22" x14ac:dyDescent="0.25">
      <c r="U1522" s="73" t="s">
        <v>3143</v>
      </c>
      <c r="V1522" s="73" t="s">
        <v>3144</v>
      </c>
    </row>
    <row r="1523" spans="21:22" x14ac:dyDescent="0.25">
      <c r="U1523" s="73" t="s">
        <v>3145</v>
      </c>
      <c r="V1523" s="73" t="s">
        <v>3146</v>
      </c>
    </row>
    <row r="1524" spans="21:22" x14ac:dyDescent="0.25">
      <c r="U1524" s="73" t="s">
        <v>3147</v>
      </c>
      <c r="V1524" s="73" t="s">
        <v>3148</v>
      </c>
    </row>
    <row r="1525" spans="21:22" x14ac:dyDescent="0.25">
      <c r="U1525" s="73" t="s">
        <v>3149</v>
      </c>
      <c r="V1525" s="73" t="s">
        <v>3150</v>
      </c>
    </row>
    <row r="1526" spans="21:22" x14ac:dyDescent="0.25">
      <c r="U1526" s="73" t="s">
        <v>3151</v>
      </c>
      <c r="V1526" s="73" t="s">
        <v>3152</v>
      </c>
    </row>
    <row r="1527" spans="21:22" x14ac:dyDescent="0.25">
      <c r="U1527" s="73" t="s">
        <v>3153</v>
      </c>
      <c r="V1527" s="73" t="s">
        <v>3154</v>
      </c>
    </row>
    <row r="1528" spans="21:22" x14ac:dyDescent="0.25">
      <c r="U1528" s="73" t="s">
        <v>3155</v>
      </c>
      <c r="V1528" s="73" t="s">
        <v>3156</v>
      </c>
    </row>
    <row r="1529" spans="21:22" x14ac:dyDescent="0.25">
      <c r="U1529" s="73" t="s">
        <v>3157</v>
      </c>
      <c r="V1529" s="73" t="s">
        <v>3158</v>
      </c>
    </row>
    <row r="1530" spans="21:22" x14ac:dyDescent="0.25">
      <c r="U1530" s="73" t="s">
        <v>3159</v>
      </c>
      <c r="V1530" s="73" t="s">
        <v>3160</v>
      </c>
    </row>
    <row r="1531" spans="21:22" x14ac:dyDescent="0.25">
      <c r="U1531" s="73" t="s">
        <v>3161</v>
      </c>
      <c r="V1531" s="73" t="s">
        <v>3162</v>
      </c>
    </row>
    <row r="1532" spans="21:22" x14ac:dyDescent="0.25">
      <c r="U1532" s="73" t="s">
        <v>3163</v>
      </c>
      <c r="V1532" s="73" t="s">
        <v>3164</v>
      </c>
    </row>
    <row r="1533" spans="21:22" x14ac:dyDescent="0.25">
      <c r="U1533" s="73" t="s">
        <v>3165</v>
      </c>
      <c r="V1533" s="73" t="s">
        <v>3166</v>
      </c>
    </row>
    <row r="1534" spans="21:22" x14ac:dyDescent="0.25">
      <c r="U1534" s="73" t="s">
        <v>3167</v>
      </c>
      <c r="V1534" s="73" t="s">
        <v>3168</v>
      </c>
    </row>
    <row r="1535" spans="21:22" x14ac:dyDescent="0.25">
      <c r="U1535" s="73" t="s">
        <v>3169</v>
      </c>
      <c r="V1535" s="73" t="s">
        <v>3170</v>
      </c>
    </row>
    <row r="1536" spans="21:22" x14ac:dyDescent="0.25">
      <c r="U1536" s="73" t="s">
        <v>3171</v>
      </c>
      <c r="V1536" s="73" t="s">
        <v>3172</v>
      </c>
    </row>
    <row r="1537" spans="21:22" x14ac:dyDescent="0.25">
      <c r="U1537" s="73" t="s">
        <v>3173</v>
      </c>
      <c r="V1537" s="73" t="s">
        <v>3174</v>
      </c>
    </row>
    <row r="1538" spans="21:22" x14ac:dyDescent="0.25">
      <c r="U1538" s="73" t="s">
        <v>3175</v>
      </c>
      <c r="V1538" s="73" t="s">
        <v>3176</v>
      </c>
    </row>
    <row r="1539" spans="21:22" x14ac:dyDescent="0.25">
      <c r="U1539" s="73" t="s">
        <v>3177</v>
      </c>
      <c r="V1539" s="73" t="s">
        <v>3178</v>
      </c>
    </row>
    <row r="1540" spans="21:22" x14ac:dyDescent="0.25">
      <c r="U1540" s="73" t="s">
        <v>3179</v>
      </c>
      <c r="V1540" s="73" t="s">
        <v>3180</v>
      </c>
    </row>
    <row r="1541" spans="21:22" x14ac:dyDescent="0.25">
      <c r="U1541" s="73" t="s">
        <v>3181</v>
      </c>
      <c r="V1541" s="73" t="s">
        <v>3182</v>
      </c>
    </row>
    <row r="1542" spans="21:22" x14ac:dyDescent="0.25">
      <c r="U1542" s="73" t="s">
        <v>3183</v>
      </c>
      <c r="V1542" s="73" t="s">
        <v>3184</v>
      </c>
    </row>
    <row r="1543" spans="21:22" x14ac:dyDescent="0.25">
      <c r="U1543" s="73" t="s">
        <v>3185</v>
      </c>
      <c r="V1543" s="73" t="s">
        <v>3186</v>
      </c>
    </row>
    <row r="1544" spans="21:22" x14ac:dyDescent="0.25">
      <c r="U1544" s="73" t="s">
        <v>3187</v>
      </c>
      <c r="V1544" s="73" t="s">
        <v>3188</v>
      </c>
    </row>
    <row r="1545" spans="21:22" x14ac:dyDescent="0.25">
      <c r="U1545" s="73" t="s">
        <v>3189</v>
      </c>
      <c r="V1545" s="73" t="s">
        <v>3190</v>
      </c>
    </row>
    <row r="1546" spans="21:22" x14ac:dyDescent="0.25">
      <c r="U1546" s="73" t="s">
        <v>3191</v>
      </c>
      <c r="V1546" s="73" t="s">
        <v>3192</v>
      </c>
    </row>
    <row r="1547" spans="21:22" x14ac:dyDescent="0.25">
      <c r="U1547" s="73" t="s">
        <v>3193</v>
      </c>
      <c r="V1547" s="73" t="s">
        <v>3194</v>
      </c>
    </row>
    <row r="1548" spans="21:22" x14ac:dyDescent="0.25">
      <c r="U1548" s="73" t="s">
        <v>3195</v>
      </c>
      <c r="V1548" s="73" t="s">
        <v>3196</v>
      </c>
    </row>
    <row r="1549" spans="21:22" x14ac:dyDescent="0.25">
      <c r="U1549" s="73" t="s">
        <v>3197</v>
      </c>
      <c r="V1549" s="73" t="s">
        <v>3198</v>
      </c>
    </row>
    <row r="1550" spans="21:22" x14ac:dyDescent="0.25">
      <c r="U1550" s="73" t="s">
        <v>3199</v>
      </c>
      <c r="V1550" s="73" t="s">
        <v>3200</v>
      </c>
    </row>
    <row r="1551" spans="21:22" x14ac:dyDescent="0.25">
      <c r="U1551" s="73" t="s">
        <v>3201</v>
      </c>
      <c r="V1551" s="73" t="s">
        <v>3202</v>
      </c>
    </row>
    <row r="1552" spans="21:22" x14ac:dyDescent="0.25">
      <c r="U1552" s="73" t="s">
        <v>3203</v>
      </c>
      <c r="V1552" s="73" t="s">
        <v>3204</v>
      </c>
    </row>
    <row r="1553" spans="21:22" x14ac:dyDescent="0.25">
      <c r="U1553" s="73" t="s">
        <v>3205</v>
      </c>
      <c r="V1553" s="73" t="s">
        <v>3206</v>
      </c>
    </row>
    <row r="1554" spans="21:22" x14ac:dyDescent="0.25">
      <c r="U1554" s="73" t="s">
        <v>3207</v>
      </c>
      <c r="V1554" s="73" t="s">
        <v>3208</v>
      </c>
    </row>
    <row r="1555" spans="21:22" x14ac:dyDescent="0.25">
      <c r="U1555" s="73" t="s">
        <v>3209</v>
      </c>
      <c r="V1555" s="73" t="s">
        <v>3210</v>
      </c>
    </row>
    <row r="1556" spans="21:22" x14ac:dyDescent="0.25">
      <c r="U1556" s="73" t="s">
        <v>3211</v>
      </c>
      <c r="V1556" s="73" t="s">
        <v>3212</v>
      </c>
    </row>
    <row r="1557" spans="21:22" x14ac:dyDescent="0.25">
      <c r="U1557" s="73" t="s">
        <v>3213</v>
      </c>
      <c r="V1557" s="73" t="s">
        <v>3214</v>
      </c>
    </row>
    <row r="1558" spans="21:22" x14ac:dyDescent="0.25">
      <c r="U1558" s="73" t="s">
        <v>3215</v>
      </c>
      <c r="V1558" s="73" t="s">
        <v>3216</v>
      </c>
    </row>
    <row r="1559" spans="21:22" x14ac:dyDescent="0.25">
      <c r="U1559" s="73" t="s">
        <v>3217</v>
      </c>
      <c r="V1559" s="73" t="s">
        <v>3218</v>
      </c>
    </row>
    <row r="1560" spans="21:22" x14ac:dyDescent="0.25">
      <c r="U1560" s="73" t="s">
        <v>3219</v>
      </c>
      <c r="V1560" s="73" t="s">
        <v>3220</v>
      </c>
    </row>
    <row r="1561" spans="21:22" x14ac:dyDescent="0.25">
      <c r="U1561" s="73" t="s">
        <v>3221</v>
      </c>
      <c r="V1561" s="73" t="s">
        <v>3222</v>
      </c>
    </row>
    <row r="1562" spans="21:22" x14ac:dyDescent="0.25">
      <c r="U1562" s="73" t="s">
        <v>3223</v>
      </c>
      <c r="V1562" s="73" t="s">
        <v>3224</v>
      </c>
    </row>
    <row r="1563" spans="21:22" x14ac:dyDescent="0.25">
      <c r="U1563" s="73" t="s">
        <v>3225</v>
      </c>
      <c r="V1563" s="73" t="s">
        <v>3226</v>
      </c>
    </row>
    <row r="1564" spans="21:22" x14ac:dyDescent="0.25">
      <c r="U1564" s="73" t="s">
        <v>3227</v>
      </c>
      <c r="V1564" s="73" t="s">
        <v>3228</v>
      </c>
    </row>
    <row r="1565" spans="21:22" x14ac:dyDescent="0.25">
      <c r="U1565" s="73" t="s">
        <v>3229</v>
      </c>
      <c r="V1565" s="73" t="s">
        <v>3230</v>
      </c>
    </row>
    <row r="1566" spans="21:22" x14ac:dyDescent="0.25">
      <c r="U1566" s="73" t="s">
        <v>3231</v>
      </c>
      <c r="V1566" s="73" t="s">
        <v>3232</v>
      </c>
    </row>
    <row r="1567" spans="21:22" x14ac:dyDescent="0.25">
      <c r="U1567" s="73" t="s">
        <v>3233</v>
      </c>
      <c r="V1567" s="73" t="s">
        <v>3234</v>
      </c>
    </row>
    <row r="1568" spans="21:22" x14ac:dyDescent="0.25">
      <c r="U1568" s="73" t="s">
        <v>3235</v>
      </c>
      <c r="V1568" s="73" t="s">
        <v>3236</v>
      </c>
    </row>
    <row r="1569" spans="21:22" x14ac:dyDescent="0.25">
      <c r="U1569" s="73" t="s">
        <v>3237</v>
      </c>
      <c r="V1569" s="73" t="s">
        <v>3238</v>
      </c>
    </row>
    <row r="1570" spans="21:22" x14ac:dyDescent="0.25">
      <c r="U1570" s="73" t="s">
        <v>3239</v>
      </c>
      <c r="V1570" s="73" t="s">
        <v>1416</v>
      </c>
    </row>
    <row r="1571" spans="21:22" x14ac:dyDescent="0.25">
      <c r="U1571" s="73" t="s">
        <v>3240</v>
      </c>
      <c r="V1571" s="73" t="s">
        <v>3241</v>
      </c>
    </row>
    <row r="1572" spans="21:22" x14ac:dyDescent="0.25">
      <c r="U1572" s="73" t="s">
        <v>3242</v>
      </c>
      <c r="V1572" s="73" t="s">
        <v>3243</v>
      </c>
    </row>
    <row r="1573" spans="21:22" x14ac:dyDescent="0.25">
      <c r="U1573" s="73" t="s">
        <v>3244</v>
      </c>
      <c r="V1573" s="73" t="s">
        <v>3245</v>
      </c>
    </row>
    <row r="1574" spans="21:22" x14ac:dyDescent="0.25">
      <c r="U1574" s="73" t="s">
        <v>3246</v>
      </c>
      <c r="V1574" s="73" t="s">
        <v>3247</v>
      </c>
    </row>
    <row r="1575" spans="21:22" x14ac:dyDescent="0.25">
      <c r="U1575" s="73" t="s">
        <v>3248</v>
      </c>
      <c r="V1575" s="73" t="s">
        <v>3249</v>
      </c>
    </row>
    <row r="1576" spans="21:22" x14ac:dyDescent="0.25">
      <c r="U1576" s="73" t="s">
        <v>3250</v>
      </c>
      <c r="V1576" s="73" t="s">
        <v>3251</v>
      </c>
    </row>
    <row r="1577" spans="21:22" x14ac:dyDescent="0.25">
      <c r="U1577" s="73" t="s">
        <v>3252</v>
      </c>
      <c r="V1577" s="73" t="s">
        <v>3253</v>
      </c>
    </row>
    <row r="1578" spans="21:22" x14ac:dyDescent="0.25">
      <c r="U1578" s="73" t="s">
        <v>3254</v>
      </c>
      <c r="V1578" s="73" t="s">
        <v>3255</v>
      </c>
    </row>
    <row r="1579" spans="21:22" x14ac:dyDescent="0.25">
      <c r="U1579" s="73" t="s">
        <v>3256</v>
      </c>
      <c r="V1579" s="73" t="s">
        <v>3257</v>
      </c>
    </row>
    <row r="1580" spans="21:22" x14ac:dyDescent="0.25">
      <c r="U1580" s="73" t="s">
        <v>3258</v>
      </c>
      <c r="V1580" s="73" t="s">
        <v>3259</v>
      </c>
    </row>
    <row r="1581" spans="21:22" x14ac:dyDescent="0.25">
      <c r="U1581" s="73" t="s">
        <v>3260</v>
      </c>
      <c r="V1581" s="73" t="s">
        <v>3261</v>
      </c>
    </row>
    <row r="1582" spans="21:22" x14ac:dyDescent="0.25">
      <c r="U1582" s="73" t="s">
        <v>3262</v>
      </c>
      <c r="V1582" s="73" t="s">
        <v>3263</v>
      </c>
    </row>
    <row r="1583" spans="21:22" x14ac:dyDescent="0.25">
      <c r="U1583" s="73" t="s">
        <v>3264</v>
      </c>
      <c r="V1583" s="73" t="s">
        <v>3265</v>
      </c>
    </row>
    <row r="1584" spans="21:22" x14ac:dyDescent="0.25">
      <c r="U1584" s="73" t="s">
        <v>3266</v>
      </c>
      <c r="V1584" s="73" t="s">
        <v>3267</v>
      </c>
    </row>
    <row r="1585" spans="21:22" x14ac:dyDescent="0.25">
      <c r="U1585" s="73" t="s">
        <v>3268</v>
      </c>
      <c r="V1585" s="73" t="s">
        <v>3269</v>
      </c>
    </row>
    <row r="1586" spans="21:22" x14ac:dyDescent="0.25">
      <c r="U1586" s="73" t="s">
        <v>3270</v>
      </c>
      <c r="V1586" s="73" t="s">
        <v>3271</v>
      </c>
    </row>
    <row r="1587" spans="21:22" x14ac:dyDescent="0.25">
      <c r="U1587" s="73" t="s">
        <v>3272</v>
      </c>
      <c r="V1587" s="73" t="s">
        <v>3273</v>
      </c>
    </row>
    <row r="1588" spans="21:22" x14ac:dyDescent="0.25">
      <c r="U1588" s="73" t="s">
        <v>3274</v>
      </c>
      <c r="V1588" s="73" t="s">
        <v>3275</v>
      </c>
    </row>
    <row r="1589" spans="21:22" x14ac:dyDescent="0.25">
      <c r="U1589" s="73" t="s">
        <v>3276</v>
      </c>
      <c r="V1589" s="73" t="s">
        <v>3277</v>
      </c>
    </row>
    <row r="1590" spans="21:22" x14ac:dyDescent="0.25">
      <c r="U1590" s="73" t="s">
        <v>3278</v>
      </c>
      <c r="V1590" s="73" t="s">
        <v>3279</v>
      </c>
    </row>
    <row r="1591" spans="21:22" x14ac:dyDescent="0.25">
      <c r="U1591" s="73" t="s">
        <v>3280</v>
      </c>
      <c r="V1591" s="73" t="s">
        <v>3281</v>
      </c>
    </row>
    <row r="1592" spans="21:22" x14ac:dyDescent="0.25">
      <c r="U1592" s="73" t="s">
        <v>3282</v>
      </c>
      <c r="V1592" s="73" t="s">
        <v>3283</v>
      </c>
    </row>
    <row r="1593" spans="21:22" x14ac:dyDescent="0.25">
      <c r="U1593" s="73" t="s">
        <v>3284</v>
      </c>
      <c r="V1593" s="73" t="s">
        <v>3285</v>
      </c>
    </row>
    <row r="1594" spans="21:22" x14ac:dyDescent="0.25">
      <c r="U1594" s="73" t="s">
        <v>3286</v>
      </c>
      <c r="V1594" s="73" t="s">
        <v>3287</v>
      </c>
    </row>
    <row r="1595" spans="21:22" x14ac:dyDescent="0.25">
      <c r="U1595" s="73" t="s">
        <v>3288</v>
      </c>
      <c r="V1595" s="73" t="s">
        <v>3289</v>
      </c>
    </row>
    <row r="1596" spans="21:22" x14ac:dyDescent="0.25">
      <c r="U1596" s="73" t="s">
        <v>3290</v>
      </c>
      <c r="V1596" s="73" t="s">
        <v>3291</v>
      </c>
    </row>
    <row r="1597" spans="21:22" x14ac:dyDescent="0.25">
      <c r="U1597" s="73" t="s">
        <v>3292</v>
      </c>
      <c r="V1597" s="73" t="s">
        <v>3293</v>
      </c>
    </row>
    <row r="1598" spans="21:22" x14ac:dyDescent="0.25">
      <c r="U1598" s="73" t="s">
        <v>3294</v>
      </c>
      <c r="V1598" s="73" t="s">
        <v>3295</v>
      </c>
    </row>
    <row r="1599" spans="21:22" x14ac:dyDescent="0.25">
      <c r="U1599" s="73" t="s">
        <v>3296</v>
      </c>
      <c r="V1599" s="73" t="s">
        <v>3297</v>
      </c>
    </row>
    <row r="1600" spans="21:22" x14ac:dyDescent="0.25">
      <c r="U1600" s="73" t="s">
        <v>3298</v>
      </c>
      <c r="V1600" s="73" t="s">
        <v>3299</v>
      </c>
    </row>
    <row r="1601" spans="21:22" x14ac:dyDescent="0.25">
      <c r="U1601" s="73" t="s">
        <v>3300</v>
      </c>
      <c r="V1601" s="73" t="s">
        <v>3301</v>
      </c>
    </row>
    <row r="1602" spans="21:22" x14ac:dyDescent="0.25">
      <c r="U1602" s="73" t="s">
        <v>3302</v>
      </c>
      <c r="V1602" s="73" t="s">
        <v>3303</v>
      </c>
    </row>
    <row r="1603" spans="21:22" x14ac:dyDescent="0.25">
      <c r="U1603" s="73" t="s">
        <v>3304</v>
      </c>
      <c r="V1603" s="73" t="s">
        <v>3305</v>
      </c>
    </row>
    <row r="1604" spans="21:22" x14ac:dyDescent="0.25">
      <c r="U1604" s="73" t="s">
        <v>3306</v>
      </c>
      <c r="V1604" s="73" t="s">
        <v>3307</v>
      </c>
    </row>
    <row r="1605" spans="21:22" x14ac:dyDescent="0.25">
      <c r="U1605" s="73" t="s">
        <v>3308</v>
      </c>
      <c r="V1605" s="73" t="s">
        <v>3309</v>
      </c>
    </row>
    <row r="1606" spans="21:22" x14ac:dyDescent="0.25">
      <c r="U1606" s="73" t="s">
        <v>3310</v>
      </c>
      <c r="V1606" s="73" t="s">
        <v>3311</v>
      </c>
    </row>
    <row r="1607" spans="21:22" x14ac:dyDescent="0.25">
      <c r="U1607" s="73" t="s">
        <v>3312</v>
      </c>
      <c r="V1607" s="73" t="s">
        <v>3313</v>
      </c>
    </row>
    <row r="1608" spans="21:22" x14ac:dyDescent="0.25">
      <c r="U1608" s="73" t="s">
        <v>3314</v>
      </c>
      <c r="V1608" s="73" t="s">
        <v>3315</v>
      </c>
    </row>
    <row r="1609" spans="21:22" x14ac:dyDescent="0.25">
      <c r="U1609" s="73" t="s">
        <v>3316</v>
      </c>
      <c r="V1609" s="73" t="s">
        <v>3317</v>
      </c>
    </row>
    <row r="1610" spans="21:22" x14ac:dyDescent="0.25">
      <c r="U1610" s="73" t="s">
        <v>3318</v>
      </c>
      <c r="V1610" s="73" t="s">
        <v>3319</v>
      </c>
    </row>
    <row r="1611" spans="21:22" x14ac:dyDescent="0.25">
      <c r="U1611" s="73" t="s">
        <v>3320</v>
      </c>
      <c r="V1611" s="73" t="s">
        <v>3321</v>
      </c>
    </row>
    <row r="1612" spans="21:22" x14ac:dyDescent="0.25">
      <c r="U1612" s="73" t="s">
        <v>3322</v>
      </c>
      <c r="V1612" s="73" t="s">
        <v>3323</v>
      </c>
    </row>
    <row r="1613" spans="21:22" x14ac:dyDescent="0.25">
      <c r="U1613" s="73" t="s">
        <v>3324</v>
      </c>
      <c r="V1613" s="73" t="s">
        <v>3325</v>
      </c>
    </row>
    <row r="1614" spans="21:22" x14ac:dyDescent="0.25">
      <c r="U1614" s="73" t="s">
        <v>3326</v>
      </c>
      <c r="V1614" s="73" t="s">
        <v>3327</v>
      </c>
    </row>
    <row r="1615" spans="21:22" x14ac:dyDescent="0.25">
      <c r="U1615" s="73" t="s">
        <v>3328</v>
      </c>
      <c r="V1615" s="73" t="s">
        <v>3329</v>
      </c>
    </row>
    <row r="1616" spans="21:22" x14ac:dyDescent="0.25">
      <c r="U1616" s="73" t="s">
        <v>3330</v>
      </c>
      <c r="V1616" s="73" t="s">
        <v>3331</v>
      </c>
    </row>
    <row r="1617" spans="21:22" x14ac:dyDescent="0.25">
      <c r="U1617" s="73" t="s">
        <v>3332</v>
      </c>
      <c r="V1617" s="73" t="s">
        <v>3333</v>
      </c>
    </row>
    <row r="1618" spans="21:22" x14ac:dyDescent="0.25">
      <c r="U1618" s="73" t="s">
        <v>3334</v>
      </c>
      <c r="V1618" s="73" t="s">
        <v>3335</v>
      </c>
    </row>
    <row r="1619" spans="21:22" x14ac:dyDescent="0.25">
      <c r="U1619" s="73" t="s">
        <v>3336</v>
      </c>
      <c r="V1619" s="73" t="s">
        <v>3337</v>
      </c>
    </row>
    <row r="1620" spans="21:22" x14ac:dyDescent="0.25">
      <c r="U1620" s="73" t="s">
        <v>3338</v>
      </c>
      <c r="V1620" s="73" t="s">
        <v>3339</v>
      </c>
    </row>
    <row r="1621" spans="21:22" x14ac:dyDescent="0.25">
      <c r="U1621" s="73" t="s">
        <v>3340</v>
      </c>
      <c r="V1621" s="73" t="s">
        <v>3341</v>
      </c>
    </row>
    <row r="1622" spans="21:22" x14ac:dyDescent="0.25">
      <c r="U1622" s="73" t="s">
        <v>3342</v>
      </c>
      <c r="V1622" s="73" t="s">
        <v>3343</v>
      </c>
    </row>
    <row r="1623" spans="21:22" x14ac:dyDescent="0.25">
      <c r="U1623" s="73" t="s">
        <v>3344</v>
      </c>
      <c r="V1623" s="73" t="s">
        <v>3345</v>
      </c>
    </row>
    <row r="1624" spans="21:22" x14ac:dyDescent="0.25">
      <c r="U1624" s="73" t="s">
        <v>3346</v>
      </c>
      <c r="V1624" s="73" t="s">
        <v>3347</v>
      </c>
    </row>
    <row r="1625" spans="21:22" x14ac:dyDescent="0.25">
      <c r="U1625" s="73" t="s">
        <v>3348</v>
      </c>
      <c r="V1625" s="73" t="s">
        <v>3349</v>
      </c>
    </row>
    <row r="1626" spans="21:22" x14ac:dyDescent="0.25">
      <c r="U1626" s="73" t="s">
        <v>3350</v>
      </c>
      <c r="V1626" s="73" t="s">
        <v>3351</v>
      </c>
    </row>
    <row r="1627" spans="21:22" x14ac:dyDescent="0.25">
      <c r="U1627" s="73" t="s">
        <v>3352</v>
      </c>
      <c r="V1627" s="73" t="s">
        <v>3353</v>
      </c>
    </row>
    <row r="1628" spans="21:22" x14ac:dyDescent="0.25">
      <c r="U1628" s="73" t="s">
        <v>3354</v>
      </c>
      <c r="V1628" s="73" t="s">
        <v>3355</v>
      </c>
    </row>
    <row r="1629" spans="21:22" x14ac:dyDescent="0.25">
      <c r="U1629" s="73" t="s">
        <v>3356</v>
      </c>
      <c r="V1629" s="73" t="s">
        <v>3357</v>
      </c>
    </row>
    <row r="1630" spans="21:22" x14ac:dyDescent="0.25">
      <c r="U1630" s="73" t="s">
        <v>3358</v>
      </c>
      <c r="V1630" s="73" t="s">
        <v>3359</v>
      </c>
    </row>
    <row r="1631" spans="21:22" x14ac:dyDescent="0.25">
      <c r="U1631" s="73" t="s">
        <v>3360</v>
      </c>
      <c r="V1631" s="73" t="s">
        <v>3361</v>
      </c>
    </row>
    <row r="1632" spans="21:22" x14ac:dyDescent="0.25">
      <c r="U1632" s="73" t="s">
        <v>3362</v>
      </c>
      <c r="V1632" s="73" t="s">
        <v>3363</v>
      </c>
    </row>
    <row r="1633" spans="21:22" x14ac:dyDescent="0.25">
      <c r="U1633" s="73" t="s">
        <v>3364</v>
      </c>
      <c r="V1633" s="73" t="s">
        <v>3365</v>
      </c>
    </row>
    <row r="1634" spans="21:22" x14ac:dyDescent="0.25">
      <c r="U1634" s="73" t="s">
        <v>3366</v>
      </c>
      <c r="V1634" s="73" t="s">
        <v>3367</v>
      </c>
    </row>
    <row r="1635" spans="21:22" x14ac:dyDescent="0.25">
      <c r="U1635" s="73" t="s">
        <v>3368</v>
      </c>
      <c r="V1635" s="73" t="s">
        <v>3369</v>
      </c>
    </row>
    <row r="1636" spans="21:22" x14ac:dyDescent="0.25">
      <c r="U1636" s="73" t="s">
        <v>3370</v>
      </c>
      <c r="V1636" s="73" t="s">
        <v>3371</v>
      </c>
    </row>
    <row r="1637" spans="21:22" x14ac:dyDescent="0.25">
      <c r="U1637" s="73" t="s">
        <v>3372</v>
      </c>
      <c r="V1637" s="73" t="s">
        <v>3373</v>
      </c>
    </row>
    <row r="1638" spans="21:22" x14ac:dyDescent="0.25">
      <c r="U1638" s="73" t="s">
        <v>3374</v>
      </c>
      <c r="V1638" s="73" t="s">
        <v>3375</v>
      </c>
    </row>
    <row r="1639" spans="21:22" x14ac:dyDescent="0.25">
      <c r="U1639" s="73" t="s">
        <v>3376</v>
      </c>
      <c r="V1639" s="73" t="s">
        <v>3377</v>
      </c>
    </row>
    <row r="1640" spans="21:22" x14ac:dyDescent="0.25">
      <c r="U1640" s="73" t="s">
        <v>3378</v>
      </c>
      <c r="V1640" s="73" t="s">
        <v>3379</v>
      </c>
    </row>
    <row r="1641" spans="21:22" x14ac:dyDescent="0.25">
      <c r="U1641" s="73" t="s">
        <v>3380</v>
      </c>
      <c r="V1641" s="73" t="s">
        <v>3381</v>
      </c>
    </row>
    <row r="1642" spans="21:22" x14ac:dyDescent="0.25">
      <c r="U1642" s="73" t="s">
        <v>3382</v>
      </c>
      <c r="V1642" s="73" t="s">
        <v>3383</v>
      </c>
    </row>
    <row r="1643" spans="21:22" x14ac:dyDescent="0.25">
      <c r="U1643" s="73" t="s">
        <v>3384</v>
      </c>
      <c r="V1643" s="73" t="s">
        <v>3385</v>
      </c>
    </row>
    <row r="1644" spans="21:22" x14ac:dyDescent="0.25">
      <c r="U1644" s="73" t="s">
        <v>3386</v>
      </c>
      <c r="V1644" s="73" t="s">
        <v>3387</v>
      </c>
    </row>
    <row r="1645" spans="21:22" x14ac:dyDescent="0.25">
      <c r="U1645" s="73" t="s">
        <v>3388</v>
      </c>
      <c r="V1645" s="73" t="s">
        <v>3389</v>
      </c>
    </row>
    <row r="1646" spans="21:22" x14ac:dyDescent="0.25">
      <c r="U1646" s="73" t="s">
        <v>3390</v>
      </c>
      <c r="V1646" s="73" t="s">
        <v>3391</v>
      </c>
    </row>
    <row r="1647" spans="21:22" x14ac:dyDescent="0.25">
      <c r="U1647" s="73" t="s">
        <v>3392</v>
      </c>
      <c r="V1647" s="73" t="s">
        <v>3393</v>
      </c>
    </row>
    <row r="1648" spans="21:22" x14ac:dyDescent="0.25">
      <c r="U1648" s="73" t="s">
        <v>3394</v>
      </c>
      <c r="V1648" s="73" t="s">
        <v>3395</v>
      </c>
    </row>
    <row r="1649" spans="21:22" x14ac:dyDescent="0.25">
      <c r="U1649" s="73" t="s">
        <v>3396</v>
      </c>
      <c r="V1649" s="73" t="s">
        <v>3397</v>
      </c>
    </row>
    <row r="1650" spans="21:22" x14ac:dyDescent="0.25">
      <c r="U1650" s="73" t="s">
        <v>3398</v>
      </c>
      <c r="V1650" s="73" t="s">
        <v>3399</v>
      </c>
    </row>
    <row r="1651" spans="21:22" x14ac:dyDescent="0.25">
      <c r="U1651" s="73" t="s">
        <v>3400</v>
      </c>
      <c r="V1651" s="73" t="s">
        <v>3401</v>
      </c>
    </row>
    <row r="1652" spans="21:22" x14ac:dyDescent="0.25">
      <c r="U1652" s="73" t="s">
        <v>3402</v>
      </c>
      <c r="V1652" s="73" t="s">
        <v>3403</v>
      </c>
    </row>
    <row r="1653" spans="21:22" x14ac:dyDescent="0.25">
      <c r="U1653" s="73" t="s">
        <v>3404</v>
      </c>
      <c r="V1653" s="73" t="s">
        <v>3405</v>
      </c>
    </row>
    <row r="1654" spans="21:22" x14ac:dyDescent="0.25">
      <c r="U1654" s="73" t="s">
        <v>3406</v>
      </c>
      <c r="V1654" s="73" t="s">
        <v>3407</v>
      </c>
    </row>
    <row r="1655" spans="21:22" x14ac:dyDescent="0.25">
      <c r="U1655" s="73" t="s">
        <v>3408</v>
      </c>
      <c r="V1655" s="73" t="s">
        <v>3409</v>
      </c>
    </row>
    <row r="1656" spans="21:22" x14ac:dyDescent="0.25">
      <c r="U1656" s="73" t="s">
        <v>3410</v>
      </c>
      <c r="V1656" s="73" t="s">
        <v>3411</v>
      </c>
    </row>
    <row r="1657" spans="21:22" x14ac:dyDescent="0.25">
      <c r="U1657" s="73" t="s">
        <v>3412</v>
      </c>
      <c r="V1657" s="73" t="s">
        <v>3413</v>
      </c>
    </row>
    <row r="1658" spans="21:22" x14ac:dyDescent="0.25">
      <c r="U1658" s="73" t="s">
        <v>3414</v>
      </c>
      <c r="V1658" s="73" t="s">
        <v>3415</v>
      </c>
    </row>
    <row r="1659" spans="21:22" x14ac:dyDescent="0.25">
      <c r="U1659" s="73" t="s">
        <v>3416</v>
      </c>
      <c r="V1659" s="73" t="s">
        <v>3417</v>
      </c>
    </row>
    <row r="1660" spans="21:22" x14ac:dyDescent="0.25">
      <c r="U1660" s="73" t="s">
        <v>3418</v>
      </c>
      <c r="V1660" s="73" t="s">
        <v>3419</v>
      </c>
    </row>
    <row r="1661" spans="21:22" x14ac:dyDescent="0.25">
      <c r="U1661" s="73" t="s">
        <v>3420</v>
      </c>
      <c r="V1661" s="73" t="s">
        <v>3421</v>
      </c>
    </row>
    <row r="1662" spans="21:22" x14ac:dyDescent="0.25">
      <c r="U1662" s="73" t="s">
        <v>3422</v>
      </c>
      <c r="V1662" s="73" t="s">
        <v>3423</v>
      </c>
    </row>
    <row r="1663" spans="21:22" x14ac:dyDescent="0.25">
      <c r="U1663" s="73" t="s">
        <v>3424</v>
      </c>
      <c r="V1663" s="73" t="s">
        <v>3425</v>
      </c>
    </row>
    <row r="1664" spans="21:22" x14ac:dyDescent="0.25">
      <c r="U1664" s="73" t="s">
        <v>3426</v>
      </c>
      <c r="V1664" s="73" t="s">
        <v>3427</v>
      </c>
    </row>
    <row r="1665" spans="21:22" x14ac:dyDescent="0.25">
      <c r="U1665" s="73" t="s">
        <v>3428</v>
      </c>
      <c r="V1665" s="73" t="s">
        <v>3429</v>
      </c>
    </row>
    <row r="1666" spans="21:22" x14ac:dyDescent="0.25">
      <c r="U1666" s="73" t="s">
        <v>3430</v>
      </c>
      <c r="V1666" s="73" t="s">
        <v>3431</v>
      </c>
    </row>
    <row r="1667" spans="21:22" x14ac:dyDescent="0.25">
      <c r="U1667" s="73" t="s">
        <v>3432</v>
      </c>
      <c r="V1667" s="73" t="s">
        <v>3433</v>
      </c>
    </row>
    <row r="1668" spans="21:22" x14ac:dyDescent="0.25">
      <c r="U1668" s="73" t="s">
        <v>3434</v>
      </c>
      <c r="V1668" s="73" t="s">
        <v>3435</v>
      </c>
    </row>
    <row r="1669" spans="21:22" x14ac:dyDescent="0.25">
      <c r="U1669" s="73" t="s">
        <v>3436</v>
      </c>
      <c r="V1669" s="73" t="s">
        <v>3437</v>
      </c>
    </row>
    <row r="1670" spans="21:22" x14ac:dyDescent="0.25">
      <c r="U1670" s="73" t="s">
        <v>3438</v>
      </c>
      <c r="V1670" s="73" t="s">
        <v>3439</v>
      </c>
    </row>
    <row r="1671" spans="21:22" x14ac:dyDescent="0.25">
      <c r="U1671" s="73" t="s">
        <v>3440</v>
      </c>
      <c r="V1671" s="73" t="s">
        <v>3441</v>
      </c>
    </row>
    <row r="1672" spans="21:22" x14ac:dyDescent="0.25">
      <c r="U1672" s="73" t="s">
        <v>3442</v>
      </c>
      <c r="V1672" s="73" t="s">
        <v>3443</v>
      </c>
    </row>
    <row r="1673" spans="21:22" x14ac:dyDescent="0.25">
      <c r="U1673" s="73" t="s">
        <v>3444</v>
      </c>
      <c r="V1673" s="73" t="s">
        <v>3445</v>
      </c>
    </row>
    <row r="1674" spans="21:22" x14ac:dyDescent="0.25">
      <c r="U1674" s="73" t="s">
        <v>3446</v>
      </c>
      <c r="V1674" s="73" t="s">
        <v>3447</v>
      </c>
    </row>
    <row r="1675" spans="21:22" x14ac:dyDescent="0.25">
      <c r="U1675" s="73" t="s">
        <v>3448</v>
      </c>
      <c r="V1675" s="73" t="s">
        <v>3449</v>
      </c>
    </row>
    <row r="1676" spans="21:22" x14ac:dyDescent="0.25">
      <c r="U1676" s="73" t="s">
        <v>3450</v>
      </c>
      <c r="V1676" s="73" t="s">
        <v>3451</v>
      </c>
    </row>
    <row r="1677" spans="21:22" x14ac:dyDescent="0.25">
      <c r="U1677" s="73" t="s">
        <v>3452</v>
      </c>
      <c r="V1677" s="73" t="s">
        <v>3453</v>
      </c>
    </row>
    <row r="1678" spans="21:22" x14ac:dyDescent="0.25">
      <c r="U1678" s="73" t="s">
        <v>3454</v>
      </c>
      <c r="V1678" s="73" t="s">
        <v>3455</v>
      </c>
    </row>
    <row r="1679" spans="21:22" x14ac:dyDescent="0.25">
      <c r="U1679" s="73" t="s">
        <v>3456</v>
      </c>
      <c r="V1679" s="73" t="s">
        <v>3457</v>
      </c>
    </row>
    <row r="1680" spans="21:22" x14ac:dyDescent="0.25">
      <c r="U1680" s="73" t="s">
        <v>3458</v>
      </c>
      <c r="V1680" s="73" t="s">
        <v>3459</v>
      </c>
    </row>
    <row r="1681" spans="21:22" x14ac:dyDescent="0.25">
      <c r="U1681" s="73" t="s">
        <v>3460</v>
      </c>
      <c r="V1681" s="73" t="s">
        <v>3461</v>
      </c>
    </row>
    <row r="1682" spans="21:22" x14ac:dyDescent="0.25">
      <c r="U1682" s="73" t="s">
        <v>3462</v>
      </c>
      <c r="V1682" s="73" t="s">
        <v>3463</v>
      </c>
    </row>
    <row r="1683" spans="21:22" x14ac:dyDescent="0.25">
      <c r="U1683" s="73" t="s">
        <v>3464</v>
      </c>
      <c r="V1683" s="73" t="s">
        <v>3465</v>
      </c>
    </row>
    <row r="1684" spans="21:22" x14ac:dyDescent="0.25">
      <c r="U1684" s="73" t="s">
        <v>3466</v>
      </c>
      <c r="V1684" s="73" t="s">
        <v>3467</v>
      </c>
    </row>
    <row r="1685" spans="21:22" x14ac:dyDescent="0.25">
      <c r="U1685" s="73" t="s">
        <v>3468</v>
      </c>
      <c r="V1685" s="73" t="s">
        <v>3469</v>
      </c>
    </row>
    <row r="1686" spans="21:22" x14ac:dyDescent="0.25">
      <c r="U1686" s="73" t="s">
        <v>3470</v>
      </c>
      <c r="V1686" s="73" t="s">
        <v>3471</v>
      </c>
    </row>
    <row r="1687" spans="21:22" x14ac:dyDescent="0.25">
      <c r="U1687" s="73" t="s">
        <v>3472</v>
      </c>
      <c r="V1687" s="73" t="s">
        <v>3473</v>
      </c>
    </row>
    <row r="1688" spans="21:22" x14ac:dyDescent="0.25">
      <c r="U1688" s="73" t="s">
        <v>3474</v>
      </c>
      <c r="V1688" s="73" t="s">
        <v>3475</v>
      </c>
    </row>
    <row r="1689" spans="21:22" x14ac:dyDescent="0.25">
      <c r="U1689" s="73" t="s">
        <v>3476</v>
      </c>
      <c r="V1689" s="73" t="s">
        <v>3477</v>
      </c>
    </row>
    <row r="1690" spans="21:22" x14ac:dyDescent="0.25">
      <c r="U1690" s="73" t="s">
        <v>3478</v>
      </c>
      <c r="V1690" s="73" t="s">
        <v>3479</v>
      </c>
    </row>
    <row r="1691" spans="21:22" x14ac:dyDescent="0.25">
      <c r="U1691" s="73" t="s">
        <v>3480</v>
      </c>
      <c r="V1691" s="73" t="s">
        <v>3481</v>
      </c>
    </row>
    <row r="1692" spans="21:22" x14ac:dyDescent="0.25">
      <c r="U1692" s="73" t="s">
        <v>3482</v>
      </c>
      <c r="V1692" s="73" t="s">
        <v>3483</v>
      </c>
    </row>
    <row r="1693" spans="21:22" x14ac:dyDescent="0.25">
      <c r="U1693" s="73" t="s">
        <v>3484</v>
      </c>
      <c r="V1693" s="73" t="s">
        <v>3485</v>
      </c>
    </row>
    <row r="1694" spans="21:22" x14ac:dyDescent="0.25">
      <c r="U1694" s="73" t="s">
        <v>3486</v>
      </c>
      <c r="V1694" s="73" t="s">
        <v>3487</v>
      </c>
    </row>
    <row r="1695" spans="21:22" x14ac:dyDescent="0.25">
      <c r="U1695" s="73" t="s">
        <v>3488</v>
      </c>
      <c r="V1695" s="73" t="s">
        <v>3489</v>
      </c>
    </row>
    <row r="1696" spans="21:22" x14ac:dyDescent="0.25">
      <c r="U1696" s="73" t="s">
        <v>3490</v>
      </c>
      <c r="V1696" s="73" t="s">
        <v>3491</v>
      </c>
    </row>
    <row r="1697" spans="21:22" x14ac:dyDescent="0.25">
      <c r="U1697" s="73" t="s">
        <v>3492</v>
      </c>
      <c r="V1697" s="73" t="s">
        <v>3493</v>
      </c>
    </row>
    <row r="1698" spans="21:22" x14ac:dyDescent="0.25">
      <c r="U1698" s="73" t="s">
        <v>3494</v>
      </c>
      <c r="V1698" s="73" t="s">
        <v>3495</v>
      </c>
    </row>
    <row r="1699" spans="21:22" x14ac:dyDescent="0.25">
      <c r="U1699" s="73" t="s">
        <v>3496</v>
      </c>
      <c r="V1699" s="73" t="s">
        <v>3497</v>
      </c>
    </row>
    <row r="1700" spans="21:22" x14ac:dyDescent="0.25">
      <c r="U1700" s="73" t="s">
        <v>3498</v>
      </c>
      <c r="V1700" s="73" t="s">
        <v>3499</v>
      </c>
    </row>
    <row r="1701" spans="21:22" x14ac:dyDescent="0.25">
      <c r="U1701" s="73" t="s">
        <v>3500</v>
      </c>
      <c r="V1701" s="73" t="s">
        <v>3501</v>
      </c>
    </row>
    <row r="1702" spans="21:22" x14ac:dyDescent="0.25">
      <c r="U1702" s="73" t="s">
        <v>3502</v>
      </c>
      <c r="V1702" s="73" t="s">
        <v>3503</v>
      </c>
    </row>
    <row r="1703" spans="21:22" x14ac:dyDescent="0.25">
      <c r="U1703" s="73" t="s">
        <v>3504</v>
      </c>
      <c r="V1703" s="73" t="s">
        <v>3505</v>
      </c>
    </row>
    <row r="1704" spans="21:22" x14ac:dyDescent="0.25">
      <c r="U1704" s="73" t="s">
        <v>3506</v>
      </c>
      <c r="V1704" s="73" t="s">
        <v>3507</v>
      </c>
    </row>
    <row r="1705" spans="21:22" x14ac:dyDescent="0.25">
      <c r="U1705" s="73" t="s">
        <v>3508</v>
      </c>
      <c r="V1705" s="73" t="s">
        <v>3509</v>
      </c>
    </row>
    <row r="1706" spans="21:22" x14ac:dyDescent="0.25">
      <c r="U1706" s="73" t="s">
        <v>3510</v>
      </c>
      <c r="V1706" s="73" t="s">
        <v>3511</v>
      </c>
    </row>
    <row r="1707" spans="21:22" x14ac:dyDescent="0.25">
      <c r="U1707" s="73" t="s">
        <v>3512</v>
      </c>
      <c r="V1707" s="73" t="s">
        <v>3513</v>
      </c>
    </row>
    <row r="1708" spans="21:22" x14ac:dyDescent="0.25">
      <c r="U1708" s="73" t="s">
        <v>3514</v>
      </c>
      <c r="V1708" s="73" t="s">
        <v>3515</v>
      </c>
    </row>
    <row r="1709" spans="21:22" x14ac:dyDescent="0.25">
      <c r="U1709" s="73" t="s">
        <v>3516</v>
      </c>
      <c r="V1709" s="73" t="s">
        <v>3517</v>
      </c>
    </row>
    <row r="1710" spans="21:22" x14ac:dyDescent="0.25">
      <c r="U1710" s="73" t="s">
        <v>3518</v>
      </c>
      <c r="V1710" s="73" t="s">
        <v>3519</v>
      </c>
    </row>
    <row r="1711" spans="21:22" x14ac:dyDescent="0.25">
      <c r="U1711" s="73" t="s">
        <v>3520</v>
      </c>
      <c r="V1711" s="73" t="s">
        <v>3521</v>
      </c>
    </row>
    <row r="1712" spans="21:22" x14ac:dyDescent="0.25">
      <c r="U1712" s="73" t="s">
        <v>3522</v>
      </c>
      <c r="V1712" s="73" t="s">
        <v>3523</v>
      </c>
    </row>
    <row r="1713" spans="21:22" x14ac:dyDescent="0.25">
      <c r="U1713" s="73" t="s">
        <v>3524</v>
      </c>
      <c r="V1713" s="73" t="s">
        <v>3525</v>
      </c>
    </row>
    <row r="1714" spans="21:22" x14ac:dyDescent="0.25">
      <c r="U1714" s="73" t="s">
        <v>3526</v>
      </c>
      <c r="V1714" s="73" t="s">
        <v>3527</v>
      </c>
    </row>
    <row r="1715" spans="21:22" x14ac:dyDescent="0.25">
      <c r="U1715" s="73" t="s">
        <v>3528</v>
      </c>
      <c r="V1715" s="73" t="s">
        <v>3529</v>
      </c>
    </row>
    <row r="1716" spans="21:22" x14ac:dyDescent="0.25">
      <c r="U1716" s="73" t="s">
        <v>3530</v>
      </c>
      <c r="V1716" s="73" t="s">
        <v>3531</v>
      </c>
    </row>
    <row r="1717" spans="21:22" x14ac:dyDescent="0.25">
      <c r="U1717" s="73" t="s">
        <v>3532</v>
      </c>
      <c r="V1717" s="73" t="s">
        <v>3533</v>
      </c>
    </row>
    <row r="1718" spans="21:22" x14ac:dyDescent="0.25">
      <c r="U1718" s="73" t="s">
        <v>3534</v>
      </c>
      <c r="V1718" s="73" t="s">
        <v>3535</v>
      </c>
    </row>
    <row r="1719" spans="21:22" x14ac:dyDescent="0.25">
      <c r="U1719" s="73" t="s">
        <v>3536</v>
      </c>
      <c r="V1719" s="73" t="s">
        <v>3537</v>
      </c>
    </row>
    <row r="1720" spans="21:22" x14ac:dyDescent="0.25">
      <c r="U1720" s="73" t="s">
        <v>3538</v>
      </c>
      <c r="V1720" s="73" t="s">
        <v>3539</v>
      </c>
    </row>
    <row r="1721" spans="21:22" x14ac:dyDescent="0.25">
      <c r="U1721" s="73" t="s">
        <v>3540</v>
      </c>
      <c r="V1721" s="73" t="s">
        <v>3541</v>
      </c>
    </row>
    <row r="1722" spans="21:22" x14ac:dyDescent="0.25">
      <c r="U1722" s="73" t="s">
        <v>3542</v>
      </c>
      <c r="V1722" s="73" t="s">
        <v>3543</v>
      </c>
    </row>
    <row r="1723" spans="21:22" x14ac:dyDescent="0.25">
      <c r="U1723" s="73" t="s">
        <v>3544</v>
      </c>
      <c r="V1723" s="73" t="s">
        <v>3545</v>
      </c>
    </row>
    <row r="1724" spans="21:22" x14ac:dyDescent="0.25">
      <c r="U1724" s="73" t="s">
        <v>3546</v>
      </c>
      <c r="V1724" s="73" t="s">
        <v>3547</v>
      </c>
    </row>
    <row r="1725" spans="21:22" x14ac:dyDescent="0.25">
      <c r="U1725" s="73" t="s">
        <v>3548</v>
      </c>
      <c r="V1725" s="73" t="s">
        <v>3549</v>
      </c>
    </row>
    <row r="1726" spans="21:22" x14ac:dyDescent="0.25">
      <c r="U1726" s="73" t="s">
        <v>3550</v>
      </c>
      <c r="V1726" s="73" t="s">
        <v>3551</v>
      </c>
    </row>
    <row r="1727" spans="21:22" x14ac:dyDescent="0.25">
      <c r="U1727" s="73" t="s">
        <v>3552</v>
      </c>
      <c r="V1727" s="73" t="s">
        <v>3553</v>
      </c>
    </row>
    <row r="1728" spans="21:22" x14ac:dyDescent="0.25">
      <c r="U1728" s="73" t="s">
        <v>3554</v>
      </c>
      <c r="V1728" s="73" t="s">
        <v>3555</v>
      </c>
    </row>
    <row r="1729" spans="21:22" x14ac:dyDescent="0.25">
      <c r="U1729" s="73" t="s">
        <v>3556</v>
      </c>
      <c r="V1729" s="73" t="s">
        <v>3557</v>
      </c>
    </row>
    <row r="1730" spans="21:22" x14ac:dyDescent="0.25">
      <c r="U1730" s="73" t="s">
        <v>3558</v>
      </c>
      <c r="V1730" s="73" t="s">
        <v>3559</v>
      </c>
    </row>
    <row r="1731" spans="21:22" x14ac:dyDescent="0.25">
      <c r="U1731" s="73" t="s">
        <v>3560</v>
      </c>
      <c r="V1731" s="73" t="s">
        <v>3561</v>
      </c>
    </row>
    <row r="1732" spans="21:22" x14ac:dyDescent="0.25">
      <c r="U1732" s="73" t="s">
        <v>3562</v>
      </c>
      <c r="V1732" s="73" t="s">
        <v>3563</v>
      </c>
    </row>
    <row r="1733" spans="21:22" x14ac:dyDescent="0.25">
      <c r="U1733" s="73" t="s">
        <v>3564</v>
      </c>
      <c r="V1733" s="73" t="s">
        <v>3565</v>
      </c>
    </row>
    <row r="1734" spans="21:22" x14ac:dyDescent="0.25">
      <c r="U1734" s="73" t="s">
        <v>3566</v>
      </c>
      <c r="V1734" s="73" t="s">
        <v>3567</v>
      </c>
    </row>
    <row r="1735" spans="21:22" x14ac:dyDescent="0.25">
      <c r="U1735" s="73" t="s">
        <v>3568</v>
      </c>
      <c r="V1735" s="73" t="s">
        <v>3569</v>
      </c>
    </row>
    <row r="1736" spans="21:22" x14ac:dyDescent="0.25">
      <c r="U1736" s="73" t="s">
        <v>3570</v>
      </c>
      <c r="V1736" s="73" t="s">
        <v>3571</v>
      </c>
    </row>
    <row r="1737" spans="21:22" x14ac:dyDescent="0.25">
      <c r="U1737" s="73" t="s">
        <v>3572</v>
      </c>
      <c r="V1737" s="73" t="s">
        <v>3573</v>
      </c>
    </row>
    <row r="1738" spans="21:22" x14ac:dyDescent="0.25">
      <c r="U1738" s="73" t="s">
        <v>3574</v>
      </c>
      <c r="V1738" s="73" t="s">
        <v>3575</v>
      </c>
    </row>
    <row r="1739" spans="21:22" x14ac:dyDescent="0.25">
      <c r="U1739" s="73" t="s">
        <v>3576</v>
      </c>
      <c r="V1739" s="73" t="s">
        <v>3577</v>
      </c>
    </row>
    <row r="1740" spans="21:22" x14ac:dyDescent="0.25">
      <c r="U1740" s="73" t="s">
        <v>3578</v>
      </c>
      <c r="V1740" s="73" t="s">
        <v>3579</v>
      </c>
    </row>
    <row r="1741" spans="21:22" x14ac:dyDescent="0.25">
      <c r="U1741" s="73" t="s">
        <v>3580</v>
      </c>
      <c r="V1741" s="73" t="s">
        <v>3581</v>
      </c>
    </row>
    <row r="1742" spans="21:22" x14ac:dyDescent="0.25">
      <c r="U1742" s="73" t="s">
        <v>3582</v>
      </c>
      <c r="V1742" s="73" t="s">
        <v>3583</v>
      </c>
    </row>
    <row r="1743" spans="21:22" x14ac:dyDescent="0.25">
      <c r="U1743" s="73" t="s">
        <v>3584</v>
      </c>
      <c r="V1743" s="73" t="s">
        <v>3585</v>
      </c>
    </row>
    <row r="1744" spans="21:22" x14ac:dyDescent="0.25">
      <c r="U1744" s="73" t="s">
        <v>3586</v>
      </c>
      <c r="V1744" s="73" t="s">
        <v>3587</v>
      </c>
    </row>
    <row r="1745" spans="21:22" x14ac:dyDescent="0.25">
      <c r="U1745" s="73" t="s">
        <v>3588</v>
      </c>
      <c r="V1745" s="73" t="s">
        <v>3589</v>
      </c>
    </row>
    <row r="1746" spans="21:22" x14ac:dyDescent="0.25">
      <c r="U1746" s="73" t="s">
        <v>3590</v>
      </c>
      <c r="V1746" s="73" t="s">
        <v>3591</v>
      </c>
    </row>
    <row r="1747" spans="21:22" x14ac:dyDescent="0.25">
      <c r="U1747" s="73" t="s">
        <v>3592</v>
      </c>
      <c r="V1747" s="73" t="s">
        <v>3593</v>
      </c>
    </row>
    <row r="1748" spans="21:22" x14ac:dyDescent="0.25">
      <c r="U1748" s="73" t="s">
        <v>3594</v>
      </c>
      <c r="V1748" s="73" t="s">
        <v>3595</v>
      </c>
    </row>
    <row r="1749" spans="21:22" x14ac:dyDescent="0.25">
      <c r="U1749" s="73" t="s">
        <v>3596</v>
      </c>
      <c r="V1749" s="73" t="s">
        <v>3597</v>
      </c>
    </row>
    <row r="1750" spans="21:22" x14ac:dyDescent="0.25">
      <c r="U1750" s="73" t="s">
        <v>3598</v>
      </c>
      <c r="V1750" s="73" t="s">
        <v>3599</v>
      </c>
    </row>
    <row r="1751" spans="21:22" x14ac:dyDescent="0.25">
      <c r="U1751" s="73" t="s">
        <v>3600</v>
      </c>
      <c r="V1751" s="73" t="s">
        <v>3601</v>
      </c>
    </row>
    <row r="1752" spans="21:22" x14ac:dyDescent="0.25">
      <c r="U1752" s="73" t="s">
        <v>3602</v>
      </c>
      <c r="V1752" s="73" t="s">
        <v>3603</v>
      </c>
    </row>
    <row r="1753" spans="21:22" x14ac:dyDescent="0.25">
      <c r="U1753" s="73" t="s">
        <v>3604</v>
      </c>
      <c r="V1753" s="73" t="s">
        <v>3605</v>
      </c>
    </row>
    <row r="1754" spans="21:22" x14ac:dyDescent="0.25">
      <c r="U1754" s="73" t="s">
        <v>3606</v>
      </c>
      <c r="V1754" s="73" t="s">
        <v>3607</v>
      </c>
    </row>
    <row r="1755" spans="21:22" x14ac:dyDescent="0.25">
      <c r="U1755" s="73" t="s">
        <v>3608</v>
      </c>
      <c r="V1755" s="73" t="s">
        <v>3609</v>
      </c>
    </row>
    <row r="1756" spans="21:22" x14ac:dyDescent="0.25">
      <c r="U1756" s="73" t="s">
        <v>3610</v>
      </c>
      <c r="V1756" s="73" t="s">
        <v>3611</v>
      </c>
    </row>
    <row r="1757" spans="21:22" x14ac:dyDescent="0.25">
      <c r="U1757" s="73" t="s">
        <v>3612</v>
      </c>
      <c r="V1757" s="73" t="s">
        <v>3613</v>
      </c>
    </row>
    <row r="1758" spans="21:22" x14ac:dyDescent="0.25">
      <c r="U1758" s="73" t="s">
        <v>3614</v>
      </c>
      <c r="V1758" s="73" t="s">
        <v>3615</v>
      </c>
    </row>
    <row r="1759" spans="21:22" x14ac:dyDescent="0.25">
      <c r="U1759" s="73" t="s">
        <v>3616</v>
      </c>
      <c r="V1759" s="73" t="s">
        <v>3617</v>
      </c>
    </row>
    <row r="1760" spans="21:22" x14ac:dyDescent="0.25">
      <c r="U1760" s="73" t="s">
        <v>3618</v>
      </c>
      <c r="V1760" s="73" t="s">
        <v>3619</v>
      </c>
    </row>
    <row r="1761" spans="21:22" x14ac:dyDescent="0.25">
      <c r="U1761" s="73" t="s">
        <v>3620</v>
      </c>
      <c r="V1761" s="73" t="s">
        <v>3621</v>
      </c>
    </row>
    <row r="1762" spans="21:22" x14ac:dyDescent="0.25">
      <c r="U1762" s="73" t="s">
        <v>3622</v>
      </c>
      <c r="V1762" s="73" t="s">
        <v>3623</v>
      </c>
    </row>
    <row r="1763" spans="21:22" x14ac:dyDescent="0.25">
      <c r="U1763" s="73" t="s">
        <v>3624</v>
      </c>
      <c r="V1763" s="73" t="s">
        <v>3625</v>
      </c>
    </row>
    <row r="1764" spans="21:22" x14ac:dyDescent="0.25">
      <c r="U1764" s="73" t="s">
        <v>3626</v>
      </c>
      <c r="V1764" s="73" t="s">
        <v>3627</v>
      </c>
    </row>
    <row r="1765" spans="21:22" x14ac:dyDescent="0.25">
      <c r="U1765" s="73" t="s">
        <v>3628</v>
      </c>
      <c r="V1765" s="73" t="s">
        <v>3629</v>
      </c>
    </row>
    <row r="1766" spans="21:22" x14ac:dyDescent="0.25">
      <c r="U1766" s="73" t="s">
        <v>3630</v>
      </c>
      <c r="V1766" s="73" t="s">
        <v>3631</v>
      </c>
    </row>
    <row r="1767" spans="21:22" x14ac:dyDescent="0.25">
      <c r="U1767" s="73" t="s">
        <v>3632</v>
      </c>
      <c r="V1767" s="73" t="s">
        <v>3633</v>
      </c>
    </row>
    <row r="1768" spans="21:22" x14ac:dyDescent="0.25">
      <c r="U1768" s="73" t="s">
        <v>3634</v>
      </c>
      <c r="V1768" s="73" t="s">
        <v>3635</v>
      </c>
    </row>
    <row r="1769" spans="21:22" x14ac:dyDescent="0.25">
      <c r="U1769" s="73" t="s">
        <v>3636</v>
      </c>
      <c r="V1769" s="73" t="s">
        <v>3637</v>
      </c>
    </row>
    <row r="1770" spans="21:22" x14ac:dyDescent="0.25">
      <c r="U1770" s="73" t="s">
        <v>3638</v>
      </c>
      <c r="V1770" s="73" t="s">
        <v>3639</v>
      </c>
    </row>
    <row r="1771" spans="21:22" x14ac:dyDescent="0.25">
      <c r="U1771" s="73" t="s">
        <v>3640</v>
      </c>
      <c r="V1771" s="73" t="s">
        <v>3641</v>
      </c>
    </row>
    <row r="1772" spans="21:22" x14ac:dyDescent="0.25">
      <c r="U1772" s="73" t="s">
        <v>3642</v>
      </c>
      <c r="V1772" s="73" t="s">
        <v>3643</v>
      </c>
    </row>
    <row r="1773" spans="21:22" x14ac:dyDescent="0.25">
      <c r="U1773" s="73" t="s">
        <v>3644</v>
      </c>
      <c r="V1773" s="73" t="s">
        <v>3645</v>
      </c>
    </row>
    <row r="1774" spans="21:22" x14ac:dyDescent="0.25">
      <c r="U1774" s="73" t="s">
        <v>3646</v>
      </c>
      <c r="V1774" s="73" t="s">
        <v>3647</v>
      </c>
    </row>
    <row r="1775" spans="21:22" x14ac:dyDescent="0.25">
      <c r="U1775" s="73" t="s">
        <v>3648</v>
      </c>
      <c r="V1775" s="73" t="s">
        <v>3649</v>
      </c>
    </row>
    <row r="1776" spans="21:22" x14ac:dyDescent="0.25">
      <c r="U1776" s="73" t="s">
        <v>3650</v>
      </c>
      <c r="V1776" s="73" t="s">
        <v>282</v>
      </c>
    </row>
    <row r="1777" spans="21:22" x14ac:dyDescent="0.25">
      <c r="U1777" s="73" t="s">
        <v>3651</v>
      </c>
      <c r="V1777" s="73" t="s">
        <v>3652</v>
      </c>
    </row>
    <row r="1778" spans="21:22" x14ac:dyDescent="0.25">
      <c r="U1778" s="73" t="s">
        <v>3653</v>
      </c>
      <c r="V1778" s="73" t="s">
        <v>3654</v>
      </c>
    </row>
    <row r="1779" spans="21:22" x14ac:dyDescent="0.25">
      <c r="U1779" s="73" t="s">
        <v>3655</v>
      </c>
      <c r="V1779" s="73" t="s">
        <v>3656</v>
      </c>
    </row>
    <row r="1780" spans="21:22" x14ac:dyDescent="0.25">
      <c r="U1780" s="73" t="s">
        <v>3657</v>
      </c>
      <c r="V1780" s="73" t="s">
        <v>3658</v>
      </c>
    </row>
    <row r="1781" spans="21:22" x14ac:dyDescent="0.25">
      <c r="U1781" s="73" t="s">
        <v>3659</v>
      </c>
      <c r="V1781" s="73" t="s">
        <v>3660</v>
      </c>
    </row>
    <row r="1782" spans="21:22" x14ac:dyDescent="0.25">
      <c r="U1782" s="73" t="s">
        <v>3661</v>
      </c>
      <c r="V1782" s="73" t="s">
        <v>3662</v>
      </c>
    </row>
    <row r="1783" spans="21:22" x14ac:dyDescent="0.25">
      <c r="U1783" s="73" t="s">
        <v>3663</v>
      </c>
      <c r="V1783" s="73" t="s">
        <v>358</v>
      </c>
    </row>
    <row r="1784" spans="21:22" x14ac:dyDescent="0.25">
      <c r="U1784" s="73" t="s">
        <v>3664</v>
      </c>
      <c r="V1784" s="73" t="s">
        <v>3665</v>
      </c>
    </row>
    <row r="1785" spans="21:22" x14ac:dyDescent="0.25">
      <c r="U1785" s="73" t="s">
        <v>3666</v>
      </c>
      <c r="V1785" s="73" t="s">
        <v>3667</v>
      </c>
    </row>
    <row r="1786" spans="21:22" x14ac:dyDescent="0.25">
      <c r="U1786" s="73" t="s">
        <v>3668</v>
      </c>
      <c r="V1786" s="73" t="s">
        <v>3669</v>
      </c>
    </row>
    <row r="1787" spans="21:22" x14ac:dyDescent="0.25">
      <c r="U1787" s="73" t="s">
        <v>3670</v>
      </c>
      <c r="V1787" s="73" t="s">
        <v>3671</v>
      </c>
    </row>
    <row r="1788" spans="21:22" x14ac:dyDescent="0.25">
      <c r="U1788" s="73" t="s">
        <v>3672</v>
      </c>
      <c r="V1788" s="73" t="s">
        <v>3673</v>
      </c>
    </row>
    <row r="1789" spans="21:22" x14ac:dyDescent="0.25">
      <c r="U1789" s="73" t="s">
        <v>3674</v>
      </c>
      <c r="V1789" s="73" t="s">
        <v>3675</v>
      </c>
    </row>
    <row r="1790" spans="21:22" x14ac:dyDescent="0.25">
      <c r="U1790" s="73" t="s">
        <v>3676</v>
      </c>
      <c r="V1790" s="73" t="s">
        <v>1434</v>
      </c>
    </row>
    <row r="1791" spans="21:22" x14ac:dyDescent="0.25">
      <c r="U1791" s="73" t="s">
        <v>3677</v>
      </c>
      <c r="V1791" s="73" t="s">
        <v>3673</v>
      </c>
    </row>
    <row r="1792" spans="21:22" x14ac:dyDescent="0.25">
      <c r="U1792" s="73" t="s">
        <v>3678</v>
      </c>
      <c r="V1792" s="73" t="s">
        <v>3679</v>
      </c>
    </row>
    <row r="1793" spans="21:22" x14ac:dyDescent="0.25">
      <c r="U1793" s="73" t="s">
        <v>3680</v>
      </c>
      <c r="V1793" s="73" t="s">
        <v>3681</v>
      </c>
    </row>
    <row r="1794" spans="21:22" x14ac:dyDescent="0.25">
      <c r="U1794" s="73" t="s">
        <v>3682</v>
      </c>
      <c r="V1794" s="73" t="s">
        <v>3683</v>
      </c>
    </row>
    <row r="1795" spans="21:22" x14ac:dyDescent="0.25">
      <c r="U1795" s="73" t="s">
        <v>3684</v>
      </c>
      <c r="V1795" s="73" t="s">
        <v>3685</v>
      </c>
    </row>
    <row r="1796" spans="21:22" x14ac:dyDescent="0.25">
      <c r="U1796" s="73" t="s">
        <v>3686</v>
      </c>
      <c r="V1796" s="73" t="s">
        <v>3619</v>
      </c>
    </row>
    <row r="1797" spans="21:22" x14ac:dyDescent="0.25">
      <c r="U1797" s="73" t="s">
        <v>3687</v>
      </c>
      <c r="V1797" s="73" t="s">
        <v>3688</v>
      </c>
    </row>
    <row r="1798" spans="21:22" x14ac:dyDescent="0.25">
      <c r="U1798" s="73" t="s">
        <v>3689</v>
      </c>
      <c r="V1798" s="73" t="s">
        <v>3690</v>
      </c>
    </row>
    <row r="1799" spans="21:22" x14ac:dyDescent="0.25">
      <c r="U1799" s="73" t="s">
        <v>3691</v>
      </c>
      <c r="V1799" s="73" t="s">
        <v>3692</v>
      </c>
    </row>
    <row r="1800" spans="21:22" x14ac:dyDescent="0.25">
      <c r="U1800" s="73" t="s">
        <v>3693</v>
      </c>
      <c r="V1800" s="73" t="s">
        <v>3619</v>
      </c>
    </row>
    <row r="1801" spans="21:22" x14ac:dyDescent="0.25">
      <c r="U1801" s="73" t="s">
        <v>3694</v>
      </c>
      <c r="V1801" s="73" t="s">
        <v>3695</v>
      </c>
    </row>
    <row r="1802" spans="21:22" x14ac:dyDescent="0.25">
      <c r="U1802" s="73" t="s">
        <v>3696</v>
      </c>
      <c r="V1802" s="73" t="s">
        <v>3697</v>
      </c>
    </row>
    <row r="1803" spans="21:22" x14ac:dyDescent="0.25">
      <c r="U1803" s="73" t="s">
        <v>3698</v>
      </c>
      <c r="V1803" s="73" t="s">
        <v>3699</v>
      </c>
    </row>
    <row r="1804" spans="21:22" x14ac:dyDescent="0.25">
      <c r="U1804" s="73" t="s">
        <v>3700</v>
      </c>
      <c r="V1804" s="73" t="s">
        <v>3701</v>
      </c>
    </row>
    <row r="1805" spans="21:22" x14ac:dyDescent="0.25">
      <c r="U1805" s="73" t="s">
        <v>3702</v>
      </c>
      <c r="V1805" s="73" t="s">
        <v>3703</v>
      </c>
    </row>
    <row r="1806" spans="21:22" x14ac:dyDescent="0.25">
      <c r="U1806" s="73" t="s">
        <v>3704</v>
      </c>
      <c r="V1806" s="73" t="s">
        <v>3705</v>
      </c>
    </row>
    <row r="1807" spans="21:22" x14ac:dyDescent="0.25">
      <c r="U1807" s="73" t="s">
        <v>3706</v>
      </c>
      <c r="V1807" s="73" t="s">
        <v>3707</v>
      </c>
    </row>
    <row r="1808" spans="21:22" x14ac:dyDescent="0.25">
      <c r="U1808" s="73" t="s">
        <v>3708</v>
      </c>
      <c r="V1808" s="73" t="s">
        <v>3709</v>
      </c>
    </row>
    <row r="1809" spans="21:22" x14ac:dyDescent="0.25">
      <c r="U1809" s="73" t="s">
        <v>3710</v>
      </c>
      <c r="V1809" s="73" t="s">
        <v>3711</v>
      </c>
    </row>
    <row r="1810" spans="21:22" x14ac:dyDescent="0.25">
      <c r="U1810" s="73" t="s">
        <v>3712</v>
      </c>
      <c r="V1810" s="73" t="s">
        <v>3713</v>
      </c>
    </row>
    <row r="1811" spans="21:22" x14ac:dyDescent="0.25">
      <c r="U1811" s="73" t="s">
        <v>3714</v>
      </c>
      <c r="V1811" s="73" t="s">
        <v>3715</v>
      </c>
    </row>
    <row r="1812" spans="21:22" x14ac:dyDescent="0.25">
      <c r="U1812" s="73" t="s">
        <v>3716</v>
      </c>
      <c r="V1812" s="73" t="s">
        <v>3717</v>
      </c>
    </row>
    <row r="1813" spans="21:22" x14ac:dyDescent="0.25">
      <c r="U1813" s="73" t="s">
        <v>3718</v>
      </c>
      <c r="V1813" s="73" t="s">
        <v>3719</v>
      </c>
    </row>
    <row r="1814" spans="21:22" x14ac:dyDescent="0.25">
      <c r="U1814" s="73" t="s">
        <v>3720</v>
      </c>
      <c r="V1814" s="73" t="s">
        <v>3721</v>
      </c>
    </row>
    <row r="1815" spans="21:22" x14ac:dyDescent="0.25">
      <c r="U1815" s="73" t="s">
        <v>3722</v>
      </c>
      <c r="V1815" s="73" t="s">
        <v>3723</v>
      </c>
    </row>
    <row r="1816" spans="21:22" x14ac:dyDescent="0.25">
      <c r="U1816" s="73" t="s">
        <v>3724</v>
      </c>
      <c r="V1816" s="73" t="s">
        <v>3725</v>
      </c>
    </row>
    <row r="1817" spans="21:22" x14ac:dyDescent="0.25">
      <c r="U1817" s="73" t="s">
        <v>3726</v>
      </c>
      <c r="V1817" s="73" t="s">
        <v>3727</v>
      </c>
    </row>
    <row r="1818" spans="21:22" x14ac:dyDescent="0.25">
      <c r="U1818" s="73" t="s">
        <v>3728</v>
      </c>
      <c r="V1818" s="73" t="s">
        <v>3665</v>
      </c>
    </row>
    <row r="1819" spans="21:22" x14ac:dyDescent="0.25">
      <c r="U1819" s="73" t="s">
        <v>3729</v>
      </c>
      <c r="V1819" s="73" t="s">
        <v>3671</v>
      </c>
    </row>
    <row r="1820" spans="21:22" x14ac:dyDescent="0.25">
      <c r="U1820" s="73" t="s">
        <v>3730</v>
      </c>
      <c r="V1820" s="73" t="s">
        <v>3731</v>
      </c>
    </row>
    <row r="1821" spans="21:22" x14ac:dyDescent="0.25">
      <c r="U1821" s="73" t="s">
        <v>3732</v>
      </c>
      <c r="V1821" s="73" t="s">
        <v>1720</v>
      </c>
    </row>
    <row r="1822" spans="21:22" x14ac:dyDescent="0.25">
      <c r="U1822" s="73" t="s">
        <v>3733</v>
      </c>
      <c r="V1822" s="73" t="s">
        <v>1434</v>
      </c>
    </row>
    <row r="1823" spans="21:22" x14ac:dyDescent="0.25">
      <c r="U1823" s="73" t="s">
        <v>3734</v>
      </c>
      <c r="V1823" s="73" t="s">
        <v>3735</v>
      </c>
    </row>
    <row r="1824" spans="21:22" x14ac:dyDescent="0.25">
      <c r="U1824" s="73" t="s">
        <v>3736</v>
      </c>
      <c r="V1824" s="73" t="s">
        <v>3723</v>
      </c>
    </row>
    <row r="1825" spans="21:22" x14ac:dyDescent="0.25">
      <c r="U1825" s="73" t="s">
        <v>3737</v>
      </c>
      <c r="V1825" s="73" t="s">
        <v>3738</v>
      </c>
    </row>
    <row r="1826" spans="21:22" x14ac:dyDescent="0.25">
      <c r="U1826" s="73" t="s">
        <v>3739</v>
      </c>
      <c r="V1826" s="73" t="s">
        <v>3740</v>
      </c>
    </row>
    <row r="1827" spans="21:22" x14ac:dyDescent="0.25">
      <c r="U1827" s="73" t="s">
        <v>3741</v>
      </c>
      <c r="V1827" s="73" t="s">
        <v>3742</v>
      </c>
    </row>
    <row r="1828" spans="21:22" x14ac:dyDescent="0.25">
      <c r="U1828" s="73" t="s">
        <v>3743</v>
      </c>
      <c r="V1828" s="73" t="s">
        <v>3744</v>
      </c>
    </row>
    <row r="1829" spans="21:22" x14ac:dyDescent="0.25">
      <c r="U1829" s="73" t="s">
        <v>3745</v>
      </c>
      <c r="V1829" s="73" t="s">
        <v>3746</v>
      </c>
    </row>
    <row r="1830" spans="21:22" x14ac:dyDescent="0.25">
      <c r="U1830" s="73" t="s">
        <v>3747</v>
      </c>
      <c r="V1830" s="73" t="s">
        <v>3748</v>
      </c>
    </row>
    <row r="1831" spans="21:22" x14ac:dyDescent="0.25">
      <c r="U1831" s="73" t="s">
        <v>3749</v>
      </c>
      <c r="V1831" s="73" t="s">
        <v>3750</v>
      </c>
    </row>
    <row r="1832" spans="21:22" x14ac:dyDescent="0.25">
      <c r="U1832" s="73" t="s">
        <v>3751</v>
      </c>
      <c r="V1832" s="73" t="s">
        <v>3752</v>
      </c>
    </row>
    <row r="1833" spans="21:22" x14ac:dyDescent="0.25">
      <c r="U1833" s="73" t="s">
        <v>3753</v>
      </c>
      <c r="V1833" s="73" t="s">
        <v>3754</v>
      </c>
    </row>
    <row r="1834" spans="21:22" x14ac:dyDescent="0.25">
      <c r="U1834" s="73" t="s">
        <v>3755</v>
      </c>
      <c r="V1834" s="73" t="s">
        <v>3756</v>
      </c>
    </row>
    <row r="1835" spans="21:22" x14ac:dyDescent="0.25">
      <c r="U1835" s="73" t="s">
        <v>3757</v>
      </c>
      <c r="V1835" s="73" t="s">
        <v>3758</v>
      </c>
    </row>
    <row r="1836" spans="21:22" x14ac:dyDescent="0.25">
      <c r="U1836" s="73" t="s">
        <v>3759</v>
      </c>
      <c r="V1836" s="73" t="s">
        <v>2368</v>
      </c>
    </row>
    <row r="1837" spans="21:22" x14ac:dyDescent="0.25">
      <c r="U1837" s="73" t="s">
        <v>3760</v>
      </c>
      <c r="V1837" s="73" t="s">
        <v>3761</v>
      </c>
    </row>
    <row r="1838" spans="21:22" x14ac:dyDescent="0.25">
      <c r="U1838" s="73" t="s">
        <v>3762</v>
      </c>
      <c r="V1838" s="73" t="s">
        <v>3752</v>
      </c>
    </row>
    <row r="1839" spans="21:22" x14ac:dyDescent="0.25">
      <c r="U1839" s="73" t="s">
        <v>3763</v>
      </c>
      <c r="V1839" s="73" t="s">
        <v>3764</v>
      </c>
    </row>
    <row r="1840" spans="21:22" x14ac:dyDescent="0.25">
      <c r="U1840" s="73" t="s">
        <v>3765</v>
      </c>
      <c r="V1840" s="73" t="s">
        <v>3766</v>
      </c>
    </row>
    <row r="1841" spans="21:22" x14ac:dyDescent="0.25">
      <c r="U1841" s="73" t="s">
        <v>3767</v>
      </c>
      <c r="V1841" s="73" t="s">
        <v>3768</v>
      </c>
    </row>
    <row r="1842" spans="21:22" x14ac:dyDescent="0.25">
      <c r="U1842" s="73" t="s">
        <v>3769</v>
      </c>
      <c r="V1842" s="73" t="s">
        <v>3770</v>
      </c>
    </row>
    <row r="1843" spans="21:22" x14ac:dyDescent="0.25">
      <c r="U1843" s="73" t="s">
        <v>3771</v>
      </c>
      <c r="V1843" s="73" t="s">
        <v>3772</v>
      </c>
    </row>
    <row r="1844" spans="21:22" x14ac:dyDescent="0.25">
      <c r="U1844" s="73" t="s">
        <v>3773</v>
      </c>
      <c r="V1844" s="73" t="s">
        <v>3774</v>
      </c>
    </row>
    <row r="1845" spans="21:22" x14ac:dyDescent="0.25">
      <c r="U1845" s="73" t="s">
        <v>3775</v>
      </c>
      <c r="V1845" s="73" t="s">
        <v>3776</v>
      </c>
    </row>
    <row r="1846" spans="21:22" x14ac:dyDescent="0.25">
      <c r="U1846" s="73" t="s">
        <v>3777</v>
      </c>
      <c r="V1846" s="73" t="s">
        <v>2112</v>
      </c>
    </row>
    <row r="1847" spans="21:22" x14ac:dyDescent="0.25">
      <c r="U1847" s="73" t="s">
        <v>3778</v>
      </c>
      <c r="V1847" s="73" t="s">
        <v>3752</v>
      </c>
    </row>
    <row r="1848" spans="21:22" x14ac:dyDescent="0.25">
      <c r="U1848" s="73" t="s">
        <v>3779</v>
      </c>
      <c r="V1848" s="73" t="s">
        <v>3780</v>
      </c>
    </row>
    <row r="1849" spans="21:22" x14ac:dyDescent="0.25">
      <c r="U1849" s="73" t="s">
        <v>3781</v>
      </c>
      <c r="V1849" s="73" t="s">
        <v>3782</v>
      </c>
    </row>
    <row r="1850" spans="21:22" x14ac:dyDescent="0.25">
      <c r="U1850" s="73" t="s">
        <v>3783</v>
      </c>
      <c r="V1850" s="73" t="s">
        <v>2368</v>
      </c>
    </row>
    <row r="1851" spans="21:22" x14ac:dyDescent="0.25">
      <c r="U1851" s="73" t="s">
        <v>3784</v>
      </c>
      <c r="V1851" s="73" t="s">
        <v>3683</v>
      </c>
    </row>
    <row r="1852" spans="21:22" x14ac:dyDescent="0.25">
      <c r="U1852" s="73" t="s">
        <v>3785</v>
      </c>
      <c r="V1852" s="73" t="s">
        <v>3786</v>
      </c>
    </row>
    <row r="1853" spans="21:22" x14ac:dyDescent="0.25">
      <c r="U1853" s="73" t="s">
        <v>3787</v>
      </c>
      <c r="V1853" s="73" t="s">
        <v>3788</v>
      </c>
    </row>
    <row r="1854" spans="21:22" x14ac:dyDescent="0.25">
      <c r="U1854" s="73" t="s">
        <v>3789</v>
      </c>
      <c r="V1854" s="73" t="s">
        <v>3790</v>
      </c>
    </row>
    <row r="1855" spans="21:22" x14ac:dyDescent="0.25">
      <c r="U1855" s="73" t="s">
        <v>3791</v>
      </c>
      <c r="V1855" s="73" t="s">
        <v>3792</v>
      </c>
    </row>
    <row r="1856" spans="21:22" x14ac:dyDescent="0.25">
      <c r="U1856" s="73" t="s">
        <v>3793</v>
      </c>
      <c r="V1856" s="73" t="s">
        <v>3794</v>
      </c>
    </row>
    <row r="1857" spans="21:22" x14ac:dyDescent="0.25">
      <c r="U1857" s="73" t="s">
        <v>3795</v>
      </c>
      <c r="V1857" s="73" t="s">
        <v>1720</v>
      </c>
    </row>
    <row r="1858" spans="21:22" x14ac:dyDescent="0.25">
      <c r="U1858" s="73" t="s">
        <v>3796</v>
      </c>
      <c r="V1858" s="73" t="s">
        <v>3797</v>
      </c>
    </row>
    <row r="1859" spans="21:22" x14ac:dyDescent="0.25">
      <c r="U1859" s="73" t="s">
        <v>3798</v>
      </c>
      <c r="V1859" s="73" t="s">
        <v>3799</v>
      </c>
    </row>
    <row r="1860" spans="21:22" x14ac:dyDescent="0.25">
      <c r="U1860" s="73" t="s">
        <v>3800</v>
      </c>
      <c r="V1860" s="73" t="s">
        <v>3801</v>
      </c>
    </row>
    <row r="1861" spans="21:22" x14ac:dyDescent="0.25">
      <c r="U1861" s="73" t="s">
        <v>3802</v>
      </c>
      <c r="V1861" s="73" t="s">
        <v>3803</v>
      </c>
    </row>
    <row r="1862" spans="21:22" x14ac:dyDescent="0.25">
      <c r="U1862" s="73" t="s">
        <v>3804</v>
      </c>
      <c r="V1862" s="73" t="s">
        <v>3805</v>
      </c>
    </row>
    <row r="1863" spans="21:22" x14ac:dyDescent="0.25">
      <c r="U1863" s="73" t="s">
        <v>3806</v>
      </c>
      <c r="V1863" s="73" t="s">
        <v>3807</v>
      </c>
    </row>
    <row r="1864" spans="21:22" x14ac:dyDescent="0.25">
      <c r="U1864" s="73" t="s">
        <v>3808</v>
      </c>
      <c r="V1864" s="73" t="s">
        <v>3809</v>
      </c>
    </row>
    <row r="1865" spans="21:22" x14ac:dyDescent="0.25">
      <c r="U1865" s="73" t="s">
        <v>3810</v>
      </c>
      <c r="V1865" s="73" t="s">
        <v>3811</v>
      </c>
    </row>
    <row r="1866" spans="21:22" x14ac:dyDescent="0.25">
      <c r="U1866" s="73" t="s">
        <v>3812</v>
      </c>
      <c r="V1866" s="73" t="s">
        <v>3813</v>
      </c>
    </row>
    <row r="1867" spans="21:22" x14ac:dyDescent="0.25">
      <c r="U1867" s="73" t="s">
        <v>3814</v>
      </c>
      <c r="V1867" s="73" t="s">
        <v>3815</v>
      </c>
    </row>
    <row r="1868" spans="21:22" x14ac:dyDescent="0.25">
      <c r="U1868" s="73" t="s">
        <v>3816</v>
      </c>
      <c r="V1868" s="73" t="s">
        <v>3817</v>
      </c>
    </row>
    <row r="1869" spans="21:22" x14ac:dyDescent="0.25">
      <c r="U1869" s="73" t="s">
        <v>3818</v>
      </c>
      <c r="V1869" s="73" t="s">
        <v>3819</v>
      </c>
    </row>
    <row r="1870" spans="21:22" x14ac:dyDescent="0.25">
      <c r="U1870" s="73" t="s">
        <v>3820</v>
      </c>
      <c r="V1870" s="73" t="s">
        <v>3821</v>
      </c>
    </row>
    <row r="1871" spans="21:22" x14ac:dyDescent="0.25">
      <c r="U1871" s="73" t="s">
        <v>3822</v>
      </c>
      <c r="V1871" s="73" t="s">
        <v>3823</v>
      </c>
    </row>
    <row r="1872" spans="21:22" x14ac:dyDescent="0.25">
      <c r="U1872" s="73" t="s">
        <v>3824</v>
      </c>
      <c r="V1872" s="73" t="s">
        <v>3825</v>
      </c>
    </row>
    <row r="1873" spans="21:22" x14ac:dyDescent="0.25">
      <c r="U1873" s="73" t="s">
        <v>3826</v>
      </c>
      <c r="V1873" s="73" t="s">
        <v>3827</v>
      </c>
    </row>
    <row r="1874" spans="21:22" x14ac:dyDescent="0.25">
      <c r="U1874" s="73" t="s">
        <v>3828</v>
      </c>
      <c r="V1874" s="73" t="s">
        <v>3829</v>
      </c>
    </row>
    <row r="1875" spans="21:22" x14ac:dyDescent="0.25">
      <c r="U1875" s="73" t="s">
        <v>3830</v>
      </c>
      <c r="V1875" s="73" t="s">
        <v>3831</v>
      </c>
    </row>
    <row r="1876" spans="21:22" x14ac:dyDescent="0.25">
      <c r="U1876" s="73" t="s">
        <v>3832</v>
      </c>
      <c r="V1876" s="73" t="s">
        <v>3833</v>
      </c>
    </row>
    <row r="1877" spans="21:22" x14ac:dyDescent="0.25">
      <c r="U1877" s="73" t="s">
        <v>3834</v>
      </c>
      <c r="V1877" s="73" t="s">
        <v>3835</v>
      </c>
    </row>
    <row r="1878" spans="21:22" x14ac:dyDescent="0.25">
      <c r="U1878" s="73" t="s">
        <v>3836</v>
      </c>
      <c r="V1878" s="73" t="s">
        <v>3837</v>
      </c>
    </row>
    <row r="1879" spans="21:22" x14ac:dyDescent="0.25">
      <c r="U1879" s="73" t="s">
        <v>3838</v>
      </c>
      <c r="V1879" s="73" t="s">
        <v>3839</v>
      </c>
    </row>
    <row r="1880" spans="21:22" x14ac:dyDescent="0.25">
      <c r="U1880" s="73" t="s">
        <v>3840</v>
      </c>
      <c r="V1880" s="73" t="s">
        <v>3841</v>
      </c>
    </row>
    <row r="1881" spans="21:22" x14ac:dyDescent="0.25">
      <c r="U1881" s="73" t="s">
        <v>3842</v>
      </c>
      <c r="V1881" s="73" t="s">
        <v>3843</v>
      </c>
    </row>
    <row r="1882" spans="21:22" x14ac:dyDescent="0.25">
      <c r="U1882" s="73" t="s">
        <v>3844</v>
      </c>
      <c r="V1882" s="73" t="s">
        <v>3845</v>
      </c>
    </row>
    <row r="1883" spans="21:22" x14ac:dyDescent="0.25">
      <c r="U1883" s="73" t="s">
        <v>3846</v>
      </c>
      <c r="V1883" s="73" t="s">
        <v>3847</v>
      </c>
    </row>
    <row r="1884" spans="21:22" x14ac:dyDescent="0.25">
      <c r="U1884" s="73" t="s">
        <v>3848</v>
      </c>
      <c r="V1884" s="73" t="s">
        <v>3849</v>
      </c>
    </row>
    <row r="1885" spans="21:22" x14ac:dyDescent="0.25">
      <c r="U1885" s="73" t="s">
        <v>3850</v>
      </c>
      <c r="V1885" s="73" t="s">
        <v>3851</v>
      </c>
    </row>
    <row r="1886" spans="21:22" x14ac:dyDescent="0.25">
      <c r="U1886" s="73" t="s">
        <v>3852</v>
      </c>
      <c r="V1886" s="73" t="s">
        <v>3853</v>
      </c>
    </row>
    <row r="1887" spans="21:22" x14ac:dyDescent="0.25">
      <c r="U1887" s="73" t="s">
        <v>3854</v>
      </c>
      <c r="V1887" s="73" t="s">
        <v>3855</v>
      </c>
    </row>
    <row r="1888" spans="21:22" x14ac:dyDescent="0.25">
      <c r="U1888" s="73" t="s">
        <v>3856</v>
      </c>
      <c r="V1888" s="73" t="s">
        <v>3857</v>
      </c>
    </row>
    <row r="1889" spans="21:22" x14ac:dyDescent="0.25">
      <c r="U1889" s="73" t="s">
        <v>3858</v>
      </c>
      <c r="V1889" s="73" t="s">
        <v>3859</v>
      </c>
    </row>
    <row r="1890" spans="21:22" x14ac:dyDescent="0.25">
      <c r="U1890" s="73" t="s">
        <v>3860</v>
      </c>
      <c r="V1890" s="73" t="s">
        <v>3861</v>
      </c>
    </row>
    <row r="1891" spans="21:22" x14ac:dyDescent="0.25">
      <c r="U1891" s="73" t="s">
        <v>3862</v>
      </c>
      <c r="V1891" s="73" t="s">
        <v>3863</v>
      </c>
    </row>
    <row r="1892" spans="21:22" x14ac:dyDescent="0.25">
      <c r="U1892" s="73" t="s">
        <v>3864</v>
      </c>
      <c r="V1892" s="73" t="s">
        <v>3865</v>
      </c>
    </row>
    <row r="1893" spans="21:22" x14ac:dyDescent="0.25">
      <c r="U1893" s="73" t="s">
        <v>3866</v>
      </c>
      <c r="V1893" s="73" t="s">
        <v>3867</v>
      </c>
    </row>
    <row r="1894" spans="21:22" x14ac:dyDescent="0.25">
      <c r="U1894" s="73" t="s">
        <v>3868</v>
      </c>
      <c r="V1894" s="73" t="s">
        <v>3869</v>
      </c>
    </row>
    <row r="1895" spans="21:22" x14ac:dyDescent="0.25">
      <c r="U1895" s="73" t="s">
        <v>3870</v>
      </c>
      <c r="V1895" s="73" t="s">
        <v>3871</v>
      </c>
    </row>
    <row r="1896" spans="21:22" x14ac:dyDescent="0.25">
      <c r="U1896" s="73" t="s">
        <v>3872</v>
      </c>
      <c r="V1896" s="73" t="s">
        <v>3873</v>
      </c>
    </row>
    <row r="1897" spans="21:22" x14ac:dyDescent="0.25">
      <c r="U1897" s="73" t="s">
        <v>3874</v>
      </c>
      <c r="V1897" s="73" t="s">
        <v>3875</v>
      </c>
    </row>
    <row r="1898" spans="21:22" x14ac:dyDescent="0.25">
      <c r="U1898" s="73" t="s">
        <v>3876</v>
      </c>
      <c r="V1898" s="73" t="s">
        <v>3877</v>
      </c>
    </row>
    <row r="1899" spans="21:22" x14ac:dyDescent="0.25">
      <c r="U1899" s="73" t="s">
        <v>3878</v>
      </c>
      <c r="V1899" s="73" t="s">
        <v>3879</v>
      </c>
    </row>
    <row r="1900" spans="21:22" x14ac:dyDescent="0.25">
      <c r="U1900" s="73" t="s">
        <v>3880</v>
      </c>
      <c r="V1900" s="73" t="s">
        <v>3881</v>
      </c>
    </row>
    <row r="1901" spans="21:22" x14ac:dyDescent="0.25">
      <c r="U1901" s="73" t="s">
        <v>3882</v>
      </c>
      <c r="V1901" s="73" t="s">
        <v>3883</v>
      </c>
    </row>
    <row r="1902" spans="21:22" x14ac:dyDescent="0.25">
      <c r="U1902" s="73" t="s">
        <v>3884</v>
      </c>
      <c r="V1902" s="73" t="s">
        <v>3885</v>
      </c>
    </row>
    <row r="1903" spans="21:22" x14ac:dyDescent="0.25">
      <c r="U1903" s="73" t="s">
        <v>3886</v>
      </c>
      <c r="V1903" s="73" t="s">
        <v>3887</v>
      </c>
    </row>
    <row r="1904" spans="21:22" x14ac:dyDescent="0.25">
      <c r="U1904" s="73" t="s">
        <v>3888</v>
      </c>
      <c r="V1904" s="73" t="s">
        <v>3889</v>
      </c>
    </row>
    <row r="1905" spans="21:22" x14ac:dyDescent="0.25">
      <c r="U1905" s="73" t="s">
        <v>3890</v>
      </c>
      <c r="V1905" s="73" t="s">
        <v>3891</v>
      </c>
    </row>
    <row r="1906" spans="21:22" x14ac:dyDescent="0.25">
      <c r="U1906" s="73" t="s">
        <v>3892</v>
      </c>
      <c r="V1906" s="73" t="s">
        <v>3893</v>
      </c>
    </row>
    <row r="1907" spans="21:22" x14ac:dyDescent="0.25">
      <c r="U1907" s="73" t="s">
        <v>3894</v>
      </c>
      <c r="V1907" s="73" t="s">
        <v>3895</v>
      </c>
    </row>
    <row r="1908" spans="21:22" x14ac:dyDescent="0.25">
      <c r="U1908" s="73" t="s">
        <v>3896</v>
      </c>
      <c r="V1908" s="73" t="s">
        <v>3897</v>
      </c>
    </row>
    <row r="1909" spans="21:22" x14ac:dyDescent="0.25">
      <c r="U1909" s="73" t="s">
        <v>3898</v>
      </c>
      <c r="V1909" s="73" t="s">
        <v>3899</v>
      </c>
    </row>
    <row r="1910" spans="21:22" x14ac:dyDescent="0.25">
      <c r="U1910" s="73" t="s">
        <v>3900</v>
      </c>
      <c r="V1910" s="73" t="s">
        <v>3901</v>
      </c>
    </row>
    <row r="1911" spans="21:22" x14ac:dyDescent="0.25">
      <c r="U1911" s="73" t="s">
        <v>3902</v>
      </c>
      <c r="V1911" s="73" t="s">
        <v>3903</v>
      </c>
    </row>
    <row r="1912" spans="21:22" x14ac:dyDescent="0.25">
      <c r="U1912" s="73" t="s">
        <v>3904</v>
      </c>
      <c r="V1912" s="73" t="s">
        <v>3905</v>
      </c>
    </row>
    <row r="1913" spans="21:22" x14ac:dyDescent="0.25">
      <c r="U1913" s="73" t="s">
        <v>3906</v>
      </c>
      <c r="V1913" s="73" t="s">
        <v>3907</v>
      </c>
    </row>
    <row r="1914" spans="21:22" x14ac:dyDescent="0.25">
      <c r="U1914" s="73" t="s">
        <v>3908</v>
      </c>
      <c r="V1914" s="73" t="s">
        <v>3909</v>
      </c>
    </row>
    <row r="1915" spans="21:22" x14ac:dyDescent="0.25">
      <c r="U1915" s="73" t="s">
        <v>3910</v>
      </c>
      <c r="V1915" s="73" t="s">
        <v>3911</v>
      </c>
    </row>
    <row r="1916" spans="21:22" x14ac:dyDescent="0.25">
      <c r="U1916" s="73" t="s">
        <v>3912</v>
      </c>
      <c r="V1916" s="73" t="s">
        <v>3913</v>
      </c>
    </row>
    <row r="1917" spans="21:22" x14ac:dyDescent="0.25">
      <c r="U1917" s="73" t="s">
        <v>3914</v>
      </c>
      <c r="V1917" s="73" t="s">
        <v>3915</v>
      </c>
    </row>
    <row r="1918" spans="21:22" x14ac:dyDescent="0.25">
      <c r="U1918" s="73" t="s">
        <v>3916</v>
      </c>
      <c r="V1918" s="73" t="s">
        <v>3917</v>
      </c>
    </row>
    <row r="1919" spans="21:22" x14ac:dyDescent="0.25">
      <c r="U1919" s="73" t="s">
        <v>3918</v>
      </c>
      <c r="V1919" s="73" t="s">
        <v>3919</v>
      </c>
    </row>
    <row r="1920" spans="21:22" x14ac:dyDescent="0.25">
      <c r="U1920" s="73" t="s">
        <v>3920</v>
      </c>
      <c r="V1920" s="73" t="s">
        <v>3921</v>
      </c>
    </row>
    <row r="1921" spans="21:22" x14ac:dyDescent="0.25">
      <c r="U1921" s="73" t="s">
        <v>3922</v>
      </c>
      <c r="V1921" s="73" t="s">
        <v>3923</v>
      </c>
    </row>
    <row r="1922" spans="21:22" x14ac:dyDescent="0.25">
      <c r="U1922" s="73" t="s">
        <v>3924</v>
      </c>
      <c r="V1922" s="73" t="s">
        <v>3925</v>
      </c>
    </row>
    <row r="1923" spans="21:22" x14ac:dyDescent="0.25">
      <c r="U1923" s="73" t="s">
        <v>3926</v>
      </c>
      <c r="V1923" s="73" t="s">
        <v>3927</v>
      </c>
    </row>
    <row r="1924" spans="21:22" x14ac:dyDescent="0.25">
      <c r="U1924" s="73" t="s">
        <v>3928</v>
      </c>
      <c r="V1924" s="73" t="s">
        <v>3929</v>
      </c>
    </row>
    <row r="1925" spans="21:22" x14ac:dyDescent="0.25">
      <c r="U1925" s="73" t="s">
        <v>3930</v>
      </c>
      <c r="V1925" s="73" t="s">
        <v>3931</v>
      </c>
    </row>
    <row r="1926" spans="21:22" x14ac:dyDescent="0.25">
      <c r="U1926" s="73" t="s">
        <v>3932</v>
      </c>
      <c r="V1926" s="73" t="s">
        <v>3933</v>
      </c>
    </row>
    <row r="1927" spans="21:22" x14ac:dyDescent="0.25">
      <c r="U1927" s="73" t="s">
        <v>3934</v>
      </c>
      <c r="V1927" s="73" t="s">
        <v>3935</v>
      </c>
    </row>
    <row r="1928" spans="21:22" x14ac:dyDescent="0.25">
      <c r="U1928" s="73" t="s">
        <v>3936</v>
      </c>
      <c r="V1928" s="73" t="s">
        <v>3937</v>
      </c>
    </row>
    <row r="1929" spans="21:22" x14ac:dyDescent="0.25">
      <c r="U1929" s="73" t="s">
        <v>3938</v>
      </c>
      <c r="V1929" s="73" t="s">
        <v>3939</v>
      </c>
    </row>
    <row r="1930" spans="21:22" x14ac:dyDescent="0.25">
      <c r="U1930" s="73" t="s">
        <v>3940</v>
      </c>
      <c r="V1930" s="73" t="s">
        <v>3941</v>
      </c>
    </row>
    <row r="1931" spans="21:22" x14ac:dyDescent="0.25">
      <c r="U1931" s="73" t="s">
        <v>3942</v>
      </c>
      <c r="V1931" s="73" t="s">
        <v>3943</v>
      </c>
    </row>
    <row r="1932" spans="21:22" x14ac:dyDescent="0.25">
      <c r="U1932" s="73" t="s">
        <v>3944</v>
      </c>
      <c r="V1932" s="73" t="s">
        <v>3945</v>
      </c>
    </row>
    <row r="1933" spans="21:22" x14ac:dyDescent="0.25">
      <c r="U1933" s="73" t="s">
        <v>3946</v>
      </c>
      <c r="V1933" s="73" t="s">
        <v>3947</v>
      </c>
    </row>
    <row r="1934" spans="21:22" x14ac:dyDescent="0.25">
      <c r="U1934" s="73" t="s">
        <v>3948</v>
      </c>
      <c r="V1934" s="73" t="s">
        <v>3949</v>
      </c>
    </row>
    <row r="1935" spans="21:22" x14ac:dyDescent="0.25">
      <c r="U1935" s="73" t="s">
        <v>3950</v>
      </c>
      <c r="V1935" s="73" t="s">
        <v>3951</v>
      </c>
    </row>
    <row r="1936" spans="21:22" x14ac:dyDescent="0.25">
      <c r="U1936" s="73" t="s">
        <v>3952</v>
      </c>
      <c r="V1936" s="73" t="s">
        <v>3953</v>
      </c>
    </row>
    <row r="1937" spans="21:22" x14ac:dyDescent="0.25">
      <c r="U1937" s="73" t="s">
        <v>3954</v>
      </c>
      <c r="V1937" s="73" t="s">
        <v>3955</v>
      </c>
    </row>
    <row r="1938" spans="21:22" x14ac:dyDescent="0.25">
      <c r="U1938" s="73" t="s">
        <v>3956</v>
      </c>
      <c r="V1938" s="73" t="s">
        <v>3957</v>
      </c>
    </row>
    <row r="1939" spans="21:22" x14ac:dyDescent="0.25">
      <c r="U1939" s="73" t="s">
        <v>3958</v>
      </c>
      <c r="V1939" s="73" t="s">
        <v>3959</v>
      </c>
    </row>
    <row r="1940" spans="21:22" x14ac:dyDescent="0.25">
      <c r="U1940" s="73" t="s">
        <v>3960</v>
      </c>
      <c r="V1940" s="73" t="s">
        <v>3961</v>
      </c>
    </row>
    <row r="1941" spans="21:22" x14ac:dyDescent="0.25">
      <c r="U1941" s="73" t="s">
        <v>3962</v>
      </c>
      <c r="V1941" s="73" t="s">
        <v>3963</v>
      </c>
    </row>
    <row r="1942" spans="21:22" x14ac:dyDescent="0.25">
      <c r="U1942" s="73" t="s">
        <v>3964</v>
      </c>
      <c r="V1942" s="73" t="s">
        <v>3965</v>
      </c>
    </row>
    <row r="1943" spans="21:22" x14ac:dyDescent="0.25">
      <c r="U1943" s="73" t="s">
        <v>3966</v>
      </c>
      <c r="V1943" s="73" t="s">
        <v>3967</v>
      </c>
    </row>
    <row r="1944" spans="21:22" x14ac:dyDescent="0.25">
      <c r="U1944" s="73" t="s">
        <v>3968</v>
      </c>
      <c r="V1944" s="73" t="s">
        <v>3969</v>
      </c>
    </row>
    <row r="1945" spans="21:22" x14ac:dyDescent="0.25">
      <c r="U1945" s="73" t="s">
        <v>3970</v>
      </c>
      <c r="V1945" s="73" t="s">
        <v>3971</v>
      </c>
    </row>
    <row r="1946" spans="21:22" x14ac:dyDescent="0.25">
      <c r="U1946" s="73" t="s">
        <v>3972</v>
      </c>
      <c r="V1946" s="73" t="s">
        <v>3973</v>
      </c>
    </row>
    <row r="1947" spans="21:22" x14ac:dyDescent="0.25">
      <c r="U1947" s="73" t="s">
        <v>3974</v>
      </c>
      <c r="V1947" s="73" t="s">
        <v>3975</v>
      </c>
    </row>
    <row r="1948" spans="21:22" x14ac:dyDescent="0.25">
      <c r="U1948" s="73" t="s">
        <v>3976</v>
      </c>
      <c r="V1948" s="73" t="s">
        <v>3977</v>
      </c>
    </row>
    <row r="1949" spans="21:22" x14ac:dyDescent="0.25">
      <c r="U1949" s="73" t="s">
        <v>3978</v>
      </c>
      <c r="V1949" s="73" t="s">
        <v>3979</v>
      </c>
    </row>
    <row r="1950" spans="21:22" x14ac:dyDescent="0.25">
      <c r="U1950" s="73" t="s">
        <v>3980</v>
      </c>
      <c r="V1950" s="73" t="s">
        <v>3981</v>
      </c>
    </row>
    <row r="1951" spans="21:22" x14ac:dyDescent="0.25">
      <c r="U1951" s="73" t="s">
        <v>3982</v>
      </c>
      <c r="V1951" s="73" t="s">
        <v>3983</v>
      </c>
    </row>
    <row r="1952" spans="21:22" x14ac:dyDescent="0.25">
      <c r="U1952" s="73" t="s">
        <v>3984</v>
      </c>
      <c r="V1952" s="73" t="s">
        <v>3985</v>
      </c>
    </row>
    <row r="1953" spans="21:22" x14ac:dyDescent="0.25">
      <c r="U1953" s="73" t="s">
        <v>3986</v>
      </c>
      <c r="V1953" s="73" t="s">
        <v>3987</v>
      </c>
    </row>
    <row r="1954" spans="21:22" x14ac:dyDescent="0.25">
      <c r="U1954" s="73" t="s">
        <v>3988</v>
      </c>
      <c r="V1954" s="73" t="s">
        <v>3989</v>
      </c>
    </row>
    <row r="1955" spans="21:22" x14ac:dyDescent="0.25">
      <c r="U1955" s="73" t="s">
        <v>3990</v>
      </c>
      <c r="V1955" s="73" t="s">
        <v>3991</v>
      </c>
    </row>
    <row r="1956" spans="21:22" x14ac:dyDescent="0.25">
      <c r="U1956" s="73" t="s">
        <v>3992</v>
      </c>
      <c r="V1956" s="73" t="s">
        <v>3993</v>
      </c>
    </row>
    <row r="1957" spans="21:22" x14ac:dyDescent="0.25">
      <c r="U1957" s="73" t="s">
        <v>3994</v>
      </c>
      <c r="V1957" s="73" t="s">
        <v>3995</v>
      </c>
    </row>
    <row r="1958" spans="21:22" x14ac:dyDescent="0.25">
      <c r="U1958" s="73" t="s">
        <v>3996</v>
      </c>
      <c r="V1958" s="73" t="s">
        <v>3997</v>
      </c>
    </row>
    <row r="1959" spans="21:22" x14ac:dyDescent="0.25">
      <c r="U1959" s="73" t="s">
        <v>3998</v>
      </c>
      <c r="V1959" s="73" t="s">
        <v>3999</v>
      </c>
    </row>
    <row r="1960" spans="21:22" x14ac:dyDescent="0.25">
      <c r="U1960" s="73" t="s">
        <v>4000</v>
      </c>
      <c r="V1960" s="73" t="s">
        <v>4001</v>
      </c>
    </row>
    <row r="1961" spans="21:22" x14ac:dyDescent="0.25">
      <c r="U1961" s="73" t="s">
        <v>4002</v>
      </c>
      <c r="V1961" s="73" t="s">
        <v>4003</v>
      </c>
    </row>
    <row r="1962" spans="21:22" x14ac:dyDescent="0.25">
      <c r="U1962" s="73" t="s">
        <v>4004</v>
      </c>
      <c r="V1962" s="73" t="s">
        <v>4005</v>
      </c>
    </row>
    <row r="1963" spans="21:22" x14ac:dyDescent="0.25">
      <c r="U1963" s="73" t="s">
        <v>4006</v>
      </c>
      <c r="V1963" s="73" t="s">
        <v>4007</v>
      </c>
    </row>
    <row r="1964" spans="21:22" x14ac:dyDescent="0.25">
      <c r="U1964" s="73" t="s">
        <v>4008</v>
      </c>
      <c r="V1964" s="73" t="s">
        <v>4009</v>
      </c>
    </row>
    <row r="1965" spans="21:22" x14ac:dyDescent="0.25">
      <c r="U1965" s="73" t="s">
        <v>4010</v>
      </c>
      <c r="V1965" s="73" t="s">
        <v>4011</v>
      </c>
    </row>
    <row r="1966" spans="21:22" x14ac:dyDescent="0.25">
      <c r="U1966" s="73" t="s">
        <v>4012</v>
      </c>
      <c r="V1966" s="73" t="s">
        <v>4013</v>
      </c>
    </row>
    <row r="1967" spans="21:22" x14ac:dyDescent="0.25">
      <c r="U1967" s="73" t="s">
        <v>4014</v>
      </c>
      <c r="V1967" s="73" t="s">
        <v>4015</v>
      </c>
    </row>
    <row r="1968" spans="21:22" x14ac:dyDescent="0.25">
      <c r="U1968" s="73" t="s">
        <v>4016</v>
      </c>
      <c r="V1968" s="73" t="s">
        <v>4017</v>
      </c>
    </row>
    <row r="1969" spans="21:22" x14ac:dyDescent="0.25">
      <c r="U1969" s="73" t="s">
        <v>4018</v>
      </c>
      <c r="V1969" s="73" t="s">
        <v>4019</v>
      </c>
    </row>
    <row r="1970" spans="21:22" x14ac:dyDescent="0.25">
      <c r="U1970" s="73" t="s">
        <v>4020</v>
      </c>
      <c r="V1970" s="73" t="s">
        <v>4021</v>
      </c>
    </row>
    <row r="1971" spans="21:22" x14ac:dyDescent="0.25">
      <c r="U1971" s="73" t="s">
        <v>4022</v>
      </c>
      <c r="V1971" s="73" t="s">
        <v>4023</v>
      </c>
    </row>
    <row r="1972" spans="21:22" x14ac:dyDescent="0.25">
      <c r="U1972" s="73" t="s">
        <v>4024</v>
      </c>
      <c r="V1972" s="73" t="s">
        <v>4025</v>
      </c>
    </row>
    <row r="1973" spans="21:22" x14ac:dyDescent="0.25">
      <c r="U1973" s="73" t="s">
        <v>4026</v>
      </c>
      <c r="V1973" s="73" t="s">
        <v>4027</v>
      </c>
    </row>
    <row r="1974" spans="21:22" x14ac:dyDescent="0.25">
      <c r="U1974" s="73" t="s">
        <v>4028</v>
      </c>
      <c r="V1974" s="73" t="s">
        <v>4029</v>
      </c>
    </row>
    <row r="1975" spans="21:22" x14ac:dyDescent="0.25">
      <c r="U1975" s="73" t="s">
        <v>4030</v>
      </c>
      <c r="V1975" s="73" t="s">
        <v>4031</v>
      </c>
    </row>
    <row r="1976" spans="21:22" x14ac:dyDescent="0.25">
      <c r="U1976" s="73" t="s">
        <v>4032</v>
      </c>
      <c r="V1976" s="73" t="s">
        <v>4033</v>
      </c>
    </row>
    <row r="1977" spans="21:22" x14ac:dyDescent="0.25">
      <c r="U1977" s="73" t="s">
        <v>4034</v>
      </c>
      <c r="V1977" s="73" t="s">
        <v>4035</v>
      </c>
    </row>
    <row r="1978" spans="21:22" x14ac:dyDescent="0.25">
      <c r="U1978" s="73" t="s">
        <v>4036</v>
      </c>
      <c r="V1978" s="73" t="s">
        <v>4037</v>
      </c>
    </row>
    <row r="1979" spans="21:22" x14ac:dyDescent="0.25">
      <c r="U1979" s="73" t="s">
        <v>4038</v>
      </c>
      <c r="V1979" s="73" t="s">
        <v>4039</v>
      </c>
    </row>
    <row r="1980" spans="21:22" x14ac:dyDescent="0.25">
      <c r="U1980" s="73" t="s">
        <v>4040</v>
      </c>
      <c r="V1980" s="73" t="s">
        <v>4041</v>
      </c>
    </row>
    <row r="1981" spans="21:22" x14ac:dyDescent="0.25">
      <c r="U1981" s="73" t="s">
        <v>4042</v>
      </c>
      <c r="V1981" s="73" t="s">
        <v>4043</v>
      </c>
    </row>
    <row r="1982" spans="21:22" x14ac:dyDescent="0.25">
      <c r="U1982" s="73" t="s">
        <v>4044</v>
      </c>
      <c r="V1982" s="73" t="s">
        <v>4045</v>
      </c>
    </row>
    <row r="1983" spans="21:22" x14ac:dyDescent="0.25">
      <c r="U1983" s="73" t="s">
        <v>4046</v>
      </c>
      <c r="V1983" s="73" t="s">
        <v>4047</v>
      </c>
    </row>
    <row r="1984" spans="21:22" x14ac:dyDescent="0.25">
      <c r="U1984" s="73" t="s">
        <v>4048</v>
      </c>
      <c r="V1984" s="73" t="s">
        <v>4049</v>
      </c>
    </row>
    <row r="1985" spans="21:22" x14ac:dyDescent="0.25">
      <c r="U1985" s="73" t="s">
        <v>4050</v>
      </c>
      <c r="V1985" s="73" t="s">
        <v>4051</v>
      </c>
    </row>
    <row r="1986" spans="21:22" x14ac:dyDescent="0.25">
      <c r="U1986" s="73" t="s">
        <v>4052</v>
      </c>
      <c r="V1986" s="73" t="s">
        <v>4053</v>
      </c>
    </row>
    <row r="1987" spans="21:22" x14ac:dyDescent="0.25">
      <c r="U1987" s="73" t="s">
        <v>4054</v>
      </c>
      <c r="V1987" s="73" t="s">
        <v>4055</v>
      </c>
    </row>
    <row r="1988" spans="21:22" x14ac:dyDescent="0.25">
      <c r="U1988" s="73" t="s">
        <v>4056</v>
      </c>
      <c r="V1988" s="73" t="s">
        <v>4057</v>
      </c>
    </row>
    <row r="1989" spans="21:22" x14ac:dyDescent="0.25">
      <c r="U1989" s="73" t="s">
        <v>4058</v>
      </c>
      <c r="V1989" s="73" t="s">
        <v>4059</v>
      </c>
    </row>
    <row r="1990" spans="21:22" x14ac:dyDescent="0.25">
      <c r="U1990" s="73" t="s">
        <v>4060</v>
      </c>
      <c r="V1990" s="73" t="s">
        <v>4061</v>
      </c>
    </row>
    <row r="1991" spans="21:22" x14ac:dyDescent="0.25">
      <c r="U1991" s="73" t="s">
        <v>4062</v>
      </c>
      <c r="V1991" s="73" t="s">
        <v>4063</v>
      </c>
    </row>
    <row r="1992" spans="21:22" x14ac:dyDescent="0.25">
      <c r="U1992" s="73" t="s">
        <v>4064</v>
      </c>
      <c r="V1992" s="73" t="s">
        <v>4065</v>
      </c>
    </row>
    <row r="1993" spans="21:22" x14ac:dyDescent="0.25">
      <c r="U1993" s="73" t="s">
        <v>4066</v>
      </c>
      <c r="V1993" s="73" t="s">
        <v>4067</v>
      </c>
    </row>
    <row r="1994" spans="21:22" x14ac:dyDescent="0.25">
      <c r="U1994" s="73" t="s">
        <v>4068</v>
      </c>
      <c r="V1994" s="73" t="s">
        <v>4069</v>
      </c>
    </row>
    <row r="1995" spans="21:22" x14ac:dyDescent="0.25">
      <c r="U1995" s="73" t="s">
        <v>4070</v>
      </c>
      <c r="V1995" s="73" t="s">
        <v>4071</v>
      </c>
    </row>
    <row r="1996" spans="21:22" x14ac:dyDescent="0.25">
      <c r="U1996" s="73" t="s">
        <v>4072</v>
      </c>
      <c r="V1996" s="73" t="s">
        <v>4073</v>
      </c>
    </row>
    <row r="1997" spans="21:22" x14ac:dyDescent="0.25">
      <c r="U1997" s="73" t="s">
        <v>4074</v>
      </c>
      <c r="V1997" s="73" t="s">
        <v>4075</v>
      </c>
    </row>
    <row r="1998" spans="21:22" x14ac:dyDescent="0.25">
      <c r="U1998" s="73" t="s">
        <v>4076</v>
      </c>
      <c r="V1998" s="73" t="s">
        <v>4077</v>
      </c>
    </row>
    <row r="1999" spans="21:22" x14ac:dyDescent="0.25">
      <c r="U1999" s="73" t="s">
        <v>4078</v>
      </c>
      <c r="V1999" s="73" t="s">
        <v>4079</v>
      </c>
    </row>
    <row r="2000" spans="21:22" x14ac:dyDescent="0.25">
      <c r="U2000" s="73" t="s">
        <v>4080</v>
      </c>
      <c r="V2000" s="73" t="s">
        <v>4081</v>
      </c>
    </row>
    <row r="2001" spans="21:22" x14ac:dyDescent="0.25">
      <c r="U2001" s="73" t="s">
        <v>4082</v>
      </c>
      <c r="V2001" s="73" t="s">
        <v>4083</v>
      </c>
    </row>
    <row r="2002" spans="21:22" x14ac:dyDescent="0.25">
      <c r="U2002" s="73" t="s">
        <v>4084</v>
      </c>
      <c r="V2002" s="73" t="s">
        <v>4085</v>
      </c>
    </row>
    <row r="2003" spans="21:22" x14ac:dyDescent="0.25">
      <c r="U2003" s="73" t="s">
        <v>4086</v>
      </c>
      <c r="V2003" s="73" t="s">
        <v>4087</v>
      </c>
    </row>
    <row r="2004" spans="21:22" x14ac:dyDescent="0.25">
      <c r="U2004" s="73" t="s">
        <v>4088</v>
      </c>
      <c r="V2004" s="73" t="s">
        <v>4089</v>
      </c>
    </row>
    <row r="2005" spans="21:22" x14ac:dyDescent="0.25">
      <c r="U2005" s="73" t="s">
        <v>4090</v>
      </c>
      <c r="V2005" s="73" t="s">
        <v>4091</v>
      </c>
    </row>
    <row r="2006" spans="21:22" x14ac:dyDescent="0.25">
      <c r="U2006" s="73" t="s">
        <v>4092</v>
      </c>
      <c r="V2006" s="73" t="s">
        <v>4093</v>
      </c>
    </row>
    <row r="2007" spans="21:22" x14ac:dyDescent="0.25">
      <c r="U2007" s="73" t="s">
        <v>4094</v>
      </c>
      <c r="V2007" s="73" t="s">
        <v>4095</v>
      </c>
    </row>
    <row r="2008" spans="21:22" x14ac:dyDescent="0.25">
      <c r="U2008" s="73" t="s">
        <v>4096</v>
      </c>
      <c r="V2008" s="73" t="s">
        <v>4097</v>
      </c>
    </row>
    <row r="2009" spans="21:22" x14ac:dyDescent="0.25">
      <c r="U2009" s="73" t="s">
        <v>4098</v>
      </c>
      <c r="V2009" s="73" t="s">
        <v>4099</v>
      </c>
    </row>
    <row r="2010" spans="21:22" x14ac:dyDescent="0.25">
      <c r="U2010" s="73" t="s">
        <v>4100</v>
      </c>
      <c r="V2010" s="73" t="s">
        <v>4101</v>
      </c>
    </row>
    <row r="2011" spans="21:22" x14ac:dyDescent="0.25">
      <c r="U2011" s="73" t="s">
        <v>4102</v>
      </c>
      <c r="V2011" s="73" t="s">
        <v>4103</v>
      </c>
    </row>
    <row r="2012" spans="21:22" x14ac:dyDescent="0.25">
      <c r="U2012" s="73" t="s">
        <v>4104</v>
      </c>
      <c r="V2012" s="73" t="s">
        <v>4105</v>
      </c>
    </row>
    <row r="2013" spans="21:22" x14ac:dyDescent="0.25">
      <c r="U2013" s="73" t="s">
        <v>4106</v>
      </c>
      <c r="V2013" s="73" t="s">
        <v>4107</v>
      </c>
    </row>
    <row r="2014" spans="21:22" x14ac:dyDescent="0.25">
      <c r="U2014" s="73" t="s">
        <v>4108</v>
      </c>
      <c r="V2014" s="73" t="s">
        <v>4109</v>
      </c>
    </row>
    <row r="2015" spans="21:22" x14ac:dyDescent="0.25">
      <c r="U2015" s="73" t="s">
        <v>4110</v>
      </c>
      <c r="V2015" s="73" t="s">
        <v>4111</v>
      </c>
    </row>
    <row r="2016" spans="21:22" x14ac:dyDescent="0.25">
      <c r="U2016" s="73" t="s">
        <v>4112</v>
      </c>
      <c r="V2016" s="73" t="s">
        <v>4113</v>
      </c>
    </row>
    <row r="2017" spans="21:22" x14ac:dyDescent="0.25">
      <c r="U2017" s="73" t="s">
        <v>4114</v>
      </c>
      <c r="V2017" s="73" t="s">
        <v>4115</v>
      </c>
    </row>
    <row r="2018" spans="21:22" x14ac:dyDescent="0.25">
      <c r="U2018" s="73" t="s">
        <v>4116</v>
      </c>
      <c r="V2018" s="73" t="s">
        <v>4117</v>
      </c>
    </row>
    <row r="2019" spans="21:22" x14ac:dyDescent="0.25">
      <c r="U2019" s="73" t="s">
        <v>4118</v>
      </c>
      <c r="V2019" s="73" t="s">
        <v>4119</v>
      </c>
    </row>
    <row r="2020" spans="21:22" x14ac:dyDescent="0.25">
      <c r="U2020" s="73" t="s">
        <v>4120</v>
      </c>
      <c r="V2020" s="73" t="s">
        <v>4121</v>
      </c>
    </row>
    <row r="2021" spans="21:22" x14ac:dyDescent="0.25">
      <c r="U2021" s="73" t="s">
        <v>4122</v>
      </c>
      <c r="V2021" s="73" t="s">
        <v>3707</v>
      </c>
    </row>
    <row r="2022" spans="21:22" x14ac:dyDescent="0.25">
      <c r="U2022" s="73" t="s">
        <v>4123</v>
      </c>
      <c r="V2022" s="73" t="s">
        <v>4124</v>
      </c>
    </row>
    <row r="2023" spans="21:22" x14ac:dyDescent="0.25">
      <c r="U2023" s="73" t="s">
        <v>4125</v>
      </c>
      <c r="V2023" s="73" t="s">
        <v>4126</v>
      </c>
    </row>
    <row r="2024" spans="21:22" x14ac:dyDescent="0.25">
      <c r="U2024" s="73" t="s">
        <v>4127</v>
      </c>
      <c r="V2024" s="73" t="s">
        <v>4128</v>
      </c>
    </row>
    <row r="2025" spans="21:22" x14ac:dyDescent="0.25">
      <c r="U2025" s="73" t="s">
        <v>4129</v>
      </c>
      <c r="V2025" s="73" t="s">
        <v>3654</v>
      </c>
    </row>
    <row r="2026" spans="21:22" x14ac:dyDescent="0.25">
      <c r="U2026" s="73" t="s">
        <v>4130</v>
      </c>
      <c r="V2026" s="73" t="s">
        <v>3658</v>
      </c>
    </row>
    <row r="2027" spans="21:22" x14ac:dyDescent="0.25">
      <c r="U2027" s="73" t="s">
        <v>4131</v>
      </c>
      <c r="V2027" s="73" t="s">
        <v>4132</v>
      </c>
    </row>
    <row r="2028" spans="21:22" x14ac:dyDescent="0.25">
      <c r="U2028" s="73" t="s">
        <v>4133</v>
      </c>
      <c r="V2028" s="73" t="s">
        <v>4134</v>
      </c>
    </row>
    <row r="2029" spans="21:22" x14ac:dyDescent="0.25">
      <c r="U2029" s="73" t="s">
        <v>4135</v>
      </c>
      <c r="V2029" s="73" t="s">
        <v>4136</v>
      </c>
    </row>
    <row r="2030" spans="21:22" x14ac:dyDescent="0.25">
      <c r="U2030" s="73" t="s">
        <v>4137</v>
      </c>
      <c r="V2030" s="73" t="s">
        <v>4126</v>
      </c>
    </row>
    <row r="2031" spans="21:22" x14ac:dyDescent="0.25">
      <c r="U2031" s="73" t="s">
        <v>4138</v>
      </c>
      <c r="V2031" s="73" t="s">
        <v>4139</v>
      </c>
    </row>
    <row r="2032" spans="21:22" x14ac:dyDescent="0.25">
      <c r="U2032" s="73" t="s">
        <v>4140</v>
      </c>
      <c r="V2032" s="73" t="s">
        <v>3656</v>
      </c>
    </row>
    <row r="2033" spans="21:22" x14ac:dyDescent="0.25">
      <c r="U2033" s="73" t="s">
        <v>4141</v>
      </c>
      <c r="V2033" s="73" t="s">
        <v>4142</v>
      </c>
    </row>
    <row r="2034" spans="21:22" x14ac:dyDescent="0.25">
      <c r="U2034" s="73" t="s">
        <v>4143</v>
      </c>
      <c r="V2034" s="73" t="s">
        <v>3731</v>
      </c>
    </row>
    <row r="2035" spans="21:22" x14ac:dyDescent="0.25">
      <c r="U2035" s="73" t="s">
        <v>4144</v>
      </c>
      <c r="V2035" s="73" t="s">
        <v>3619</v>
      </c>
    </row>
    <row r="2036" spans="21:22" x14ac:dyDescent="0.25">
      <c r="U2036" s="73" t="s">
        <v>4145</v>
      </c>
      <c r="V2036" s="73" t="s">
        <v>3662</v>
      </c>
    </row>
    <row r="2037" spans="21:22" x14ac:dyDescent="0.25">
      <c r="U2037" s="73" t="s">
        <v>4146</v>
      </c>
      <c r="V2037" s="73" t="s">
        <v>4147</v>
      </c>
    </row>
    <row r="2038" spans="21:22" x14ac:dyDescent="0.25">
      <c r="U2038" s="73" t="s">
        <v>4148</v>
      </c>
      <c r="V2038" s="73" t="s">
        <v>3660</v>
      </c>
    </row>
    <row r="2039" spans="21:22" x14ac:dyDescent="0.25">
      <c r="U2039" s="73" t="s">
        <v>4149</v>
      </c>
      <c r="V2039" s="73" t="s">
        <v>4150</v>
      </c>
    </row>
    <row r="2040" spans="21:22" x14ac:dyDescent="0.25">
      <c r="U2040" s="73" t="s">
        <v>4151</v>
      </c>
      <c r="V2040" s="73" t="s">
        <v>282</v>
      </c>
    </row>
    <row r="2041" spans="21:22" x14ac:dyDescent="0.25">
      <c r="U2041" s="73" t="s">
        <v>4152</v>
      </c>
      <c r="V2041" s="73" t="s">
        <v>358</v>
      </c>
    </row>
    <row r="2042" spans="21:22" x14ac:dyDescent="0.25">
      <c r="U2042" s="73" t="s">
        <v>4153</v>
      </c>
      <c r="V2042" s="73" t="s">
        <v>3667</v>
      </c>
    </row>
    <row r="2043" spans="21:22" x14ac:dyDescent="0.25">
      <c r="U2043" s="73" t="s">
        <v>4154</v>
      </c>
      <c r="V2043" s="73" t="s">
        <v>3669</v>
      </c>
    </row>
    <row r="2044" spans="21:22" x14ac:dyDescent="0.25">
      <c r="U2044" s="73" t="s">
        <v>4155</v>
      </c>
      <c r="V2044" s="73" t="s">
        <v>3735</v>
      </c>
    </row>
    <row r="2045" spans="21:22" x14ac:dyDescent="0.25">
      <c r="U2045" s="73" t="s">
        <v>4156</v>
      </c>
      <c r="V2045" s="73" t="s">
        <v>4157</v>
      </c>
    </row>
    <row r="2046" spans="21:22" x14ac:dyDescent="0.25">
      <c r="U2046" s="73" t="s">
        <v>4158</v>
      </c>
      <c r="V2046" s="73" t="s">
        <v>4159</v>
      </c>
    </row>
    <row r="2047" spans="21:22" x14ac:dyDescent="0.25">
      <c r="U2047" s="73" t="s">
        <v>4160</v>
      </c>
      <c r="V2047" s="73" t="s">
        <v>4161</v>
      </c>
    </row>
    <row r="2048" spans="21:22" x14ac:dyDescent="0.25">
      <c r="U2048" s="73" t="s">
        <v>4162</v>
      </c>
      <c r="V2048" s="73" t="s">
        <v>4163</v>
      </c>
    </row>
    <row r="2049" spans="21:22" x14ac:dyDescent="0.25">
      <c r="U2049" s="73" t="s">
        <v>4164</v>
      </c>
      <c r="V2049" s="73" t="s">
        <v>4165</v>
      </c>
    </row>
    <row r="2050" spans="21:22" x14ac:dyDescent="0.25">
      <c r="U2050" s="73" t="s">
        <v>4166</v>
      </c>
      <c r="V2050" s="73" t="s">
        <v>3707</v>
      </c>
    </row>
    <row r="2051" spans="21:22" x14ac:dyDescent="0.25">
      <c r="U2051" s="73" t="s">
        <v>4167</v>
      </c>
      <c r="V2051" s="73" t="s">
        <v>1434</v>
      </c>
    </row>
    <row r="2052" spans="21:22" x14ac:dyDescent="0.25">
      <c r="U2052" s="73" t="s">
        <v>4168</v>
      </c>
      <c r="V2052" s="73" t="s">
        <v>3723</v>
      </c>
    </row>
    <row r="2053" spans="21:22" x14ac:dyDescent="0.25">
      <c r="U2053" s="73" t="s">
        <v>4169</v>
      </c>
      <c r="V2053" s="73" t="s">
        <v>4170</v>
      </c>
    </row>
    <row r="2054" spans="21:22" x14ac:dyDescent="0.25">
      <c r="U2054" s="73" t="s">
        <v>4171</v>
      </c>
      <c r="V2054" s="73" t="s">
        <v>4172</v>
      </c>
    </row>
    <row r="2055" spans="21:22" x14ac:dyDescent="0.25">
      <c r="U2055" s="73" t="s">
        <v>4173</v>
      </c>
      <c r="V2055" s="73" t="s">
        <v>3683</v>
      </c>
    </row>
    <row r="2056" spans="21:22" x14ac:dyDescent="0.25">
      <c r="U2056" s="73" t="s">
        <v>4174</v>
      </c>
      <c r="V2056" s="73" t="s">
        <v>3665</v>
      </c>
    </row>
    <row r="2057" spans="21:22" x14ac:dyDescent="0.25">
      <c r="U2057" s="73" t="s">
        <v>4175</v>
      </c>
      <c r="V2057" s="73" t="s">
        <v>4176</v>
      </c>
    </row>
    <row r="2058" spans="21:22" x14ac:dyDescent="0.25">
      <c r="U2058" s="73" t="s">
        <v>4177</v>
      </c>
      <c r="V2058" s="73" t="s">
        <v>4178</v>
      </c>
    </row>
    <row r="2059" spans="21:22" x14ac:dyDescent="0.25">
      <c r="U2059" s="73" t="s">
        <v>4179</v>
      </c>
      <c r="V2059" s="73" t="s">
        <v>4180</v>
      </c>
    </row>
    <row r="2060" spans="21:22" x14ac:dyDescent="0.25">
      <c r="U2060" s="73" t="s">
        <v>4181</v>
      </c>
      <c r="V2060" s="73" t="s">
        <v>4182</v>
      </c>
    </row>
    <row r="2061" spans="21:22" x14ac:dyDescent="0.25">
      <c r="U2061" s="73" t="s">
        <v>4183</v>
      </c>
      <c r="V2061" s="73" t="s">
        <v>4184</v>
      </c>
    </row>
    <row r="2062" spans="21:22" x14ac:dyDescent="0.25">
      <c r="U2062" s="73" t="s">
        <v>4185</v>
      </c>
      <c r="V2062" s="73" t="s">
        <v>4186</v>
      </c>
    </row>
    <row r="2063" spans="21:22" x14ac:dyDescent="0.25">
      <c r="U2063" s="73" t="s">
        <v>4187</v>
      </c>
      <c r="V2063" s="73" t="s">
        <v>4188</v>
      </c>
    </row>
    <row r="2064" spans="21:22" x14ac:dyDescent="0.25">
      <c r="U2064" s="73" t="s">
        <v>4189</v>
      </c>
      <c r="V2064" s="73" t="s">
        <v>4190</v>
      </c>
    </row>
    <row r="2065" spans="21:22" x14ac:dyDescent="0.25">
      <c r="U2065" s="73" t="s">
        <v>4191</v>
      </c>
      <c r="V2065" s="73" t="s">
        <v>4192</v>
      </c>
    </row>
    <row r="2066" spans="21:22" x14ac:dyDescent="0.25">
      <c r="U2066" s="73" t="s">
        <v>4193</v>
      </c>
      <c r="V2066" s="73" t="s">
        <v>4194</v>
      </c>
    </row>
    <row r="2067" spans="21:22" x14ac:dyDescent="0.25">
      <c r="U2067" s="73" t="s">
        <v>4195</v>
      </c>
      <c r="V2067" s="73" t="s">
        <v>4196</v>
      </c>
    </row>
    <row r="2068" spans="21:22" x14ac:dyDescent="0.25">
      <c r="U2068" s="73" t="s">
        <v>4197</v>
      </c>
      <c r="V2068" s="73" t="s">
        <v>4198</v>
      </c>
    </row>
    <row r="2069" spans="21:22" x14ac:dyDescent="0.25">
      <c r="U2069" s="73" t="s">
        <v>4199</v>
      </c>
      <c r="V2069" s="73" t="s">
        <v>4200</v>
      </c>
    </row>
    <row r="2070" spans="21:22" x14ac:dyDescent="0.25">
      <c r="U2070" s="73" t="s">
        <v>4201</v>
      </c>
      <c r="V2070" s="73" t="s">
        <v>4202</v>
      </c>
    </row>
    <row r="2071" spans="21:22" x14ac:dyDescent="0.25">
      <c r="U2071" s="73" t="s">
        <v>4203</v>
      </c>
      <c r="V2071" s="73" t="s">
        <v>4204</v>
      </c>
    </row>
    <row r="2072" spans="21:22" x14ac:dyDescent="0.25">
      <c r="U2072" s="73" t="s">
        <v>4205</v>
      </c>
      <c r="V2072" s="73" t="s">
        <v>4206</v>
      </c>
    </row>
    <row r="2073" spans="21:22" x14ac:dyDescent="0.25">
      <c r="U2073" s="73" t="s">
        <v>4207</v>
      </c>
      <c r="V2073" s="73" t="s">
        <v>4208</v>
      </c>
    </row>
    <row r="2074" spans="21:22" x14ac:dyDescent="0.25">
      <c r="U2074" s="73" t="s">
        <v>4209</v>
      </c>
      <c r="V2074" s="73" t="s">
        <v>4210</v>
      </c>
    </row>
    <row r="2075" spans="21:22" x14ac:dyDescent="0.25">
      <c r="U2075" s="73" t="s">
        <v>4211</v>
      </c>
      <c r="V2075" s="73" t="s">
        <v>4212</v>
      </c>
    </row>
    <row r="2076" spans="21:22" x14ac:dyDescent="0.25">
      <c r="U2076" s="73" t="s">
        <v>4213</v>
      </c>
      <c r="V2076" s="73" t="s">
        <v>4214</v>
      </c>
    </row>
    <row r="2077" spans="21:22" x14ac:dyDescent="0.25">
      <c r="U2077" s="73" t="s">
        <v>4215</v>
      </c>
      <c r="V2077" s="73" t="s">
        <v>4216</v>
      </c>
    </row>
    <row r="2078" spans="21:22" x14ac:dyDescent="0.25">
      <c r="U2078" s="73" t="s">
        <v>4217</v>
      </c>
      <c r="V2078" s="73" t="s">
        <v>4218</v>
      </c>
    </row>
    <row r="2079" spans="21:22" x14ac:dyDescent="0.25">
      <c r="U2079" s="73" t="s">
        <v>4219</v>
      </c>
      <c r="V2079" s="73" t="s">
        <v>4220</v>
      </c>
    </row>
    <row r="2080" spans="21:22" x14ac:dyDescent="0.25">
      <c r="U2080" s="73" t="s">
        <v>4221</v>
      </c>
      <c r="V2080" s="73" t="s">
        <v>4222</v>
      </c>
    </row>
    <row r="2081" spans="21:22" x14ac:dyDescent="0.25">
      <c r="U2081" s="73" t="s">
        <v>4223</v>
      </c>
      <c r="V2081" s="73" t="s">
        <v>4224</v>
      </c>
    </row>
    <row r="2082" spans="21:22" x14ac:dyDescent="0.25">
      <c r="U2082" s="73" t="s">
        <v>4225</v>
      </c>
      <c r="V2082" s="73" t="s">
        <v>4226</v>
      </c>
    </row>
    <row r="2083" spans="21:22" x14ac:dyDescent="0.25">
      <c r="U2083" s="73" t="s">
        <v>4227</v>
      </c>
      <c r="V2083" s="73" t="s">
        <v>4228</v>
      </c>
    </row>
    <row r="2084" spans="21:22" x14ac:dyDescent="0.25">
      <c r="U2084" s="73" t="s">
        <v>4229</v>
      </c>
      <c r="V2084" s="73" t="s">
        <v>4230</v>
      </c>
    </row>
    <row r="2085" spans="21:22" x14ac:dyDescent="0.25">
      <c r="U2085" s="73" t="s">
        <v>4231</v>
      </c>
      <c r="V2085" s="73" t="s">
        <v>4232</v>
      </c>
    </row>
    <row r="2086" spans="21:22" x14ac:dyDescent="0.25">
      <c r="U2086" s="73" t="s">
        <v>4233</v>
      </c>
      <c r="V2086" s="73" t="s">
        <v>4234</v>
      </c>
    </row>
    <row r="2087" spans="21:22" x14ac:dyDescent="0.25">
      <c r="U2087" s="73" t="s">
        <v>4235</v>
      </c>
      <c r="V2087" s="73" t="s">
        <v>4236</v>
      </c>
    </row>
    <row r="2088" spans="21:22" x14ac:dyDescent="0.25">
      <c r="U2088" s="73" t="s">
        <v>4237</v>
      </c>
      <c r="V2088" s="73" t="s">
        <v>4238</v>
      </c>
    </row>
    <row r="2089" spans="21:22" x14ac:dyDescent="0.25">
      <c r="U2089" s="73" t="s">
        <v>4239</v>
      </c>
      <c r="V2089" s="73" t="s">
        <v>4240</v>
      </c>
    </row>
    <row r="2090" spans="21:22" x14ac:dyDescent="0.25">
      <c r="U2090" s="73" t="s">
        <v>4241</v>
      </c>
      <c r="V2090" s="73" t="s">
        <v>4242</v>
      </c>
    </row>
    <row r="2091" spans="21:22" x14ac:dyDescent="0.25">
      <c r="U2091" s="73" t="s">
        <v>4243</v>
      </c>
      <c r="V2091" s="73" t="s">
        <v>4244</v>
      </c>
    </row>
    <row r="2092" spans="21:22" x14ac:dyDescent="0.25">
      <c r="U2092" s="73" t="s">
        <v>4245</v>
      </c>
      <c r="V2092" s="73" t="s">
        <v>4246</v>
      </c>
    </row>
    <row r="2093" spans="21:22" x14ac:dyDescent="0.25">
      <c r="U2093" s="73" t="s">
        <v>4247</v>
      </c>
      <c r="V2093" s="73" t="s">
        <v>4248</v>
      </c>
    </row>
    <row r="2094" spans="21:22" x14ac:dyDescent="0.25">
      <c r="U2094" s="73" t="s">
        <v>4249</v>
      </c>
      <c r="V2094" s="73" t="s">
        <v>4250</v>
      </c>
    </row>
    <row r="2095" spans="21:22" x14ac:dyDescent="0.25">
      <c r="U2095" s="73" t="s">
        <v>4251</v>
      </c>
      <c r="V2095" s="73" t="s">
        <v>4252</v>
      </c>
    </row>
    <row r="2096" spans="21:22" x14ac:dyDescent="0.25">
      <c r="U2096" s="73" t="s">
        <v>4253</v>
      </c>
      <c r="V2096" s="73" t="s">
        <v>4254</v>
      </c>
    </row>
    <row r="2097" spans="21:22" x14ac:dyDescent="0.25">
      <c r="U2097" s="73" t="s">
        <v>4255</v>
      </c>
      <c r="V2097" s="73" t="s">
        <v>4256</v>
      </c>
    </row>
    <row r="2098" spans="21:22" x14ac:dyDescent="0.25">
      <c r="U2098" s="73" t="s">
        <v>4257</v>
      </c>
      <c r="V2098" s="73" t="s">
        <v>4258</v>
      </c>
    </row>
    <row r="2099" spans="21:22" x14ac:dyDescent="0.25">
      <c r="U2099" s="73" t="s">
        <v>4259</v>
      </c>
      <c r="V2099" s="73" t="s">
        <v>4260</v>
      </c>
    </row>
    <row r="2100" spans="21:22" x14ac:dyDescent="0.25">
      <c r="U2100" s="73" t="s">
        <v>4261</v>
      </c>
      <c r="V2100" s="73" t="s">
        <v>4262</v>
      </c>
    </row>
    <row r="2101" spans="21:22" x14ac:dyDescent="0.25">
      <c r="U2101" s="73" t="s">
        <v>4263</v>
      </c>
      <c r="V2101" s="73" t="s">
        <v>4264</v>
      </c>
    </row>
    <row r="2102" spans="21:22" x14ac:dyDescent="0.25">
      <c r="U2102" s="73" t="s">
        <v>4265</v>
      </c>
      <c r="V2102" s="73" t="s">
        <v>4266</v>
      </c>
    </row>
    <row r="2103" spans="21:22" x14ac:dyDescent="0.25">
      <c r="U2103" s="73" t="s">
        <v>4267</v>
      </c>
      <c r="V2103" s="73" t="s">
        <v>4268</v>
      </c>
    </row>
    <row r="2104" spans="21:22" x14ac:dyDescent="0.25">
      <c r="U2104" s="73" t="s">
        <v>4269</v>
      </c>
      <c r="V2104" s="73" t="s">
        <v>4270</v>
      </c>
    </row>
    <row r="2105" spans="21:22" x14ac:dyDescent="0.25">
      <c r="U2105" s="73" t="s">
        <v>4271</v>
      </c>
      <c r="V2105" s="73" t="s">
        <v>4272</v>
      </c>
    </row>
    <row r="2106" spans="21:22" x14ac:dyDescent="0.25">
      <c r="U2106" s="73" t="s">
        <v>4273</v>
      </c>
      <c r="V2106" s="73" t="s">
        <v>4274</v>
      </c>
    </row>
    <row r="2107" spans="21:22" x14ac:dyDescent="0.25">
      <c r="U2107" s="73" t="s">
        <v>4275</v>
      </c>
      <c r="V2107" s="73" t="s">
        <v>4276</v>
      </c>
    </row>
    <row r="2108" spans="21:22" x14ac:dyDescent="0.25">
      <c r="U2108" s="73" t="s">
        <v>4277</v>
      </c>
      <c r="V2108" s="73" t="s">
        <v>4278</v>
      </c>
    </row>
    <row r="2109" spans="21:22" x14ac:dyDescent="0.25">
      <c r="U2109" s="73" t="s">
        <v>4279</v>
      </c>
      <c r="V2109" s="73" t="s">
        <v>4280</v>
      </c>
    </row>
    <row r="2110" spans="21:22" x14ac:dyDescent="0.25">
      <c r="U2110" s="73" t="s">
        <v>4281</v>
      </c>
      <c r="V2110" s="73" t="s">
        <v>4282</v>
      </c>
    </row>
    <row r="2111" spans="21:22" x14ac:dyDescent="0.25">
      <c r="U2111" s="73" t="s">
        <v>4283</v>
      </c>
      <c r="V2111" s="73" t="s">
        <v>4284</v>
      </c>
    </row>
    <row r="2112" spans="21:22" x14ac:dyDescent="0.25">
      <c r="U2112" s="73" t="s">
        <v>4285</v>
      </c>
      <c r="V2112" s="73" t="s">
        <v>4286</v>
      </c>
    </row>
    <row r="2113" spans="21:22" x14ac:dyDescent="0.25">
      <c r="U2113" s="73" t="s">
        <v>4287</v>
      </c>
      <c r="V2113" s="73" t="s">
        <v>4288</v>
      </c>
    </row>
    <row r="2114" spans="21:22" x14ac:dyDescent="0.25">
      <c r="U2114" s="73" t="s">
        <v>4289</v>
      </c>
      <c r="V2114" s="73" t="s">
        <v>4290</v>
      </c>
    </row>
    <row r="2115" spans="21:22" x14ac:dyDescent="0.25">
      <c r="U2115" s="73" t="s">
        <v>4291</v>
      </c>
      <c r="V2115" s="73" t="s">
        <v>4292</v>
      </c>
    </row>
    <row r="2116" spans="21:22" x14ac:dyDescent="0.25">
      <c r="U2116" s="73" t="s">
        <v>4293</v>
      </c>
      <c r="V2116" s="73" t="s">
        <v>4294</v>
      </c>
    </row>
    <row r="2117" spans="21:22" x14ac:dyDescent="0.25">
      <c r="U2117" s="73" t="s">
        <v>4295</v>
      </c>
      <c r="V2117" s="73" t="s">
        <v>4296</v>
      </c>
    </row>
    <row r="2118" spans="21:22" x14ac:dyDescent="0.25">
      <c r="U2118" s="73" t="s">
        <v>4297</v>
      </c>
      <c r="V2118" s="73" t="s">
        <v>4298</v>
      </c>
    </row>
    <row r="2119" spans="21:22" x14ac:dyDescent="0.25">
      <c r="U2119" s="73" t="s">
        <v>4299</v>
      </c>
      <c r="V2119" s="73" t="s">
        <v>4298</v>
      </c>
    </row>
    <row r="2120" spans="21:22" x14ac:dyDescent="0.25">
      <c r="U2120" s="73" t="s">
        <v>4300</v>
      </c>
      <c r="V2120" s="73" t="s">
        <v>4301</v>
      </c>
    </row>
    <row r="2121" spans="21:22" x14ac:dyDescent="0.25">
      <c r="U2121" s="73" t="s">
        <v>4302</v>
      </c>
      <c r="V2121" s="73" t="s">
        <v>4303</v>
      </c>
    </row>
    <row r="2122" spans="21:22" x14ac:dyDescent="0.25">
      <c r="U2122" s="73" t="s">
        <v>4304</v>
      </c>
      <c r="V2122" s="73" t="s">
        <v>4305</v>
      </c>
    </row>
    <row r="2123" spans="21:22" x14ac:dyDescent="0.25">
      <c r="U2123" s="73" t="s">
        <v>4306</v>
      </c>
      <c r="V2123" s="73" t="s">
        <v>4307</v>
      </c>
    </row>
    <row r="2124" spans="21:22" x14ac:dyDescent="0.25">
      <c r="U2124" s="73" t="s">
        <v>4308</v>
      </c>
      <c r="V2124" s="73" t="s">
        <v>4309</v>
      </c>
    </row>
    <row r="2125" spans="21:22" x14ac:dyDescent="0.25">
      <c r="U2125" s="73" t="s">
        <v>4310</v>
      </c>
      <c r="V2125" s="73" t="s">
        <v>4311</v>
      </c>
    </row>
    <row r="2126" spans="21:22" x14ac:dyDescent="0.25">
      <c r="U2126" s="73" t="s">
        <v>4312</v>
      </c>
      <c r="V2126" s="73" t="s">
        <v>4313</v>
      </c>
    </row>
    <row r="2127" spans="21:22" x14ac:dyDescent="0.25">
      <c r="U2127" s="73" t="s">
        <v>4314</v>
      </c>
      <c r="V2127" s="73" t="s">
        <v>4315</v>
      </c>
    </row>
    <row r="2128" spans="21:22" x14ac:dyDescent="0.25">
      <c r="U2128" s="73" t="s">
        <v>4316</v>
      </c>
      <c r="V2128" s="73" t="s">
        <v>4317</v>
      </c>
    </row>
    <row r="2129" spans="21:22" x14ac:dyDescent="0.25">
      <c r="U2129" s="73" t="s">
        <v>4318</v>
      </c>
      <c r="V2129" s="73" t="s">
        <v>4319</v>
      </c>
    </row>
    <row r="2130" spans="21:22" x14ac:dyDescent="0.25">
      <c r="U2130" s="73" t="s">
        <v>4320</v>
      </c>
      <c r="V2130" s="73" t="s">
        <v>4321</v>
      </c>
    </row>
    <row r="2131" spans="21:22" x14ac:dyDescent="0.25">
      <c r="U2131" s="73" t="s">
        <v>4322</v>
      </c>
      <c r="V2131" s="73" t="s">
        <v>4323</v>
      </c>
    </row>
    <row r="2132" spans="21:22" x14ac:dyDescent="0.25">
      <c r="U2132" s="73" t="s">
        <v>4324</v>
      </c>
      <c r="V2132" s="73" t="s">
        <v>4325</v>
      </c>
    </row>
    <row r="2133" spans="21:22" x14ac:dyDescent="0.25">
      <c r="U2133" s="73" t="s">
        <v>4326</v>
      </c>
      <c r="V2133" s="73" t="s">
        <v>4327</v>
      </c>
    </row>
    <row r="2134" spans="21:22" x14ac:dyDescent="0.25">
      <c r="U2134" s="73" t="s">
        <v>4328</v>
      </c>
      <c r="V2134" s="73" t="s">
        <v>4329</v>
      </c>
    </row>
    <row r="2135" spans="21:22" x14ac:dyDescent="0.25">
      <c r="U2135" s="73" t="s">
        <v>4330</v>
      </c>
      <c r="V2135" s="73" t="s">
        <v>4331</v>
      </c>
    </row>
    <row r="2136" spans="21:22" x14ac:dyDescent="0.25">
      <c r="U2136" s="73" t="s">
        <v>4332</v>
      </c>
      <c r="V2136" s="73" t="s">
        <v>4333</v>
      </c>
    </row>
    <row r="2137" spans="21:22" x14ac:dyDescent="0.25">
      <c r="U2137" s="73" t="s">
        <v>4334</v>
      </c>
      <c r="V2137" s="73" t="s">
        <v>4335</v>
      </c>
    </row>
    <row r="2138" spans="21:22" x14ac:dyDescent="0.25">
      <c r="U2138" s="73" t="s">
        <v>4336</v>
      </c>
      <c r="V2138" s="73" t="s">
        <v>4337</v>
      </c>
    </row>
    <row r="2139" spans="21:22" x14ac:dyDescent="0.25">
      <c r="U2139" s="73" t="s">
        <v>4338</v>
      </c>
      <c r="V2139" s="73" t="s">
        <v>4339</v>
      </c>
    </row>
    <row r="2140" spans="21:22" x14ac:dyDescent="0.25">
      <c r="U2140" s="73" t="s">
        <v>4340</v>
      </c>
      <c r="V2140" s="73" t="s">
        <v>4341</v>
      </c>
    </row>
    <row r="2141" spans="21:22" x14ac:dyDescent="0.25">
      <c r="U2141" s="73" t="s">
        <v>4342</v>
      </c>
      <c r="V2141" s="73" t="s">
        <v>4343</v>
      </c>
    </row>
    <row r="2142" spans="21:22" x14ac:dyDescent="0.25">
      <c r="U2142" s="73" t="s">
        <v>4344</v>
      </c>
      <c r="V2142" s="73" t="s">
        <v>4345</v>
      </c>
    </row>
    <row r="2143" spans="21:22" x14ac:dyDescent="0.25">
      <c r="U2143" s="73" t="s">
        <v>4346</v>
      </c>
      <c r="V2143" s="73" t="s">
        <v>4347</v>
      </c>
    </row>
    <row r="2144" spans="21:22" x14ac:dyDescent="0.25">
      <c r="U2144" s="73" t="s">
        <v>4348</v>
      </c>
      <c r="V2144" s="73" t="s">
        <v>4349</v>
      </c>
    </row>
    <row r="2145" spans="21:22" x14ac:dyDescent="0.25">
      <c r="U2145" s="73" t="s">
        <v>4350</v>
      </c>
      <c r="V2145" s="73" t="s">
        <v>4351</v>
      </c>
    </row>
    <row r="2146" spans="21:22" x14ac:dyDescent="0.25">
      <c r="U2146" s="73" t="s">
        <v>4352</v>
      </c>
      <c r="V2146" s="73" t="s">
        <v>4353</v>
      </c>
    </row>
    <row r="2147" spans="21:22" x14ac:dyDescent="0.25">
      <c r="U2147" s="73" t="s">
        <v>4354</v>
      </c>
      <c r="V2147" s="73" t="s">
        <v>4355</v>
      </c>
    </row>
    <row r="2148" spans="21:22" x14ac:dyDescent="0.25">
      <c r="U2148" s="73" t="s">
        <v>4356</v>
      </c>
      <c r="V2148" s="73" t="s">
        <v>4357</v>
      </c>
    </row>
    <row r="2149" spans="21:22" x14ac:dyDescent="0.25">
      <c r="U2149" s="73" t="s">
        <v>4358</v>
      </c>
      <c r="V2149" s="73" t="s">
        <v>4359</v>
      </c>
    </row>
    <row r="2150" spans="21:22" x14ac:dyDescent="0.25">
      <c r="U2150" s="73" t="s">
        <v>4360</v>
      </c>
      <c r="V2150" s="73" t="s">
        <v>4361</v>
      </c>
    </row>
    <row r="2151" spans="21:22" x14ac:dyDescent="0.25">
      <c r="U2151" s="73" t="s">
        <v>4362</v>
      </c>
      <c r="V2151" s="73" t="s">
        <v>4363</v>
      </c>
    </row>
    <row r="2152" spans="21:22" x14ac:dyDescent="0.25">
      <c r="U2152" s="73" t="s">
        <v>4364</v>
      </c>
      <c r="V2152" s="73" t="s">
        <v>4365</v>
      </c>
    </row>
    <row r="2153" spans="21:22" x14ac:dyDescent="0.25">
      <c r="U2153" s="73" t="s">
        <v>4366</v>
      </c>
      <c r="V2153" s="73" t="s">
        <v>4367</v>
      </c>
    </row>
    <row r="2154" spans="21:22" x14ac:dyDescent="0.25">
      <c r="U2154" s="73" t="s">
        <v>4368</v>
      </c>
      <c r="V2154" s="73" t="s">
        <v>358</v>
      </c>
    </row>
    <row r="2155" spans="21:22" x14ac:dyDescent="0.25">
      <c r="U2155" s="73" t="s">
        <v>4369</v>
      </c>
      <c r="V2155" s="73" t="s">
        <v>3665</v>
      </c>
    </row>
    <row r="2156" spans="21:22" x14ac:dyDescent="0.25">
      <c r="U2156" s="73" t="s">
        <v>4370</v>
      </c>
      <c r="V2156" s="73" t="s">
        <v>4371</v>
      </c>
    </row>
    <row r="2157" spans="21:22" x14ac:dyDescent="0.25">
      <c r="U2157" s="73" t="s">
        <v>4372</v>
      </c>
      <c r="V2157" s="73" t="s">
        <v>282</v>
      </c>
    </row>
    <row r="2158" spans="21:22" x14ac:dyDescent="0.25">
      <c r="U2158" s="73" t="s">
        <v>4373</v>
      </c>
      <c r="V2158" s="73" t="s">
        <v>3731</v>
      </c>
    </row>
    <row r="2159" spans="21:22" x14ac:dyDescent="0.25">
      <c r="U2159" s="73" t="s">
        <v>4374</v>
      </c>
      <c r="V2159" s="73" t="s">
        <v>4375</v>
      </c>
    </row>
    <row r="2160" spans="21:22" x14ac:dyDescent="0.25">
      <c r="U2160" s="73" t="s">
        <v>4376</v>
      </c>
      <c r="V2160" s="73" t="s">
        <v>1434</v>
      </c>
    </row>
    <row r="2161" spans="21:22" x14ac:dyDescent="0.25">
      <c r="U2161" s="73" t="s">
        <v>4377</v>
      </c>
      <c r="V2161" s="73" t="s">
        <v>3671</v>
      </c>
    </row>
    <row r="2162" spans="21:22" x14ac:dyDescent="0.25">
      <c r="U2162" s="73" t="s">
        <v>4378</v>
      </c>
      <c r="V2162" s="73" t="s">
        <v>3735</v>
      </c>
    </row>
    <row r="2163" spans="21:22" x14ac:dyDescent="0.25">
      <c r="U2163" s="73" t="s">
        <v>4379</v>
      </c>
      <c r="V2163" s="73" t="s">
        <v>4380</v>
      </c>
    </row>
    <row r="2164" spans="21:22" x14ac:dyDescent="0.25">
      <c r="U2164" s="73" t="s">
        <v>4381</v>
      </c>
      <c r="V2164" s="73" t="s">
        <v>4382</v>
      </c>
    </row>
    <row r="2165" spans="21:22" x14ac:dyDescent="0.25">
      <c r="U2165" s="73" t="s">
        <v>4383</v>
      </c>
      <c r="V2165" s="73" t="s">
        <v>4384</v>
      </c>
    </row>
    <row r="2166" spans="21:22" x14ac:dyDescent="0.25">
      <c r="U2166" s="73" t="s">
        <v>4385</v>
      </c>
      <c r="V2166" s="73" t="s">
        <v>4386</v>
      </c>
    </row>
    <row r="2167" spans="21:22" x14ac:dyDescent="0.25">
      <c r="U2167" s="73" t="s">
        <v>4387</v>
      </c>
      <c r="V2167" s="73" t="s">
        <v>4388</v>
      </c>
    </row>
    <row r="2168" spans="21:22" x14ac:dyDescent="0.25">
      <c r="U2168" s="73" t="s">
        <v>4389</v>
      </c>
      <c r="V2168" s="73" t="s">
        <v>4390</v>
      </c>
    </row>
    <row r="2169" spans="21:22" x14ac:dyDescent="0.25">
      <c r="U2169" s="73" t="s">
        <v>4391</v>
      </c>
      <c r="V2169" s="73" t="s">
        <v>4392</v>
      </c>
    </row>
    <row r="2170" spans="21:22" x14ac:dyDescent="0.25">
      <c r="U2170" s="73" t="s">
        <v>4393</v>
      </c>
      <c r="V2170" s="73" t="s">
        <v>4394</v>
      </c>
    </row>
    <row r="2171" spans="21:22" x14ac:dyDescent="0.25">
      <c r="U2171" s="73" t="s">
        <v>4395</v>
      </c>
      <c r="V2171" s="73" t="s">
        <v>3660</v>
      </c>
    </row>
    <row r="2172" spans="21:22" x14ac:dyDescent="0.25">
      <c r="U2172" s="73" t="s">
        <v>4396</v>
      </c>
      <c r="V2172" s="73" t="s">
        <v>3656</v>
      </c>
    </row>
    <row r="2173" spans="21:22" x14ac:dyDescent="0.25">
      <c r="U2173" s="73" t="s">
        <v>4397</v>
      </c>
      <c r="V2173" s="73" t="s">
        <v>4398</v>
      </c>
    </row>
    <row r="2174" spans="21:22" x14ac:dyDescent="0.25">
      <c r="U2174" s="73" t="s">
        <v>4399</v>
      </c>
      <c r="V2174" s="73" t="s">
        <v>4400</v>
      </c>
    </row>
    <row r="2175" spans="21:22" x14ac:dyDescent="0.25">
      <c r="U2175" s="73" t="s">
        <v>4401</v>
      </c>
      <c r="V2175" s="73" t="s">
        <v>3772</v>
      </c>
    </row>
    <row r="2176" spans="21:22" x14ac:dyDescent="0.25">
      <c r="U2176" s="73" t="s">
        <v>4402</v>
      </c>
      <c r="V2176" s="73" t="s">
        <v>3667</v>
      </c>
    </row>
    <row r="2177" spans="21:22" x14ac:dyDescent="0.25">
      <c r="U2177" s="73" t="s">
        <v>4403</v>
      </c>
      <c r="V2177" s="73" t="s">
        <v>4128</v>
      </c>
    </row>
    <row r="2178" spans="21:22" x14ac:dyDescent="0.25">
      <c r="U2178" s="73" t="s">
        <v>4404</v>
      </c>
      <c r="V2178" s="73" t="s">
        <v>3662</v>
      </c>
    </row>
    <row r="2179" spans="21:22" x14ac:dyDescent="0.25">
      <c r="U2179" s="73" t="s">
        <v>4405</v>
      </c>
      <c r="V2179" s="73" t="s">
        <v>3673</v>
      </c>
    </row>
    <row r="2180" spans="21:22" x14ac:dyDescent="0.25">
      <c r="U2180" s="73" t="s">
        <v>4406</v>
      </c>
      <c r="V2180" s="73" t="s">
        <v>4407</v>
      </c>
    </row>
    <row r="2181" spans="21:22" x14ac:dyDescent="0.25">
      <c r="U2181" s="73" t="s">
        <v>4408</v>
      </c>
      <c r="V2181" s="73" t="s">
        <v>4409</v>
      </c>
    </row>
    <row r="2182" spans="21:22" x14ac:dyDescent="0.25">
      <c r="U2182" s="73" t="s">
        <v>4410</v>
      </c>
      <c r="V2182" s="73" t="s">
        <v>4411</v>
      </c>
    </row>
    <row r="2183" spans="21:22" x14ac:dyDescent="0.25">
      <c r="U2183" s="73" t="s">
        <v>4412</v>
      </c>
      <c r="V2183" s="73" t="s">
        <v>4413</v>
      </c>
    </row>
    <row r="2184" spans="21:22" x14ac:dyDescent="0.25">
      <c r="U2184" s="73" t="s">
        <v>4414</v>
      </c>
      <c r="V2184" s="73" t="s">
        <v>4415</v>
      </c>
    </row>
    <row r="2185" spans="21:22" x14ac:dyDescent="0.25">
      <c r="U2185" s="73" t="s">
        <v>4416</v>
      </c>
      <c r="V2185" s="73" t="s">
        <v>4417</v>
      </c>
    </row>
    <row r="2186" spans="21:22" x14ac:dyDescent="0.25">
      <c r="U2186" s="73" t="s">
        <v>4418</v>
      </c>
      <c r="V2186" s="73" t="s">
        <v>4419</v>
      </c>
    </row>
    <row r="2187" spans="21:22" x14ac:dyDescent="0.25">
      <c r="U2187" s="73" t="s">
        <v>4420</v>
      </c>
      <c r="V2187" s="73" t="s">
        <v>4161</v>
      </c>
    </row>
    <row r="2188" spans="21:22" x14ac:dyDescent="0.25">
      <c r="U2188" s="73" t="s">
        <v>4421</v>
      </c>
      <c r="V2188" s="73" t="s">
        <v>4422</v>
      </c>
    </row>
    <row r="2189" spans="21:22" x14ac:dyDescent="0.25">
      <c r="U2189" s="73" t="s">
        <v>4423</v>
      </c>
      <c r="V2189" s="73" t="s">
        <v>4424</v>
      </c>
    </row>
    <row r="2190" spans="21:22" x14ac:dyDescent="0.25">
      <c r="U2190" s="73" t="s">
        <v>4425</v>
      </c>
      <c r="V2190" s="73" t="s">
        <v>4426</v>
      </c>
    </row>
    <row r="2191" spans="21:22" x14ac:dyDescent="0.25">
      <c r="U2191" s="73" t="s">
        <v>4427</v>
      </c>
      <c r="V2191" s="73" t="s">
        <v>3699</v>
      </c>
    </row>
    <row r="2192" spans="21:22" x14ac:dyDescent="0.25">
      <c r="U2192" s="73" t="s">
        <v>4428</v>
      </c>
      <c r="V2192" s="73" t="s">
        <v>4429</v>
      </c>
    </row>
    <row r="2193" spans="21:22" x14ac:dyDescent="0.25">
      <c r="U2193" s="73" t="s">
        <v>4430</v>
      </c>
      <c r="V2193" s="73" t="s">
        <v>4431</v>
      </c>
    </row>
    <row r="2194" spans="21:22" x14ac:dyDescent="0.25">
      <c r="U2194" s="73" t="s">
        <v>4432</v>
      </c>
      <c r="V2194" s="73" t="s">
        <v>4433</v>
      </c>
    </row>
    <row r="2195" spans="21:22" x14ac:dyDescent="0.25">
      <c r="U2195" s="73" t="s">
        <v>4434</v>
      </c>
      <c r="V2195" s="73" t="s">
        <v>4435</v>
      </c>
    </row>
    <row r="2196" spans="21:22" x14ac:dyDescent="0.25">
      <c r="U2196" s="73" t="s">
        <v>4436</v>
      </c>
      <c r="V2196" s="73" t="s">
        <v>4437</v>
      </c>
    </row>
    <row r="2197" spans="21:22" x14ac:dyDescent="0.25">
      <c r="U2197" s="73" t="s">
        <v>4438</v>
      </c>
      <c r="V2197" s="73" t="s">
        <v>4439</v>
      </c>
    </row>
    <row r="2198" spans="21:22" x14ac:dyDescent="0.25">
      <c r="U2198" s="73" t="s">
        <v>4440</v>
      </c>
      <c r="V2198" s="73" t="s">
        <v>4441</v>
      </c>
    </row>
    <row r="2199" spans="21:22" x14ac:dyDescent="0.25">
      <c r="U2199" s="73" t="s">
        <v>4442</v>
      </c>
      <c r="V2199" s="73" t="s">
        <v>4443</v>
      </c>
    </row>
    <row r="2200" spans="21:22" x14ac:dyDescent="0.25">
      <c r="U2200" s="73" t="s">
        <v>4444</v>
      </c>
      <c r="V2200" s="73" t="s">
        <v>4445</v>
      </c>
    </row>
    <row r="2201" spans="21:22" x14ac:dyDescent="0.25">
      <c r="U2201" s="73" t="s">
        <v>4446</v>
      </c>
      <c r="V2201" s="73" t="s">
        <v>4447</v>
      </c>
    </row>
    <row r="2202" spans="21:22" x14ac:dyDescent="0.25">
      <c r="U2202" s="73" t="s">
        <v>4448</v>
      </c>
      <c r="V2202" s="73" t="s">
        <v>4449</v>
      </c>
    </row>
    <row r="2203" spans="21:22" x14ac:dyDescent="0.25">
      <c r="U2203" s="73" t="s">
        <v>4450</v>
      </c>
      <c r="V2203" s="73" t="s">
        <v>4451</v>
      </c>
    </row>
    <row r="2204" spans="21:22" x14ac:dyDescent="0.25">
      <c r="U2204" s="73" t="s">
        <v>4452</v>
      </c>
      <c r="V2204" s="73" t="s">
        <v>4453</v>
      </c>
    </row>
    <row r="2205" spans="21:22" x14ac:dyDescent="0.25">
      <c r="U2205" s="73" t="s">
        <v>4454</v>
      </c>
      <c r="V2205" s="73" t="s">
        <v>4455</v>
      </c>
    </row>
    <row r="2206" spans="21:22" x14ac:dyDescent="0.25">
      <c r="U2206" s="73" t="s">
        <v>4456</v>
      </c>
      <c r="V2206" s="73" t="s">
        <v>4457</v>
      </c>
    </row>
    <row r="2207" spans="21:22" x14ac:dyDescent="0.25">
      <c r="U2207" s="73" t="s">
        <v>4458</v>
      </c>
      <c r="V2207" s="73" t="s">
        <v>4459</v>
      </c>
    </row>
    <row r="2208" spans="21:22" x14ac:dyDescent="0.25">
      <c r="U2208" s="73" t="s">
        <v>4460</v>
      </c>
      <c r="V2208" s="73" t="s">
        <v>4461</v>
      </c>
    </row>
    <row r="2209" spans="21:22" x14ac:dyDescent="0.25">
      <c r="U2209" s="73" t="s">
        <v>4462</v>
      </c>
      <c r="V2209" s="73" t="s">
        <v>4463</v>
      </c>
    </row>
    <row r="2210" spans="21:22" x14ac:dyDescent="0.25">
      <c r="U2210" s="73" t="s">
        <v>4464</v>
      </c>
      <c r="V2210" s="73" t="s">
        <v>4465</v>
      </c>
    </row>
    <row r="2211" spans="21:22" x14ac:dyDescent="0.25">
      <c r="U2211" s="73" t="s">
        <v>4466</v>
      </c>
      <c r="V2211" s="73" t="s">
        <v>4467</v>
      </c>
    </row>
    <row r="2212" spans="21:22" x14ac:dyDescent="0.25">
      <c r="U2212" s="73" t="s">
        <v>4468</v>
      </c>
      <c r="V2212" s="73" t="s">
        <v>4469</v>
      </c>
    </row>
    <row r="2213" spans="21:22" x14ac:dyDescent="0.25">
      <c r="U2213" s="73" t="s">
        <v>4470</v>
      </c>
      <c r="V2213" s="73" t="s">
        <v>4471</v>
      </c>
    </row>
    <row r="2214" spans="21:22" x14ac:dyDescent="0.25">
      <c r="U2214" s="73" t="s">
        <v>4472</v>
      </c>
      <c r="V2214" s="73" t="s">
        <v>4473</v>
      </c>
    </row>
    <row r="2215" spans="21:22" x14ac:dyDescent="0.25">
      <c r="U2215" s="73" t="s">
        <v>4474</v>
      </c>
      <c r="V2215" s="73" t="s">
        <v>4475</v>
      </c>
    </row>
    <row r="2216" spans="21:22" x14ac:dyDescent="0.25">
      <c r="U2216" s="73" t="s">
        <v>4476</v>
      </c>
      <c r="V2216" s="73" t="s">
        <v>4477</v>
      </c>
    </row>
    <row r="2217" spans="21:22" x14ac:dyDescent="0.25">
      <c r="U2217" s="73" t="s">
        <v>4478</v>
      </c>
      <c r="V2217" s="73" t="s">
        <v>4479</v>
      </c>
    </row>
    <row r="2218" spans="21:22" x14ac:dyDescent="0.25">
      <c r="U2218" s="73" t="s">
        <v>4480</v>
      </c>
      <c r="V2218" s="73" t="s">
        <v>4481</v>
      </c>
    </row>
    <row r="2219" spans="21:22" x14ac:dyDescent="0.25">
      <c r="U2219" s="73" t="s">
        <v>4482</v>
      </c>
      <c r="V2219" s="73" t="s">
        <v>4483</v>
      </c>
    </row>
    <row r="2220" spans="21:22" x14ac:dyDescent="0.25">
      <c r="U2220" s="73" t="s">
        <v>4484</v>
      </c>
      <c r="V2220" s="73" t="s">
        <v>4485</v>
      </c>
    </row>
    <row r="2221" spans="21:22" x14ac:dyDescent="0.25">
      <c r="U2221" s="73" t="s">
        <v>4486</v>
      </c>
      <c r="V2221" s="73" t="s">
        <v>4487</v>
      </c>
    </row>
    <row r="2222" spans="21:22" x14ac:dyDescent="0.25">
      <c r="U2222" s="73" t="s">
        <v>4488</v>
      </c>
      <c r="V2222" s="73" t="s">
        <v>4489</v>
      </c>
    </row>
    <row r="2223" spans="21:22" x14ac:dyDescent="0.25">
      <c r="U2223" s="73" t="s">
        <v>4490</v>
      </c>
      <c r="V2223" s="73" t="s">
        <v>4491</v>
      </c>
    </row>
    <row r="2224" spans="21:22" x14ac:dyDescent="0.25">
      <c r="U2224" s="73" t="s">
        <v>4492</v>
      </c>
      <c r="V2224" s="73" t="s">
        <v>4493</v>
      </c>
    </row>
    <row r="2225" spans="21:22" x14ac:dyDescent="0.25">
      <c r="U2225" s="73" t="s">
        <v>4494</v>
      </c>
      <c r="V2225" s="73" t="s">
        <v>3845</v>
      </c>
    </row>
    <row r="2226" spans="21:22" x14ac:dyDescent="0.25">
      <c r="U2226" s="73" t="s">
        <v>4495</v>
      </c>
      <c r="V2226" s="73" t="s">
        <v>4496</v>
      </c>
    </row>
    <row r="2227" spans="21:22" x14ac:dyDescent="0.25">
      <c r="U2227" s="73" t="s">
        <v>4497</v>
      </c>
      <c r="V2227" s="73" t="s">
        <v>4498</v>
      </c>
    </row>
    <row r="2228" spans="21:22" x14ac:dyDescent="0.25">
      <c r="U2228" s="73" t="s">
        <v>4499</v>
      </c>
      <c r="V2228" s="73" t="s">
        <v>4500</v>
      </c>
    </row>
    <row r="2229" spans="21:22" x14ac:dyDescent="0.25">
      <c r="U2229" s="73" t="s">
        <v>4501</v>
      </c>
      <c r="V2229" s="73" t="s">
        <v>4502</v>
      </c>
    </row>
    <row r="2230" spans="21:22" x14ac:dyDescent="0.25">
      <c r="U2230" s="73" t="s">
        <v>4503</v>
      </c>
      <c r="V2230" s="73" t="s">
        <v>3869</v>
      </c>
    </row>
    <row r="2231" spans="21:22" x14ac:dyDescent="0.25">
      <c r="U2231" s="73" t="s">
        <v>4504</v>
      </c>
      <c r="V2231" s="73" t="s">
        <v>4505</v>
      </c>
    </row>
    <row r="2232" spans="21:22" x14ac:dyDescent="0.25">
      <c r="U2232" s="73" t="s">
        <v>4506</v>
      </c>
      <c r="V2232" s="73" t="s">
        <v>4507</v>
      </c>
    </row>
    <row r="2233" spans="21:22" x14ac:dyDescent="0.25">
      <c r="U2233" s="73" t="s">
        <v>4508</v>
      </c>
      <c r="V2233" s="73" t="s">
        <v>4509</v>
      </c>
    </row>
    <row r="2234" spans="21:22" x14ac:dyDescent="0.25">
      <c r="U2234" s="73" t="s">
        <v>4510</v>
      </c>
      <c r="V2234" s="73" t="s">
        <v>4511</v>
      </c>
    </row>
    <row r="2235" spans="21:22" x14ac:dyDescent="0.25">
      <c r="U2235" s="73" t="s">
        <v>4512</v>
      </c>
      <c r="V2235" s="73" t="s">
        <v>4513</v>
      </c>
    </row>
    <row r="2236" spans="21:22" x14ac:dyDescent="0.25">
      <c r="U2236" s="73" t="s">
        <v>4514</v>
      </c>
      <c r="V2236" s="73" t="s">
        <v>358</v>
      </c>
    </row>
    <row r="2237" spans="21:22" x14ac:dyDescent="0.25">
      <c r="U2237" s="73" t="s">
        <v>4515</v>
      </c>
      <c r="V2237" s="73" t="s">
        <v>4516</v>
      </c>
    </row>
    <row r="2238" spans="21:22" x14ac:dyDescent="0.25">
      <c r="U2238" s="73" t="s">
        <v>4517</v>
      </c>
      <c r="V2238" s="73" t="s">
        <v>4518</v>
      </c>
    </row>
    <row r="2239" spans="21:22" x14ac:dyDescent="0.25">
      <c r="U2239" s="73" t="s">
        <v>4519</v>
      </c>
      <c r="V2239" s="73" t="s">
        <v>4520</v>
      </c>
    </row>
    <row r="2240" spans="21:22" x14ac:dyDescent="0.25">
      <c r="U2240" s="73" t="s">
        <v>4521</v>
      </c>
      <c r="V2240" s="73" t="s">
        <v>4522</v>
      </c>
    </row>
    <row r="2241" spans="21:22" x14ac:dyDescent="0.25">
      <c r="U2241" s="73" t="s">
        <v>4523</v>
      </c>
      <c r="V2241" s="73" t="s">
        <v>4524</v>
      </c>
    </row>
    <row r="2242" spans="21:22" x14ac:dyDescent="0.25">
      <c r="U2242" s="73" t="s">
        <v>4525</v>
      </c>
      <c r="V2242" s="73" t="s">
        <v>4526</v>
      </c>
    </row>
    <row r="2243" spans="21:22" x14ac:dyDescent="0.25">
      <c r="U2243" s="73" t="s">
        <v>4527</v>
      </c>
      <c r="V2243" s="73" t="s">
        <v>4528</v>
      </c>
    </row>
    <row r="2244" spans="21:22" x14ac:dyDescent="0.25">
      <c r="U2244" s="73" t="s">
        <v>4529</v>
      </c>
      <c r="V2244" s="73" t="s">
        <v>4530</v>
      </c>
    </row>
    <row r="2245" spans="21:22" x14ac:dyDescent="0.25">
      <c r="U2245" s="73" t="s">
        <v>4531</v>
      </c>
      <c r="V2245" s="73" t="s">
        <v>4532</v>
      </c>
    </row>
    <row r="2246" spans="21:22" x14ac:dyDescent="0.25">
      <c r="U2246" s="73" t="s">
        <v>4533</v>
      </c>
      <c r="V2246" s="73" t="s">
        <v>4307</v>
      </c>
    </row>
    <row r="2247" spans="21:22" x14ac:dyDescent="0.25">
      <c r="U2247" s="73" t="s">
        <v>4534</v>
      </c>
      <c r="V2247" s="73" t="s">
        <v>4535</v>
      </c>
    </row>
    <row r="2248" spans="21:22" x14ac:dyDescent="0.25">
      <c r="U2248" s="73" t="s">
        <v>4536</v>
      </c>
      <c r="V2248" s="73" t="s">
        <v>4537</v>
      </c>
    </row>
    <row r="2249" spans="21:22" x14ac:dyDescent="0.25">
      <c r="U2249" s="73" t="s">
        <v>4538</v>
      </c>
      <c r="V2249" s="73" t="s">
        <v>4539</v>
      </c>
    </row>
    <row r="2250" spans="21:22" x14ac:dyDescent="0.25">
      <c r="U2250" s="73" t="s">
        <v>4540</v>
      </c>
      <c r="V2250" s="73" t="s">
        <v>4541</v>
      </c>
    </row>
    <row r="2251" spans="21:22" x14ac:dyDescent="0.25">
      <c r="U2251" s="73" t="s">
        <v>4542</v>
      </c>
      <c r="V2251" s="73" t="s">
        <v>2667</v>
      </c>
    </row>
    <row r="2252" spans="21:22" x14ac:dyDescent="0.25">
      <c r="U2252" s="73" t="s">
        <v>4543</v>
      </c>
      <c r="V2252" s="73" t="s">
        <v>4544</v>
      </c>
    </row>
    <row r="2253" spans="21:22" x14ac:dyDescent="0.25">
      <c r="U2253" s="73" t="s">
        <v>4545</v>
      </c>
      <c r="V2253" s="73" t="s">
        <v>4546</v>
      </c>
    </row>
    <row r="2254" spans="21:22" x14ac:dyDescent="0.25">
      <c r="U2254" s="73" t="s">
        <v>4547</v>
      </c>
      <c r="V2254" s="73" t="s">
        <v>4548</v>
      </c>
    </row>
    <row r="2255" spans="21:22" x14ac:dyDescent="0.25">
      <c r="U2255" s="73" t="s">
        <v>4549</v>
      </c>
      <c r="V2255" s="73" t="s">
        <v>4550</v>
      </c>
    </row>
    <row r="2256" spans="21:22" x14ac:dyDescent="0.25">
      <c r="U2256" s="73" t="s">
        <v>4551</v>
      </c>
      <c r="V2256" s="73" t="s">
        <v>4552</v>
      </c>
    </row>
    <row r="2257" spans="21:22" x14ac:dyDescent="0.25">
      <c r="U2257" s="73" t="s">
        <v>4553</v>
      </c>
      <c r="V2257" s="73" t="s">
        <v>4554</v>
      </c>
    </row>
    <row r="2258" spans="21:22" x14ac:dyDescent="0.25">
      <c r="U2258" s="73" t="s">
        <v>4555</v>
      </c>
      <c r="V2258" s="73" t="s">
        <v>4556</v>
      </c>
    </row>
    <row r="2259" spans="21:22" x14ac:dyDescent="0.25">
      <c r="U2259" s="73" t="s">
        <v>4557</v>
      </c>
      <c r="V2259" s="73" t="s">
        <v>4558</v>
      </c>
    </row>
    <row r="2260" spans="21:22" x14ac:dyDescent="0.25">
      <c r="U2260" s="73" t="s">
        <v>4559</v>
      </c>
      <c r="V2260" s="73" t="s">
        <v>4560</v>
      </c>
    </row>
    <row r="2261" spans="21:22" x14ac:dyDescent="0.25">
      <c r="U2261" s="73" t="s">
        <v>4561</v>
      </c>
      <c r="V2261" s="73" t="s">
        <v>4562</v>
      </c>
    </row>
    <row r="2262" spans="21:22" x14ac:dyDescent="0.25">
      <c r="U2262" s="73" t="s">
        <v>4563</v>
      </c>
      <c r="V2262" s="73" t="s">
        <v>4564</v>
      </c>
    </row>
    <row r="2263" spans="21:22" x14ac:dyDescent="0.25">
      <c r="U2263" s="73" t="s">
        <v>4565</v>
      </c>
      <c r="V2263" s="73" t="s">
        <v>4566</v>
      </c>
    </row>
    <row r="2264" spans="21:22" x14ac:dyDescent="0.25">
      <c r="U2264" s="73" t="s">
        <v>4567</v>
      </c>
      <c r="V2264" s="73" t="s">
        <v>4568</v>
      </c>
    </row>
    <row r="2265" spans="21:22" x14ac:dyDescent="0.25">
      <c r="U2265" s="73" t="s">
        <v>4569</v>
      </c>
      <c r="V2265" s="73" t="s">
        <v>4570</v>
      </c>
    </row>
    <row r="2266" spans="21:22" x14ac:dyDescent="0.25">
      <c r="U2266" s="73" t="s">
        <v>4571</v>
      </c>
      <c r="V2266" s="73" t="s">
        <v>4572</v>
      </c>
    </row>
    <row r="2267" spans="21:22" x14ac:dyDescent="0.25">
      <c r="U2267" s="73" t="s">
        <v>4573</v>
      </c>
      <c r="V2267" s="73" t="s">
        <v>4574</v>
      </c>
    </row>
    <row r="2268" spans="21:22" x14ac:dyDescent="0.25">
      <c r="U2268" s="73" t="s">
        <v>4575</v>
      </c>
      <c r="V2268" s="73" t="s">
        <v>4576</v>
      </c>
    </row>
    <row r="2269" spans="21:22" x14ac:dyDescent="0.25">
      <c r="U2269" s="73" t="s">
        <v>4577</v>
      </c>
      <c r="V2269" s="73" t="s">
        <v>4578</v>
      </c>
    </row>
    <row r="2270" spans="21:22" x14ac:dyDescent="0.25">
      <c r="U2270" s="73" t="s">
        <v>4579</v>
      </c>
      <c r="V2270" s="73" t="s">
        <v>4580</v>
      </c>
    </row>
    <row r="2271" spans="21:22" x14ac:dyDescent="0.25">
      <c r="U2271" s="73" t="s">
        <v>4581</v>
      </c>
      <c r="V2271" s="73" t="s">
        <v>4582</v>
      </c>
    </row>
    <row r="2272" spans="21:22" x14ac:dyDescent="0.25">
      <c r="U2272" s="73" t="s">
        <v>4583</v>
      </c>
      <c r="V2272" s="73" t="s">
        <v>4584</v>
      </c>
    </row>
    <row r="2273" spans="21:22" x14ac:dyDescent="0.25">
      <c r="U2273" s="73" t="s">
        <v>4585</v>
      </c>
      <c r="V2273" s="73" t="s">
        <v>4586</v>
      </c>
    </row>
    <row r="2274" spans="21:22" x14ac:dyDescent="0.25">
      <c r="U2274" s="73" t="s">
        <v>4587</v>
      </c>
      <c r="V2274" s="73" t="s">
        <v>4588</v>
      </c>
    </row>
    <row r="2275" spans="21:22" x14ac:dyDescent="0.25">
      <c r="U2275" s="73" t="s">
        <v>4589</v>
      </c>
      <c r="V2275" s="73" t="s">
        <v>4590</v>
      </c>
    </row>
    <row r="2276" spans="21:22" x14ac:dyDescent="0.25">
      <c r="U2276" s="73" t="s">
        <v>4591</v>
      </c>
      <c r="V2276" s="73" t="s">
        <v>4592</v>
      </c>
    </row>
    <row r="2277" spans="21:22" x14ac:dyDescent="0.25">
      <c r="U2277" s="73" t="s">
        <v>4593</v>
      </c>
      <c r="V2277" s="73" t="s">
        <v>4594</v>
      </c>
    </row>
    <row r="2278" spans="21:22" x14ac:dyDescent="0.25">
      <c r="U2278" s="73" t="s">
        <v>4595</v>
      </c>
      <c r="V2278" s="73" t="s">
        <v>4596</v>
      </c>
    </row>
    <row r="2279" spans="21:22" x14ac:dyDescent="0.25">
      <c r="U2279" s="73" t="s">
        <v>4597</v>
      </c>
      <c r="V2279" s="73" t="s">
        <v>4598</v>
      </c>
    </row>
    <row r="2280" spans="21:22" x14ac:dyDescent="0.25">
      <c r="U2280" s="73" t="s">
        <v>4599</v>
      </c>
      <c r="V2280" s="73" t="s">
        <v>4600</v>
      </c>
    </row>
    <row r="2281" spans="21:22" x14ac:dyDescent="0.25">
      <c r="U2281" s="73" t="s">
        <v>4601</v>
      </c>
      <c r="V2281" s="73" t="s">
        <v>4602</v>
      </c>
    </row>
    <row r="2282" spans="21:22" x14ac:dyDescent="0.25">
      <c r="U2282" s="73" t="s">
        <v>4603</v>
      </c>
      <c r="V2282" s="73" t="s">
        <v>4392</v>
      </c>
    </row>
    <row r="2283" spans="21:22" x14ac:dyDescent="0.25">
      <c r="U2283" s="73" t="s">
        <v>4604</v>
      </c>
      <c r="V2283" s="73" t="s">
        <v>4605</v>
      </c>
    </row>
    <row r="2284" spans="21:22" x14ac:dyDescent="0.25">
      <c r="U2284" s="73" t="s">
        <v>4606</v>
      </c>
      <c r="V2284" s="73" t="s">
        <v>4607</v>
      </c>
    </row>
    <row r="2285" spans="21:22" x14ac:dyDescent="0.25">
      <c r="U2285" s="73" t="s">
        <v>4608</v>
      </c>
      <c r="V2285" s="73" t="s">
        <v>4609</v>
      </c>
    </row>
    <row r="2286" spans="21:22" x14ac:dyDescent="0.25">
      <c r="U2286" s="73" t="s">
        <v>4610</v>
      </c>
      <c r="V2286" s="73" t="s">
        <v>4611</v>
      </c>
    </row>
    <row r="2287" spans="21:22" x14ac:dyDescent="0.25">
      <c r="U2287" s="73" t="s">
        <v>4612</v>
      </c>
      <c r="V2287" s="73" t="s">
        <v>4613</v>
      </c>
    </row>
    <row r="2288" spans="21:22" x14ac:dyDescent="0.25">
      <c r="U2288" s="73" t="s">
        <v>4614</v>
      </c>
      <c r="V2288" s="73" t="s">
        <v>4615</v>
      </c>
    </row>
    <row r="2289" spans="21:22" x14ac:dyDescent="0.25">
      <c r="U2289" s="73" t="s">
        <v>4616</v>
      </c>
      <c r="V2289" s="73" t="s">
        <v>4617</v>
      </c>
    </row>
    <row r="2290" spans="21:22" x14ac:dyDescent="0.25">
      <c r="U2290" s="73" t="s">
        <v>4618</v>
      </c>
      <c r="V2290" s="73" t="s">
        <v>4619</v>
      </c>
    </row>
    <row r="2291" spans="21:22" x14ac:dyDescent="0.25">
      <c r="U2291" s="73" t="s">
        <v>4620</v>
      </c>
      <c r="V2291" s="73" t="s">
        <v>4621</v>
      </c>
    </row>
    <row r="2292" spans="21:22" x14ac:dyDescent="0.25">
      <c r="U2292" s="73" t="s">
        <v>4622</v>
      </c>
      <c r="V2292" s="73" t="s">
        <v>4623</v>
      </c>
    </row>
    <row r="2293" spans="21:22" x14ac:dyDescent="0.25">
      <c r="U2293" s="73" t="s">
        <v>4624</v>
      </c>
      <c r="V2293" s="73" t="s">
        <v>4625</v>
      </c>
    </row>
    <row r="2294" spans="21:22" x14ac:dyDescent="0.25">
      <c r="U2294" s="73" t="s">
        <v>4626</v>
      </c>
      <c r="V2294" s="73" t="s">
        <v>4627</v>
      </c>
    </row>
    <row r="2295" spans="21:22" x14ac:dyDescent="0.25">
      <c r="U2295" s="73" t="s">
        <v>4628</v>
      </c>
      <c r="V2295" s="73" t="s">
        <v>4629</v>
      </c>
    </row>
    <row r="2296" spans="21:22" x14ac:dyDescent="0.25">
      <c r="U2296" s="73" t="s">
        <v>4630</v>
      </c>
      <c r="V2296" s="73" t="s">
        <v>4631</v>
      </c>
    </row>
    <row r="2297" spans="21:22" x14ac:dyDescent="0.25">
      <c r="U2297" s="73" t="s">
        <v>4632</v>
      </c>
      <c r="V2297" s="73" t="s">
        <v>4633</v>
      </c>
    </row>
    <row r="2298" spans="21:22" x14ac:dyDescent="0.25">
      <c r="U2298" s="73" t="s">
        <v>4634</v>
      </c>
      <c r="V2298" s="73" t="s">
        <v>4635</v>
      </c>
    </row>
    <row r="2299" spans="21:22" x14ac:dyDescent="0.25">
      <c r="U2299" s="73" t="s">
        <v>4636</v>
      </c>
      <c r="V2299" s="73" t="s">
        <v>4637</v>
      </c>
    </row>
    <row r="2300" spans="21:22" x14ac:dyDescent="0.25">
      <c r="U2300" s="73" t="s">
        <v>4638</v>
      </c>
      <c r="V2300" s="73" t="s">
        <v>4639</v>
      </c>
    </row>
    <row r="2301" spans="21:22" x14ac:dyDescent="0.25">
      <c r="U2301" s="73" t="s">
        <v>4640</v>
      </c>
      <c r="V2301" s="73" t="s">
        <v>4641</v>
      </c>
    </row>
    <row r="2302" spans="21:22" x14ac:dyDescent="0.25">
      <c r="U2302" s="73" t="s">
        <v>4642</v>
      </c>
      <c r="V2302" s="73" t="s">
        <v>4643</v>
      </c>
    </row>
    <row r="2303" spans="21:22" x14ac:dyDescent="0.25">
      <c r="U2303" s="73" t="s">
        <v>4644</v>
      </c>
      <c r="V2303" s="73" t="s">
        <v>4645</v>
      </c>
    </row>
    <row r="2304" spans="21:22" x14ac:dyDescent="0.25">
      <c r="U2304" s="73" t="s">
        <v>4646</v>
      </c>
      <c r="V2304" s="73" t="s">
        <v>4647</v>
      </c>
    </row>
    <row r="2305" spans="21:22" x14ac:dyDescent="0.25">
      <c r="U2305" s="73" t="s">
        <v>4648</v>
      </c>
      <c r="V2305" s="73" t="s">
        <v>4649</v>
      </c>
    </row>
    <row r="2306" spans="21:22" x14ac:dyDescent="0.25">
      <c r="U2306" s="73" t="s">
        <v>4650</v>
      </c>
      <c r="V2306" s="73" t="s">
        <v>4651</v>
      </c>
    </row>
    <row r="2307" spans="21:22" x14ac:dyDescent="0.25">
      <c r="U2307" s="73" t="s">
        <v>4652</v>
      </c>
      <c r="V2307" s="73" t="s">
        <v>4653</v>
      </c>
    </row>
    <row r="2308" spans="21:22" x14ac:dyDescent="0.25">
      <c r="U2308" s="73" t="s">
        <v>4654</v>
      </c>
      <c r="V2308" s="73" t="s">
        <v>4655</v>
      </c>
    </row>
    <row r="2309" spans="21:22" x14ac:dyDescent="0.25">
      <c r="U2309" s="73" t="s">
        <v>4656</v>
      </c>
      <c r="V2309" s="73" t="s">
        <v>4657</v>
      </c>
    </row>
    <row r="2310" spans="21:22" x14ac:dyDescent="0.25">
      <c r="U2310" s="73" t="s">
        <v>4658</v>
      </c>
      <c r="V2310" s="73" t="s">
        <v>3639</v>
      </c>
    </row>
    <row r="2311" spans="21:22" x14ac:dyDescent="0.25">
      <c r="U2311" s="73" t="s">
        <v>4659</v>
      </c>
      <c r="V2311" s="73" t="s">
        <v>4660</v>
      </c>
    </row>
    <row r="2312" spans="21:22" x14ac:dyDescent="0.25">
      <c r="U2312" s="73" t="s">
        <v>4661</v>
      </c>
      <c r="V2312" s="73" t="s">
        <v>4662</v>
      </c>
    </row>
    <row r="2313" spans="21:22" x14ac:dyDescent="0.25">
      <c r="U2313" s="73" t="s">
        <v>4663</v>
      </c>
      <c r="V2313" s="73" t="s">
        <v>4664</v>
      </c>
    </row>
    <row r="2314" spans="21:22" x14ac:dyDescent="0.25">
      <c r="U2314" s="73" t="s">
        <v>4665</v>
      </c>
      <c r="V2314" s="73" t="s">
        <v>4666</v>
      </c>
    </row>
    <row r="2315" spans="21:22" x14ac:dyDescent="0.25">
      <c r="U2315" s="73" t="s">
        <v>4667</v>
      </c>
      <c r="V2315" s="73" t="s">
        <v>4668</v>
      </c>
    </row>
    <row r="2316" spans="21:22" x14ac:dyDescent="0.25">
      <c r="U2316" s="73" t="s">
        <v>4669</v>
      </c>
      <c r="V2316" s="73" t="s">
        <v>4670</v>
      </c>
    </row>
    <row r="2317" spans="21:22" x14ac:dyDescent="0.25">
      <c r="U2317" s="73" t="s">
        <v>4671</v>
      </c>
      <c r="V2317" s="73" t="s">
        <v>4672</v>
      </c>
    </row>
    <row r="2318" spans="21:22" x14ac:dyDescent="0.25">
      <c r="U2318" s="73" t="s">
        <v>4673</v>
      </c>
      <c r="V2318" s="73" t="s">
        <v>4674</v>
      </c>
    </row>
    <row r="2319" spans="21:22" x14ac:dyDescent="0.25">
      <c r="U2319" s="73" t="s">
        <v>4675</v>
      </c>
      <c r="V2319" s="73" t="s">
        <v>4676</v>
      </c>
    </row>
    <row r="2320" spans="21:22" x14ac:dyDescent="0.25">
      <c r="U2320" s="73" t="s">
        <v>4677</v>
      </c>
      <c r="V2320" s="73" t="s">
        <v>4678</v>
      </c>
    </row>
    <row r="2321" spans="21:22" x14ac:dyDescent="0.25">
      <c r="U2321" s="73" t="s">
        <v>4679</v>
      </c>
      <c r="V2321" s="73" t="s">
        <v>4680</v>
      </c>
    </row>
    <row r="2322" spans="21:22" x14ac:dyDescent="0.25">
      <c r="U2322" s="73" t="s">
        <v>4681</v>
      </c>
      <c r="V2322" s="73" t="s">
        <v>4682</v>
      </c>
    </row>
    <row r="2323" spans="21:22" x14ac:dyDescent="0.25">
      <c r="U2323" s="73" t="s">
        <v>4683</v>
      </c>
      <c r="V2323" s="73" t="s">
        <v>4684</v>
      </c>
    </row>
    <row r="2324" spans="21:22" x14ac:dyDescent="0.25">
      <c r="U2324" s="73" t="s">
        <v>4685</v>
      </c>
      <c r="V2324" s="73" t="s">
        <v>4686</v>
      </c>
    </row>
    <row r="2325" spans="21:22" x14ac:dyDescent="0.25">
      <c r="U2325" s="73" t="s">
        <v>4687</v>
      </c>
      <c r="V2325" s="73" t="s">
        <v>4688</v>
      </c>
    </row>
    <row r="2326" spans="21:22" x14ac:dyDescent="0.25">
      <c r="U2326" s="73" t="s">
        <v>4689</v>
      </c>
      <c r="V2326" s="73" t="s">
        <v>4690</v>
      </c>
    </row>
    <row r="2327" spans="21:22" x14ac:dyDescent="0.25">
      <c r="U2327" s="73" t="s">
        <v>4691</v>
      </c>
      <c r="V2327" s="73" t="s">
        <v>4692</v>
      </c>
    </row>
    <row r="2328" spans="21:22" x14ac:dyDescent="0.25">
      <c r="U2328" s="73" t="s">
        <v>4693</v>
      </c>
      <c r="V2328" s="73" t="s">
        <v>4303</v>
      </c>
    </row>
    <row r="2329" spans="21:22" x14ac:dyDescent="0.25">
      <c r="U2329" s="73" t="s">
        <v>4694</v>
      </c>
      <c r="V2329" s="73" t="s">
        <v>4695</v>
      </c>
    </row>
    <row r="2330" spans="21:22" x14ac:dyDescent="0.25">
      <c r="U2330" s="73" t="s">
        <v>4696</v>
      </c>
      <c r="V2330" s="73" t="s">
        <v>4301</v>
      </c>
    </row>
    <row r="2331" spans="21:22" x14ac:dyDescent="0.25">
      <c r="U2331" s="73" t="s">
        <v>4697</v>
      </c>
      <c r="V2331" s="73" t="s">
        <v>4698</v>
      </c>
    </row>
    <row r="2332" spans="21:22" x14ac:dyDescent="0.25">
      <c r="U2332" s="73" t="s">
        <v>4699</v>
      </c>
      <c r="V2332" s="73" t="s">
        <v>4700</v>
      </c>
    </row>
    <row r="2333" spans="21:22" x14ac:dyDescent="0.25">
      <c r="U2333" s="73" t="s">
        <v>4701</v>
      </c>
      <c r="V2333" s="73" t="s">
        <v>4702</v>
      </c>
    </row>
    <row r="2334" spans="21:22" x14ac:dyDescent="0.25">
      <c r="U2334" s="73" t="s">
        <v>4703</v>
      </c>
      <c r="V2334" s="73" t="s">
        <v>4704</v>
      </c>
    </row>
    <row r="2335" spans="21:22" x14ac:dyDescent="0.25">
      <c r="U2335" s="73" t="s">
        <v>4705</v>
      </c>
      <c r="V2335" s="73" t="s">
        <v>4706</v>
      </c>
    </row>
    <row r="2336" spans="21:22" x14ac:dyDescent="0.25">
      <c r="U2336" s="73" t="s">
        <v>4707</v>
      </c>
      <c r="V2336" s="73" t="s">
        <v>4708</v>
      </c>
    </row>
    <row r="2337" spans="21:22" x14ac:dyDescent="0.25">
      <c r="U2337" s="73" t="s">
        <v>4709</v>
      </c>
      <c r="V2337" s="73" t="s">
        <v>4710</v>
      </c>
    </row>
    <row r="2338" spans="21:22" x14ac:dyDescent="0.25">
      <c r="U2338" s="73" t="s">
        <v>4711</v>
      </c>
      <c r="V2338" s="73" t="s">
        <v>4712</v>
      </c>
    </row>
    <row r="2339" spans="21:22" x14ac:dyDescent="0.25">
      <c r="U2339" s="73" t="s">
        <v>4713</v>
      </c>
      <c r="V2339" s="73" t="s">
        <v>4714</v>
      </c>
    </row>
    <row r="2340" spans="21:22" x14ac:dyDescent="0.25">
      <c r="U2340" s="73" t="s">
        <v>4715</v>
      </c>
      <c r="V2340" s="73" t="s">
        <v>4716</v>
      </c>
    </row>
    <row r="2341" spans="21:22" x14ac:dyDescent="0.25">
      <c r="U2341" s="73" t="s">
        <v>4717</v>
      </c>
      <c r="V2341" s="73" t="s">
        <v>4718</v>
      </c>
    </row>
    <row r="2342" spans="21:22" x14ac:dyDescent="0.25">
      <c r="U2342" s="73" t="s">
        <v>4719</v>
      </c>
      <c r="V2342" s="73" t="s">
        <v>4720</v>
      </c>
    </row>
    <row r="2343" spans="21:22" x14ac:dyDescent="0.25">
      <c r="U2343" s="73" t="s">
        <v>4721</v>
      </c>
      <c r="V2343" s="73" t="s">
        <v>4722</v>
      </c>
    </row>
    <row r="2344" spans="21:22" x14ac:dyDescent="0.25">
      <c r="U2344" s="73" t="s">
        <v>4723</v>
      </c>
      <c r="V2344" s="73" t="s">
        <v>4724</v>
      </c>
    </row>
    <row r="2345" spans="21:22" x14ac:dyDescent="0.25">
      <c r="U2345" s="73" t="s">
        <v>4725</v>
      </c>
      <c r="V2345" s="73" t="s">
        <v>4726</v>
      </c>
    </row>
    <row r="2346" spans="21:22" x14ac:dyDescent="0.25">
      <c r="U2346" s="73" t="s">
        <v>4727</v>
      </c>
      <c r="V2346" s="73" t="s">
        <v>4728</v>
      </c>
    </row>
    <row r="2347" spans="21:22" x14ac:dyDescent="0.25">
      <c r="U2347" s="73" t="s">
        <v>4729</v>
      </c>
      <c r="V2347" s="73" t="s">
        <v>4730</v>
      </c>
    </row>
    <row r="2348" spans="21:22" x14ac:dyDescent="0.25">
      <c r="U2348" s="73" t="s">
        <v>4731</v>
      </c>
      <c r="V2348" s="73" t="s">
        <v>4732</v>
      </c>
    </row>
    <row r="2349" spans="21:22" x14ac:dyDescent="0.25">
      <c r="U2349" s="73" t="s">
        <v>4733</v>
      </c>
      <c r="V2349" s="73" t="s">
        <v>4734</v>
      </c>
    </row>
    <row r="2350" spans="21:22" x14ac:dyDescent="0.25">
      <c r="U2350" s="73" t="s">
        <v>4735</v>
      </c>
      <c r="V2350" s="73" t="s">
        <v>4736</v>
      </c>
    </row>
    <row r="2351" spans="21:22" x14ac:dyDescent="0.25">
      <c r="U2351" s="73" t="s">
        <v>4737</v>
      </c>
      <c r="V2351" s="73" t="s">
        <v>4738</v>
      </c>
    </row>
    <row r="2352" spans="21:22" x14ac:dyDescent="0.25">
      <c r="U2352" s="73" t="s">
        <v>4739</v>
      </c>
      <c r="V2352" s="73" t="s">
        <v>4317</v>
      </c>
    </row>
    <row r="2353" spans="21:22" x14ac:dyDescent="0.25">
      <c r="U2353" s="73" t="s">
        <v>4740</v>
      </c>
      <c r="V2353" s="73" t="s">
        <v>4741</v>
      </c>
    </row>
    <row r="2354" spans="21:22" x14ac:dyDescent="0.25">
      <c r="U2354" s="73" t="s">
        <v>4742</v>
      </c>
      <c r="V2354" s="73" t="s">
        <v>4743</v>
      </c>
    </row>
    <row r="2355" spans="21:22" x14ac:dyDescent="0.25">
      <c r="U2355" s="73" t="s">
        <v>4744</v>
      </c>
      <c r="V2355" s="73" t="s">
        <v>4745</v>
      </c>
    </row>
    <row r="2356" spans="21:22" x14ac:dyDescent="0.25">
      <c r="U2356" s="73" t="s">
        <v>4746</v>
      </c>
      <c r="V2356" s="73" t="s">
        <v>3731</v>
      </c>
    </row>
    <row r="2357" spans="21:22" x14ac:dyDescent="0.25">
      <c r="U2357" s="73" t="s">
        <v>4747</v>
      </c>
      <c r="V2357" s="73" t="s">
        <v>4748</v>
      </c>
    </row>
    <row r="2358" spans="21:22" x14ac:dyDescent="0.25">
      <c r="U2358" s="73" t="s">
        <v>4749</v>
      </c>
      <c r="V2358" s="73" t="s">
        <v>4750</v>
      </c>
    </row>
    <row r="2359" spans="21:22" x14ac:dyDescent="0.25">
      <c r="U2359" s="73" t="s">
        <v>4751</v>
      </c>
      <c r="V2359" s="73" t="s">
        <v>4752</v>
      </c>
    </row>
    <row r="2360" spans="21:22" x14ac:dyDescent="0.25">
      <c r="U2360" s="73" t="s">
        <v>4753</v>
      </c>
      <c r="V2360" s="73" t="s">
        <v>4754</v>
      </c>
    </row>
    <row r="2361" spans="21:22" x14ac:dyDescent="0.25">
      <c r="U2361" s="73" t="s">
        <v>4755</v>
      </c>
      <c r="V2361" s="73" t="s">
        <v>4756</v>
      </c>
    </row>
    <row r="2362" spans="21:22" x14ac:dyDescent="0.25">
      <c r="U2362" s="73" t="s">
        <v>4757</v>
      </c>
      <c r="V2362" s="73" t="s">
        <v>4758</v>
      </c>
    </row>
    <row r="2363" spans="21:22" x14ac:dyDescent="0.25">
      <c r="U2363" s="73" t="s">
        <v>4759</v>
      </c>
      <c r="V2363" s="73" t="s">
        <v>4760</v>
      </c>
    </row>
    <row r="2364" spans="21:22" x14ac:dyDescent="0.25">
      <c r="U2364" s="73" t="s">
        <v>4761</v>
      </c>
      <c r="V2364" s="73" t="s">
        <v>4762</v>
      </c>
    </row>
    <row r="2365" spans="21:22" x14ac:dyDescent="0.25">
      <c r="U2365" s="73" t="s">
        <v>4763</v>
      </c>
      <c r="V2365" s="73" t="s">
        <v>4309</v>
      </c>
    </row>
    <row r="2366" spans="21:22" x14ac:dyDescent="0.25">
      <c r="U2366" s="73" t="s">
        <v>4764</v>
      </c>
      <c r="V2366" s="73" t="s">
        <v>4765</v>
      </c>
    </row>
    <row r="2367" spans="21:22" x14ac:dyDescent="0.25">
      <c r="U2367" s="73" t="s">
        <v>4766</v>
      </c>
      <c r="V2367" s="73" t="s">
        <v>4341</v>
      </c>
    </row>
    <row r="2368" spans="21:22" x14ac:dyDescent="0.25">
      <c r="U2368" s="73" t="s">
        <v>4767</v>
      </c>
      <c r="V2368" s="73" t="s">
        <v>4768</v>
      </c>
    </row>
    <row r="2369" spans="21:22" x14ac:dyDescent="0.25">
      <c r="U2369" s="73" t="s">
        <v>4769</v>
      </c>
      <c r="V2369" s="73" t="s">
        <v>4770</v>
      </c>
    </row>
    <row r="2370" spans="21:22" x14ac:dyDescent="0.25">
      <c r="U2370" s="73" t="s">
        <v>4771</v>
      </c>
      <c r="V2370" s="73" t="s">
        <v>4772</v>
      </c>
    </row>
    <row r="2371" spans="21:22" x14ac:dyDescent="0.25">
      <c r="U2371" s="73" t="s">
        <v>4773</v>
      </c>
      <c r="V2371" s="73" t="s">
        <v>4774</v>
      </c>
    </row>
    <row r="2372" spans="21:22" x14ac:dyDescent="0.25">
      <c r="U2372" s="73" t="s">
        <v>4775</v>
      </c>
      <c r="V2372" s="73" t="s">
        <v>4776</v>
      </c>
    </row>
    <row r="2373" spans="21:22" x14ac:dyDescent="0.25">
      <c r="U2373" s="73" t="s">
        <v>4777</v>
      </c>
      <c r="V2373" s="73" t="s">
        <v>4778</v>
      </c>
    </row>
    <row r="2374" spans="21:22" x14ac:dyDescent="0.25">
      <c r="U2374" s="73" t="s">
        <v>4779</v>
      </c>
      <c r="V2374" s="73" t="s">
        <v>4780</v>
      </c>
    </row>
    <row r="2375" spans="21:22" x14ac:dyDescent="0.25">
      <c r="U2375" s="73" t="s">
        <v>4781</v>
      </c>
      <c r="V2375" s="73" t="s">
        <v>4782</v>
      </c>
    </row>
    <row r="2376" spans="21:22" x14ac:dyDescent="0.25">
      <c r="U2376" s="73" t="s">
        <v>4783</v>
      </c>
      <c r="V2376" s="73" t="s">
        <v>4780</v>
      </c>
    </row>
    <row r="2377" spans="21:22" x14ac:dyDescent="0.25">
      <c r="U2377" s="73" t="s">
        <v>4784</v>
      </c>
      <c r="V2377" s="73" t="s">
        <v>4782</v>
      </c>
    </row>
    <row r="2378" spans="21:22" x14ac:dyDescent="0.25">
      <c r="U2378" s="73" t="s">
        <v>4785</v>
      </c>
      <c r="V2378" s="73" t="s">
        <v>4786</v>
      </c>
    </row>
    <row r="2379" spans="21:22" x14ac:dyDescent="0.25">
      <c r="U2379" s="73" t="s">
        <v>4787</v>
      </c>
      <c r="V2379" s="73" t="s">
        <v>4788</v>
      </c>
    </row>
    <row r="2380" spans="21:22" x14ac:dyDescent="0.25">
      <c r="U2380" s="73" t="s">
        <v>4789</v>
      </c>
      <c r="V2380" s="73" t="s">
        <v>4790</v>
      </c>
    </row>
    <row r="2381" spans="21:22" x14ac:dyDescent="0.25">
      <c r="U2381" s="73" t="s">
        <v>4791</v>
      </c>
      <c r="V2381" s="73" t="s">
        <v>4792</v>
      </c>
    </row>
    <row r="2382" spans="21:22" x14ac:dyDescent="0.25">
      <c r="U2382" s="73" t="s">
        <v>4793</v>
      </c>
      <c r="V2382" s="73" t="s">
        <v>4794</v>
      </c>
    </row>
    <row r="2383" spans="21:22" x14ac:dyDescent="0.25">
      <c r="U2383" s="73" t="s">
        <v>4795</v>
      </c>
      <c r="V2383" s="73" t="s">
        <v>4796</v>
      </c>
    </row>
    <row r="2384" spans="21:22" x14ac:dyDescent="0.25">
      <c r="U2384" s="73" t="s">
        <v>4797</v>
      </c>
      <c r="V2384" s="73" t="s">
        <v>4798</v>
      </c>
    </row>
    <row r="2385" spans="21:22" x14ac:dyDescent="0.25">
      <c r="U2385" s="73" t="s">
        <v>4799</v>
      </c>
      <c r="V2385" s="73" t="s">
        <v>4800</v>
      </c>
    </row>
    <row r="2386" spans="21:22" x14ac:dyDescent="0.25">
      <c r="U2386" s="73" t="s">
        <v>4801</v>
      </c>
      <c r="V2386" s="73" t="s">
        <v>4802</v>
      </c>
    </row>
    <row r="2387" spans="21:22" x14ac:dyDescent="0.25">
      <c r="U2387" s="73" t="s">
        <v>4803</v>
      </c>
      <c r="V2387" s="73" t="s">
        <v>4804</v>
      </c>
    </row>
    <row r="2388" spans="21:22" x14ac:dyDescent="0.25">
      <c r="U2388" s="73" t="s">
        <v>4805</v>
      </c>
      <c r="V2388" s="73" t="s">
        <v>4806</v>
      </c>
    </row>
    <row r="2389" spans="21:22" x14ac:dyDescent="0.25">
      <c r="U2389" s="73" t="s">
        <v>4807</v>
      </c>
      <c r="V2389" s="73" t="s">
        <v>4808</v>
      </c>
    </row>
    <row r="2390" spans="21:22" x14ac:dyDescent="0.25">
      <c r="U2390" s="73" t="s">
        <v>4809</v>
      </c>
      <c r="V2390" s="73" t="s">
        <v>4810</v>
      </c>
    </row>
    <row r="2391" spans="21:22" x14ac:dyDescent="0.25">
      <c r="U2391" s="73" t="s">
        <v>4811</v>
      </c>
      <c r="V2391" s="73" t="s">
        <v>4812</v>
      </c>
    </row>
    <row r="2392" spans="21:22" x14ac:dyDescent="0.25">
      <c r="U2392" s="73" t="s">
        <v>4813</v>
      </c>
      <c r="V2392" s="73" t="s">
        <v>4814</v>
      </c>
    </row>
    <row r="2393" spans="21:22" x14ac:dyDescent="0.25">
      <c r="U2393" s="73" t="s">
        <v>4815</v>
      </c>
      <c r="V2393" s="73" t="s">
        <v>4816</v>
      </c>
    </row>
    <row r="2394" spans="21:22" x14ac:dyDescent="0.25">
      <c r="U2394" s="73" t="s">
        <v>4817</v>
      </c>
      <c r="V2394" s="73" t="s">
        <v>4818</v>
      </c>
    </row>
    <row r="2395" spans="21:22" x14ac:dyDescent="0.25">
      <c r="U2395" s="73" t="s">
        <v>4819</v>
      </c>
      <c r="V2395" s="73" t="s">
        <v>4820</v>
      </c>
    </row>
    <row r="2396" spans="21:22" x14ac:dyDescent="0.25">
      <c r="U2396" s="73" t="s">
        <v>4821</v>
      </c>
      <c r="V2396" s="73" t="s">
        <v>4822</v>
      </c>
    </row>
    <row r="2397" spans="21:22" x14ac:dyDescent="0.25">
      <c r="U2397" s="73" t="s">
        <v>4823</v>
      </c>
      <c r="V2397" s="73" t="s">
        <v>4824</v>
      </c>
    </row>
    <row r="2398" spans="21:22" x14ac:dyDescent="0.25">
      <c r="U2398" s="73" t="s">
        <v>4825</v>
      </c>
      <c r="V2398" s="73" t="s">
        <v>4826</v>
      </c>
    </row>
    <row r="2399" spans="21:22" x14ac:dyDescent="0.25">
      <c r="U2399" s="73" t="s">
        <v>4827</v>
      </c>
      <c r="V2399" s="73" t="s">
        <v>4828</v>
      </c>
    </row>
    <row r="2400" spans="21:22" x14ac:dyDescent="0.25">
      <c r="U2400" s="73" t="s">
        <v>4829</v>
      </c>
      <c r="V2400" s="73" t="s">
        <v>4830</v>
      </c>
    </row>
    <row r="2401" spans="21:22" x14ac:dyDescent="0.25">
      <c r="U2401" s="73" t="s">
        <v>4831</v>
      </c>
      <c r="V2401" s="73" t="s">
        <v>4832</v>
      </c>
    </row>
    <row r="2402" spans="21:22" x14ac:dyDescent="0.25">
      <c r="U2402" s="73" t="s">
        <v>4833</v>
      </c>
      <c r="V2402" s="73" t="s">
        <v>4834</v>
      </c>
    </row>
    <row r="2403" spans="21:22" x14ac:dyDescent="0.25">
      <c r="U2403" s="73" t="s">
        <v>4835</v>
      </c>
      <c r="V2403" s="73" t="s">
        <v>4375</v>
      </c>
    </row>
    <row r="2404" spans="21:22" x14ac:dyDescent="0.25">
      <c r="U2404" s="73" t="s">
        <v>4836</v>
      </c>
      <c r="V2404" s="73" t="s">
        <v>4837</v>
      </c>
    </row>
    <row r="2405" spans="21:22" x14ac:dyDescent="0.25">
      <c r="U2405" s="73" t="s">
        <v>4838</v>
      </c>
      <c r="V2405" s="73" t="s">
        <v>4839</v>
      </c>
    </row>
    <row r="2406" spans="21:22" x14ac:dyDescent="0.25">
      <c r="U2406" s="73" t="s">
        <v>4840</v>
      </c>
      <c r="V2406" s="73" t="s">
        <v>4841</v>
      </c>
    </row>
    <row r="2407" spans="21:22" x14ac:dyDescent="0.25">
      <c r="U2407" s="73" t="s">
        <v>4842</v>
      </c>
      <c r="V2407" s="73" t="s">
        <v>4843</v>
      </c>
    </row>
    <row r="2408" spans="21:22" x14ac:dyDescent="0.25">
      <c r="U2408" s="73" t="s">
        <v>4844</v>
      </c>
      <c r="V2408" s="73" t="s">
        <v>4845</v>
      </c>
    </row>
    <row r="2409" spans="21:22" x14ac:dyDescent="0.25">
      <c r="U2409" s="73" t="s">
        <v>4846</v>
      </c>
      <c r="V2409" s="73" t="s">
        <v>4847</v>
      </c>
    </row>
    <row r="2410" spans="21:22" x14ac:dyDescent="0.25">
      <c r="U2410" s="73" t="s">
        <v>4848</v>
      </c>
      <c r="V2410" s="73" t="s">
        <v>4849</v>
      </c>
    </row>
    <row r="2411" spans="21:22" x14ac:dyDescent="0.25">
      <c r="U2411" s="73" t="s">
        <v>4850</v>
      </c>
      <c r="V2411" s="73" t="s">
        <v>4851</v>
      </c>
    </row>
    <row r="2412" spans="21:22" x14ac:dyDescent="0.25">
      <c r="U2412" s="73" t="s">
        <v>4852</v>
      </c>
      <c r="V2412" s="73" t="s">
        <v>4853</v>
      </c>
    </row>
    <row r="2413" spans="21:22" x14ac:dyDescent="0.25">
      <c r="U2413" s="73" t="s">
        <v>4854</v>
      </c>
      <c r="V2413" s="73" t="s">
        <v>4855</v>
      </c>
    </row>
    <row r="2414" spans="21:22" x14ac:dyDescent="0.25">
      <c r="U2414" s="73" t="s">
        <v>4856</v>
      </c>
      <c r="V2414" s="73" t="s">
        <v>4857</v>
      </c>
    </row>
    <row r="2415" spans="21:22" x14ac:dyDescent="0.25">
      <c r="U2415" s="73" t="s">
        <v>4858</v>
      </c>
      <c r="V2415" s="73" t="s">
        <v>4859</v>
      </c>
    </row>
    <row r="2416" spans="21:22" x14ac:dyDescent="0.25">
      <c r="U2416" s="73" t="s">
        <v>4860</v>
      </c>
      <c r="V2416" s="73" t="s">
        <v>4861</v>
      </c>
    </row>
    <row r="2417" spans="21:22" x14ac:dyDescent="0.25">
      <c r="U2417" s="73" t="s">
        <v>4862</v>
      </c>
      <c r="V2417" s="73" t="s">
        <v>4863</v>
      </c>
    </row>
    <row r="2418" spans="21:22" x14ac:dyDescent="0.25">
      <c r="U2418" s="73" t="s">
        <v>4864</v>
      </c>
      <c r="V2418" s="73" t="s">
        <v>4865</v>
      </c>
    </row>
    <row r="2419" spans="21:22" x14ac:dyDescent="0.25">
      <c r="U2419" s="73" t="s">
        <v>4866</v>
      </c>
      <c r="V2419" s="73" t="s">
        <v>4867</v>
      </c>
    </row>
    <row r="2420" spans="21:22" x14ac:dyDescent="0.25">
      <c r="U2420" s="73" t="s">
        <v>4868</v>
      </c>
      <c r="V2420" s="73" t="s">
        <v>4869</v>
      </c>
    </row>
    <row r="2421" spans="21:22" x14ac:dyDescent="0.25">
      <c r="U2421" s="73" t="s">
        <v>4870</v>
      </c>
      <c r="V2421" s="73" t="s">
        <v>4869</v>
      </c>
    </row>
    <row r="2422" spans="21:22" x14ac:dyDescent="0.25">
      <c r="U2422" s="73" t="s">
        <v>4871</v>
      </c>
      <c r="V2422" s="73" t="s">
        <v>4872</v>
      </c>
    </row>
    <row r="2423" spans="21:22" x14ac:dyDescent="0.25">
      <c r="U2423" s="73" t="s">
        <v>4873</v>
      </c>
      <c r="V2423" s="73" t="s">
        <v>4874</v>
      </c>
    </row>
    <row r="2424" spans="21:22" x14ac:dyDescent="0.25">
      <c r="U2424" s="73" t="s">
        <v>4875</v>
      </c>
      <c r="V2424" s="73" t="s">
        <v>4876</v>
      </c>
    </row>
    <row r="2425" spans="21:22" x14ac:dyDescent="0.25">
      <c r="U2425" s="73" t="s">
        <v>4877</v>
      </c>
      <c r="V2425" s="73" t="s">
        <v>4878</v>
      </c>
    </row>
    <row r="2426" spans="21:22" x14ac:dyDescent="0.25">
      <c r="U2426" s="73" t="s">
        <v>4879</v>
      </c>
      <c r="V2426" s="73" t="s">
        <v>4880</v>
      </c>
    </row>
    <row r="2427" spans="21:22" x14ac:dyDescent="0.25">
      <c r="U2427" s="73" t="s">
        <v>4881</v>
      </c>
      <c r="V2427" s="73" t="s">
        <v>4882</v>
      </c>
    </row>
    <row r="2428" spans="21:22" x14ac:dyDescent="0.25">
      <c r="U2428" s="73" t="s">
        <v>4883</v>
      </c>
      <c r="V2428" s="73" t="s">
        <v>4884</v>
      </c>
    </row>
    <row r="2429" spans="21:22" x14ac:dyDescent="0.25">
      <c r="U2429" s="73" t="s">
        <v>4885</v>
      </c>
      <c r="V2429" s="73" t="s">
        <v>4886</v>
      </c>
    </row>
    <row r="2430" spans="21:22" x14ac:dyDescent="0.25">
      <c r="U2430" s="73" t="s">
        <v>4887</v>
      </c>
      <c r="V2430" s="73" t="s">
        <v>4888</v>
      </c>
    </row>
    <row r="2431" spans="21:22" x14ac:dyDescent="0.25">
      <c r="U2431" s="73" t="s">
        <v>4889</v>
      </c>
      <c r="V2431" s="73" t="s">
        <v>4890</v>
      </c>
    </row>
    <row r="2432" spans="21:22" x14ac:dyDescent="0.25">
      <c r="U2432" s="73" t="s">
        <v>4891</v>
      </c>
      <c r="V2432" s="73" t="s">
        <v>4892</v>
      </c>
    </row>
    <row r="2433" spans="21:22" x14ac:dyDescent="0.25">
      <c r="U2433" s="73" t="s">
        <v>4893</v>
      </c>
      <c r="V2433" s="73" t="s">
        <v>4894</v>
      </c>
    </row>
    <row r="2434" spans="21:22" x14ac:dyDescent="0.25">
      <c r="U2434" s="73" t="s">
        <v>4895</v>
      </c>
      <c r="V2434" s="73" t="s">
        <v>4896</v>
      </c>
    </row>
    <row r="2435" spans="21:22" x14ac:dyDescent="0.25">
      <c r="U2435" s="73" t="s">
        <v>4897</v>
      </c>
      <c r="V2435" s="73" t="s">
        <v>4898</v>
      </c>
    </row>
    <row r="2436" spans="21:22" x14ac:dyDescent="0.25">
      <c r="U2436" s="73" t="s">
        <v>4899</v>
      </c>
      <c r="V2436" s="73" t="s">
        <v>4900</v>
      </c>
    </row>
    <row r="2437" spans="21:22" x14ac:dyDescent="0.25">
      <c r="U2437" s="73" t="s">
        <v>4901</v>
      </c>
      <c r="V2437" s="73" t="s">
        <v>4902</v>
      </c>
    </row>
    <row r="2438" spans="21:22" x14ac:dyDescent="0.25">
      <c r="U2438" s="73" t="s">
        <v>4903</v>
      </c>
      <c r="V2438" s="73" t="s">
        <v>4904</v>
      </c>
    </row>
    <row r="2439" spans="21:22" x14ac:dyDescent="0.25">
      <c r="U2439" s="73" t="s">
        <v>4905</v>
      </c>
      <c r="V2439" s="73" t="s">
        <v>4906</v>
      </c>
    </row>
    <row r="2440" spans="21:22" x14ac:dyDescent="0.25">
      <c r="U2440" s="73" t="s">
        <v>4907</v>
      </c>
      <c r="V2440" s="73" t="s">
        <v>4908</v>
      </c>
    </row>
    <row r="2441" spans="21:22" x14ac:dyDescent="0.25">
      <c r="U2441" s="73" t="s">
        <v>4909</v>
      </c>
      <c r="V2441" s="73" t="s">
        <v>4910</v>
      </c>
    </row>
    <row r="2442" spans="21:22" x14ac:dyDescent="0.25">
      <c r="U2442" s="73" t="s">
        <v>4911</v>
      </c>
      <c r="V2442" s="73" t="s">
        <v>4912</v>
      </c>
    </row>
    <row r="2443" spans="21:22" x14ac:dyDescent="0.25">
      <c r="U2443" s="73" t="s">
        <v>4913</v>
      </c>
      <c r="V2443" s="73" t="s">
        <v>4914</v>
      </c>
    </row>
    <row r="2444" spans="21:22" x14ac:dyDescent="0.25">
      <c r="U2444" s="73" t="s">
        <v>4915</v>
      </c>
      <c r="V2444" s="73" t="s">
        <v>4916</v>
      </c>
    </row>
    <row r="2445" spans="21:22" x14ac:dyDescent="0.25">
      <c r="U2445" s="73" t="s">
        <v>4917</v>
      </c>
      <c r="V2445" s="73" t="s">
        <v>4918</v>
      </c>
    </row>
    <row r="2446" spans="21:22" x14ac:dyDescent="0.25">
      <c r="U2446" s="73" t="s">
        <v>4919</v>
      </c>
      <c r="V2446" s="73" t="s">
        <v>4920</v>
      </c>
    </row>
    <row r="2447" spans="21:22" x14ac:dyDescent="0.25">
      <c r="U2447" s="73" t="s">
        <v>4921</v>
      </c>
      <c r="V2447" s="73" t="s">
        <v>4922</v>
      </c>
    </row>
    <row r="2448" spans="21:22" x14ac:dyDescent="0.25">
      <c r="U2448" s="73" t="s">
        <v>4923</v>
      </c>
      <c r="V2448" s="73" t="s">
        <v>4924</v>
      </c>
    </row>
    <row r="2449" spans="21:22" x14ac:dyDescent="0.25">
      <c r="U2449" s="73" t="s">
        <v>4925</v>
      </c>
      <c r="V2449" s="73" t="s">
        <v>4926</v>
      </c>
    </row>
    <row r="2450" spans="21:22" x14ac:dyDescent="0.25">
      <c r="U2450" s="73" t="s">
        <v>4927</v>
      </c>
      <c r="V2450" s="73" t="s">
        <v>4928</v>
      </c>
    </row>
    <row r="2451" spans="21:22" x14ac:dyDescent="0.25">
      <c r="U2451" s="73" t="s">
        <v>4929</v>
      </c>
      <c r="V2451" s="73" t="s">
        <v>4930</v>
      </c>
    </row>
    <row r="2452" spans="21:22" x14ac:dyDescent="0.25">
      <c r="U2452" s="73" t="s">
        <v>4931</v>
      </c>
      <c r="V2452" s="73" t="s">
        <v>4932</v>
      </c>
    </row>
    <row r="2453" spans="21:22" x14ac:dyDescent="0.25">
      <c r="U2453" s="73" t="s">
        <v>4933</v>
      </c>
      <c r="V2453" s="73" t="s">
        <v>4934</v>
      </c>
    </row>
    <row r="2454" spans="21:22" x14ac:dyDescent="0.25">
      <c r="U2454" s="73" t="s">
        <v>4935</v>
      </c>
      <c r="V2454" s="73" t="s">
        <v>4936</v>
      </c>
    </row>
    <row r="2455" spans="21:22" x14ac:dyDescent="0.25">
      <c r="U2455" s="73" t="s">
        <v>4937</v>
      </c>
      <c r="V2455" s="73" t="s">
        <v>4938</v>
      </c>
    </row>
    <row r="2456" spans="21:22" x14ac:dyDescent="0.25">
      <c r="U2456" s="73" t="s">
        <v>4939</v>
      </c>
      <c r="V2456" s="73" t="s">
        <v>4940</v>
      </c>
    </row>
    <row r="2457" spans="21:22" x14ac:dyDescent="0.25">
      <c r="U2457" s="73" t="s">
        <v>4941</v>
      </c>
      <c r="V2457" s="73" t="s">
        <v>4942</v>
      </c>
    </row>
    <row r="2458" spans="21:22" x14ac:dyDescent="0.25">
      <c r="U2458" s="73" t="s">
        <v>4943</v>
      </c>
      <c r="V2458" s="73" t="s">
        <v>4944</v>
      </c>
    </row>
    <row r="2459" spans="21:22" x14ac:dyDescent="0.25">
      <c r="U2459" s="73" t="s">
        <v>4945</v>
      </c>
      <c r="V2459" s="73" t="s">
        <v>4946</v>
      </c>
    </row>
    <row r="2460" spans="21:22" x14ac:dyDescent="0.25">
      <c r="U2460" s="73" t="s">
        <v>4947</v>
      </c>
      <c r="V2460" s="73" t="s">
        <v>4948</v>
      </c>
    </row>
    <row r="2461" spans="21:22" x14ac:dyDescent="0.25">
      <c r="U2461" s="73" t="s">
        <v>4949</v>
      </c>
      <c r="V2461" s="73" t="s">
        <v>4950</v>
      </c>
    </row>
    <row r="2462" spans="21:22" x14ac:dyDescent="0.25">
      <c r="U2462" s="73" t="s">
        <v>4951</v>
      </c>
      <c r="V2462" s="73" t="s">
        <v>4952</v>
      </c>
    </row>
    <row r="2463" spans="21:22" x14ac:dyDescent="0.25">
      <c r="U2463" s="73" t="s">
        <v>4953</v>
      </c>
      <c r="V2463" s="73" t="s">
        <v>4954</v>
      </c>
    </row>
    <row r="2464" spans="21:22" x14ac:dyDescent="0.25">
      <c r="U2464" s="73" t="s">
        <v>4955</v>
      </c>
      <c r="V2464" s="73" t="s">
        <v>4956</v>
      </c>
    </row>
    <row r="2465" spans="21:22" x14ac:dyDescent="0.25">
      <c r="U2465" s="73" t="s">
        <v>4957</v>
      </c>
      <c r="V2465" s="73" t="s">
        <v>4958</v>
      </c>
    </row>
    <row r="2466" spans="21:22" x14ac:dyDescent="0.25">
      <c r="U2466" s="73" t="s">
        <v>4959</v>
      </c>
      <c r="V2466" s="73" t="s">
        <v>4960</v>
      </c>
    </row>
    <row r="2467" spans="21:22" x14ac:dyDescent="0.25">
      <c r="U2467" s="73" t="s">
        <v>4961</v>
      </c>
      <c r="V2467" s="73" t="s">
        <v>4962</v>
      </c>
    </row>
    <row r="2468" spans="21:22" x14ac:dyDescent="0.25">
      <c r="U2468" s="73" t="s">
        <v>4963</v>
      </c>
      <c r="V2468" s="73" t="s">
        <v>4964</v>
      </c>
    </row>
    <row r="2469" spans="21:22" x14ac:dyDescent="0.25">
      <c r="U2469" s="73" t="s">
        <v>4965</v>
      </c>
      <c r="V2469" s="73" t="s">
        <v>4966</v>
      </c>
    </row>
    <row r="2470" spans="21:22" x14ac:dyDescent="0.25">
      <c r="U2470" s="73" t="s">
        <v>4967</v>
      </c>
      <c r="V2470" s="73" t="s">
        <v>4968</v>
      </c>
    </row>
    <row r="2471" spans="21:22" x14ac:dyDescent="0.25">
      <c r="U2471" s="73" t="s">
        <v>4969</v>
      </c>
      <c r="V2471" s="73" t="s">
        <v>4970</v>
      </c>
    </row>
    <row r="2472" spans="21:22" x14ac:dyDescent="0.25">
      <c r="U2472" s="73" t="s">
        <v>4971</v>
      </c>
      <c r="V2472" s="73" t="s">
        <v>4972</v>
      </c>
    </row>
    <row r="2473" spans="21:22" x14ac:dyDescent="0.25">
      <c r="U2473" s="73" t="s">
        <v>4973</v>
      </c>
      <c r="V2473" s="73" t="s">
        <v>4974</v>
      </c>
    </row>
    <row r="2474" spans="21:22" x14ac:dyDescent="0.25">
      <c r="U2474" s="73" t="s">
        <v>4975</v>
      </c>
      <c r="V2474" s="73" t="s">
        <v>4976</v>
      </c>
    </row>
    <row r="2475" spans="21:22" x14ac:dyDescent="0.25">
      <c r="U2475" s="73" t="s">
        <v>4977</v>
      </c>
      <c r="V2475" s="73" t="s">
        <v>4978</v>
      </c>
    </row>
    <row r="2476" spans="21:22" x14ac:dyDescent="0.25">
      <c r="U2476" s="73" t="s">
        <v>4979</v>
      </c>
      <c r="V2476" s="73" t="s">
        <v>4980</v>
      </c>
    </row>
    <row r="2477" spans="21:22" x14ac:dyDescent="0.25">
      <c r="U2477" s="73" t="s">
        <v>4981</v>
      </c>
      <c r="V2477" s="73" t="s">
        <v>4982</v>
      </c>
    </row>
    <row r="2478" spans="21:22" x14ac:dyDescent="0.25">
      <c r="U2478" s="73" t="s">
        <v>4983</v>
      </c>
      <c r="V2478" s="73" t="s">
        <v>4984</v>
      </c>
    </row>
    <row r="2479" spans="21:22" x14ac:dyDescent="0.25">
      <c r="U2479" s="73" t="s">
        <v>4985</v>
      </c>
      <c r="V2479" s="73" t="s">
        <v>4986</v>
      </c>
    </row>
    <row r="2480" spans="21:22" x14ac:dyDescent="0.25">
      <c r="U2480" s="73" t="s">
        <v>4987</v>
      </c>
      <c r="V2480" s="73" t="s">
        <v>4988</v>
      </c>
    </row>
    <row r="2481" spans="21:22" x14ac:dyDescent="0.25">
      <c r="U2481" s="73" t="s">
        <v>4989</v>
      </c>
      <c r="V2481" s="73" t="s">
        <v>4990</v>
      </c>
    </row>
    <row r="2482" spans="21:22" x14ac:dyDescent="0.25">
      <c r="U2482" s="73" t="s">
        <v>4991</v>
      </c>
      <c r="V2482" s="73" t="s">
        <v>4992</v>
      </c>
    </row>
    <row r="2483" spans="21:22" x14ac:dyDescent="0.25">
      <c r="U2483" s="73" t="s">
        <v>4993</v>
      </c>
      <c r="V2483" s="73" t="s">
        <v>4994</v>
      </c>
    </row>
    <row r="2484" spans="21:22" x14ac:dyDescent="0.25">
      <c r="U2484" s="73" t="s">
        <v>4995</v>
      </c>
      <c r="V2484" s="73" t="s">
        <v>4996</v>
      </c>
    </row>
    <row r="2485" spans="21:22" x14ac:dyDescent="0.25">
      <c r="U2485" s="73" t="s">
        <v>4997</v>
      </c>
      <c r="V2485" s="73" t="s">
        <v>4998</v>
      </c>
    </row>
    <row r="2486" spans="21:22" x14ac:dyDescent="0.25">
      <c r="U2486" s="73" t="s">
        <v>4999</v>
      </c>
      <c r="V2486" s="73" t="s">
        <v>5000</v>
      </c>
    </row>
    <row r="2487" spans="21:22" x14ac:dyDescent="0.25">
      <c r="U2487" s="73" t="s">
        <v>5001</v>
      </c>
      <c r="V2487" s="73" t="s">
        <v>5002</v>
      </c>
    </row>
    <row r="2488" spans="21:22" x14ac:dyDescent="0.25">
      <c r="U2488" s="73" t="s">
        <v>5003</v>
      </c>
      <c r="V2488" s="73" t="s">
        <v>5004</v>
      </c>
    </row>
    <row r="2489" spans="21:22" x14ac:dyDescent="0.25">
      <c r="U2489" s="73" t="s">
        <v>5005</v>
      </c>
      <c r="V2489" s="73" t="s">
        <v>5006</v>
      </c>
    </row>
    <row r="2490" spans="21:22" x14ac:dyDescent="0.25">
      <c r="U2490" s="73" t="s">
        <v>5007</v>
      </c>
      <c r="V2490" s="73" t="s">
        <v>5008</v>
      </c>
    </row>
    <row r="2491" spans="21:22" x14ac:dyDescent="0.25">
      <c r="U2491" s="73" t="s">
        <v>5009</v>
      </c>
      <c r="V2491" s="73" t="s">
        <v>5010</v>
      </c>
    </row>
    <row r="2492" spans="21:22" x14ac:dyDescent="0.25">
      <c r="U2492" s="73" t="s">
        <v>5011</v>
      </c>
      <c r="V2492" s="73" t="s">
        <v>5012</v>
      </c>
    </row>
    <row r="2493" spans="21:22" x14ac:dyDescent="0.25">
      <c r="U2493" s="73" t="s">
        <v>5013</v>
      </c>
      <c r="V2493" s="73" t="s">
        <v>5014</v>
      </c>
    </row>
    <row r="2494" spans="21:22" x14ac:dyDescent="0.25">
      <c r="U2494" s="73" t="s">
        <v>5015</v>
      </c>
      <c r="V2494" s="73" t="s">
        <v>5016</v>
      </c>
    </row>
    <row r="2495" spans="21:22" x14ac:dyDescent="0.25">
      <c r="U2495" s="73" t="s">
        <v>5017</v>
      </c>
      <c r="V2495" s="73" t="s">
        <v>5018</v>
      </c>
    </row>
    <row r="2496" spans="21:22" x14ac:dyDescent="0.25">
      <c r="U2496" s="73" t="s">
        <v>5019</v>
      </c>
      <c r="V2496" s="73" t="s">
        <v>5020</v>
      </c>
    </row>
    <row r="2497" spans="21:22" x14ac:dyDescent="0.25">
      <c r="U2497" s="73" t="s">
        <v>5021</v>
      </c>
      <c r="V2497" s="73" t="s">
        <v>5022</v>
      </c>
    </row>
    <row r="2498" spans="21:22" x14ac:dyDescent="0.25">
      <c r="U2498" s="73" t="s">
        <v>5023</v>
      </c>
      <c r="V2498" s="73" t="s">
        <v>5024</v>
      </c>
    </row>
    <row r="2499" spans="21:22" x14ac:dyDescent="0.25">
      <c r="U2499" s="73" t="s">
        <v>5025</v>
      </c>
      <c r="V2499" s="73" t="s">
        <v>5026</v>
      </c>
    </row>
    <row r="2500" spans="21:22" x14ac:dyDescent="0.25">
      <c r="U2500" s="73" t="s">
        <v>5027</v>
      </c>
      <c r="V2500" s="73" t="s">
        <v>5028</v>
      </c>
    </row>
    <row r="2501" spans="21:22" x14ac:dyDescent="0.25">
      <c r="U2501" s="73" t="s">
        <v>5029</v>
      </c>
      <c r="V2501" s="73" t="s">
        <v>5030</v>
      </c>
    </row>
    <row r="2502" spans="21:22" x14ac:dyDescent="0.25">
      <c r="U2502" s="73" t="s">
        <v>5031</v>
      </c>
      <c r="V2502" s="73" t="s">
        <v>5032</v>
      </c>
    </row>
    <row r="2503" spans="21:22" x14ac:dyDescent="0.25">
      <c r="U2503" s="73" t="s">
        <v>5033</v>
      </c>
      <c r="V2503" s="73" t="s">
        <v>5034</v>
      </c>
    </row>
    <row r="2504" spans="21:22" x14ac:dyDescent="0.25">
      <c r="U2504" s="73" t="s">
        <v>5035</v>
      </c>
      <c r="V2504" s="73" t="s">
        <v>5036</v>
      </c>
    </row>
    <row r="2505" spans="21:22" x14ac:dyDescent="0.25">
      <c r="U2505" s="73" t="s">
        <v>5037</v>
      </c>
      <c r="V2505" s="73" t="s">
        <v>5038</v>
      </c>
    </row>
    <row r="2506" spans="21:22" x14ac:dyDescent="0.25">
      <c r="U2506" s="73" t="s">
        <v>5039</v>
      </c>
      <c r="V2506" s="73" t="s">
        <v>5040</v>
      </c>
    </row>
    <row r="2507" spans="21:22" x14ac:dyDescent="0.25">
      <c r="U2507" s="73" t="s">
        <v>5041</v>
      </c>
      <c r="V2507" s="73" t="s">
        <v>5042</v>
      </c>
    </row>
    <row r="2508" spans="21:22" x14ac:dyDescent="0.25">
      <c r="U2508" s="73" t="s">
        <v>5043</v>
      </c>
      <c r="V2508" s="73" t="s">
        <v>5044</v>
      </c>
    </row>
    <row r="2509" spans="21:22" x14ac:dyDescent="0.25">
      <c r="U2509" s="73" t="s">
        <v>5045</v>
      </c>
      <c r="V2509" s="73" t="s">
        <v>5046</v>
      </c>
    </row>
    <row r="2510" spans="21:22" x14ac:dyDescent="0.25">
      <c r="U2510" s="73" t="s">
        <v>5047</v>
      </c>
      <c r="V2510" s="73" t="s">
        <v>5048</v>
      </c>
    </row>
    <row r="2511" spans="21:22" x14ac:dyDescent="0.25">
      <c r="U2511" s="73" t="s">
        <v>5049</v>
      </c>
      <c r="V2511" s="73" t="s">
        <v>5050</v>
      </c>
    </row>
    <row r="2512" spans="21:22" x14ac:dyDescent="0.25">
      <c r="U2512" s="73" t="s">
        <v>5051</v>
      </c>
      <c r="V2512" s="73" t="s">
        <v>4794</v>
      </c>
    </row>
    <row r="2513" spans="21:22" x14ac:dyDescent="0.25">
      <c r="U2513" s="73" t="s">
        <v>5052</v>
      </c>
      <c r="V2513" s="73" t="s">
        <v>5053</v>
      </c>
    </row>
    <row r="2514" spans="21:22" x14ac:dyDescent="0.25">
      <c r="U2514" s="73" t="s">
        <v>5054</v>
      </c>
      <c r="V2514" s="73" t="s">
        <v>5055</v>
      </c>
    </row>
    <row r="2515" spans="21:22" x14ac:dyDescent="0.25">
      <c r="U2515" s="73" t="s">
        <v>5056</v>
      </c>
      <c r="V2515" s="73" t="s">
        <v>5057</v>
      </c>
    </row>
    <row r="2516" spans="21:22" x14ac:dyDescent="0.25">
      <c r="U2516" s="73" t="s">
        <v>5058</v>
      </c>
      <c r="V2516" s="73" t="s">
        <v>5059</v>
      </c>
    </row>
    <row r="2517" spans="21:22" x14ac:dyDescent="0.25">
      <c r="U2517" s="73" t="s">
        <v>5060</v>
      </c>
      <c r="V2517" s="73" t="s">
        <v>5061</v>
      </c>
    </row>
    <row r="2518" spans="21:22" x14ac:dyDescent="0.25">
      <c r="U2518" s="73" t="s">
        <v>5062</v>
      </c>
      <c r="V2518" s="73" t="s">
        <v>4964</v>
      </c>
    </row>
    <row r="2519" spans="21:22" x14ac:dyDescent="0.25">
      <c r="U2519" s="73" t="s">
        <v>5063</v>
      </c>
      <c r="V2519" s="73" t="s">
        <v>5064</v>
      </c>
    </row>
    <row r="2520" spans="21:22" x14ac:dyDescent="0.25">
      <c r="U2520" s="73" t="s">
        <v>5065</v>
      </c>
      <c r="V2520" s="73" t="s">
        <v>5066</v>
      </c>
    </row>
    <row r="2521" spans="21:22" x14ac:dyDescent="0.25">
      <c r="U2521" s="73" t="s">
        <v>5067</v>
      </c>
      <c r="V2521" s="73" t="s">
        <v>5068</v>
      </c>
    </row>
    <row r="2522" spans="21:22" x14ac:dyDescent="0.25">
      <c r="U2522" s="73" t="s">
        <v>5069</v>
      </c>
      <c r="V2522" s="73" t="s">
        <v>5070</v>
      </c>
    </row>
    <row r="2523" spans="21:22" x14ac:dyDescent="0.25">
      <c r="U2523" s="73" t="s">
        <v>5071</v>
      </c>
      <c r="V2523" s="73" t="s">
        <v>4964</v>
      </c>
    </row>
    <row r="2524" spans="21:22" x14ac:dyDescent="0.25">
      <c r="U2524" s="73" t="s">
        <v>5072</v>
      </c>
      <c r="V2524" s="73" t="s">
        <v>5073</v>
      </c>
    </row>
    <row r="2525" spans="21:22" x14ac:dyDescent="0.25">
      <c r="U2525" s="73" t="s">
        <v>5074</v>
      </c>
      <c r="V2525" s="73" t="s">
        <v>5075</v>
      </c>
    </row>
    <row r="2526" spans="21:22" x14ac:dyDescent="0.25">
      <c r="U2526" s="73" t="s">
        <v>5076</v>
      </c>
      <c r="V2526" s="73" t="s">
        <v>5077</v>
      </c>
    </row>
    <row r="2527" spans="21:22" x14ac:dyDescent="0.25">
      <c r="U2527" s="73" t="s">
        <v>5078</v>
      </c>
      <c r="V2527" s="73" t="s">
        <v>5079</v>
      </c>
    </row>
    <row r="2528" spans="21:22" x14ac:dyDescent="0.25">
      <c r="U2528" s="73" t="s">
        <v>5080</v>
      </c>
      <c r="V2528" s="73" t="s">
        <v>5081</v>
      </c>
    </row>
    <row r="2529" spans="21:22" x14ac:dyDescent="0.25">
      <c r="U2529" s="73" t="s">
        <v>5082</v>
      </c>
      <c r="V2529" s="73" t="s">
        <v>5083</v>
      </c>
    </row>
    <row r="2530" spans="21:22" x14ac:dyDescent="0.25">
      <c r="U2530" s="73" t="s">
        <v>5084</v>
      </c>
      <c r="V2530" s="73" t="s">
        <v>5085</v>
      </c>
    </row>
    <row r="2531" spans="21:22" x14ac:dyDescent="0.25">
      <c r="U2531" s="73" t="s">
        <v>5086</v>
      </c>
      <c r="V2531" s="73" t="s">
        <v>5087</v>
      </c>
    </row>
    <row r="2532" spans="21:22" x14ac:dyDescent="0.25">
      <c r="U2532" s="73" t="s">
        <v>5088</v>
      </c>
      <c r="V2532" s="73" t="s">
        <v>5089</v>
      </c>
    </row>
    <row r="2533" spans="21:22" x14ac:dyDescent="0.25">
      <c r="U2533" s="73" t="s">
        <v>5090</v>
      </c>
      <c r="V2533" s="73" t="s">
        <v>5091</v>
      </c>
    </row>
    <row r="2534" spans="21:22" x14ac:dyDescent="0.25">
      <c r="U2534" s="73" t="s">
        <v>5092</v>
      </c>
      <c r="V2534" s="73" t="s">
        <v>5093</v>
      </c>
    </row>
    <row r="2535" spans="21:22" x14ac:dyDescent="0.25">
      <c r="U2535" s="73" t="s">
        <v>5094</v>
      </c>
      <c r="V2535" s="73" t="s">
        <v>5095</v>
      </c>
    </row>
    <row r="2536" spans="21:22" x14ac:dyDescent="0.25">
      <c r="U2536" s="73" t="s">
        <v>5096</v>
      </c>
      <c r="V2536" s="73" t="s">
        <v>5097</v>
      </c>
    </row>
    <row r="2537" spans="21:22" x14ac:dyDescent="0.25">
      <c r="U2537" s="73" t="s">
        <v>5098</v>
      </c>
      <c r="V2537" s="73" t="s">
        <v>5099</v>
      </c>
    </row>
    <row r="2538" spans="21:22" x14ac:dyDescent="0.25">
      <c r="U2538" s="73" t="s">
        <v>5100</v>
      </c>
      <c r="V2538" s="73" t="s">
        <v>5101</v>
      </c>
    </row>
    <row r="2539" spans="21:22" x14ac:dyDescent="0.25">
      <c r="U2539" s="73" t="s">
        <v>5102</v>
      </c>
      <c r="V2539" s="73" t="s">
        <v>5103</v>
      </c>
    </row>
    <row r="2540" spans="21:22" x14ac:dyDescent="0.25">
      <c r="U2540" s="73" t="s">
        <v>5104</v>
      </c>
      <c r="V2540" s="73" t="s">
        <v>5105</v>
      </c>
    </row>
    <row r="2541" spans="21:22" x14ac:dyDescent="0.25">
      <c r="U2541" s="73" t="s">
        <v>5106</v>
      </c>
      <c r="V2541" s="73" t="s">
        <v>5107</v>
      </c>
    </row>
    <row r="2542" spans="21:22" x14ac:dyDescent="0.25">
      <c r="U2542" s="73" t="s">
        <v>5108</v>
      </c>
      <c r="V2542" s="73" t="s">
        <v>5109</v>
      </c>
    </row>
    <row r="2543" spans="21:22" x14ac:dyDescent="0.25">
      <c r="U2543" s="73" t="s">
        <v>5110</v>
      </c>
      <c r="V2543" s="73" t="s">
        <v>5111</v>
      </c>
    </row>
    <row r="2544" spans="21:22" x14ac:dyDescent="0.25">
      <c r="U2544" s="73" t="s">
        <v>5112</v>
      </c>
      <c r="V2544" s="73" t="s">
        <v>5113</v>
      </c>
    </row>
    <row r="2545" spans="21:22" x14ac:dyDescent="0.25">
      <c r="U2545" s="73" t="s">
        <v>5114</v>
      </c>
      <c r="V2545" s="73" t="s">
        <v>5115</v>
      </c>
    </row>
    <row r="2546" spans="21:22" x14ac:dyDescent="0.25">
      <c r="U2546" s="73" t="s">
        <v>5116</v>
      </c>
      <c r="V2546" s="73" t="s">
        <v>5117</v>
      </c>
    </row>
    <row r="2547" spans="21:22" x14ac:dyDescent="0.25">
      <c r="U2547" s="73" t="s">
        <v>5118</v>
      </c>
      <c r="V2547" s="73" t="s">
        <v>5119</v>
      </c>
    </row>
    <row r="2548" spans="21:22" x14ac:dyDescent="0.25">
      <c r="U2548" s="73" t="s">
        <v>5120</v>
      </c>
      <c r="V2548" s="73" t="s">
        <v>5107</v>
      </c>
    </row>
    <row r="2549" spans="21:22" x14ac:dyDescent="0.25">
      <c r="U2549" s="73" t="s">
        <v>5121</v>
      </c>
      <c r="V2549" s="73" t="s">
        <v>5122</v>
      </c>
    </row>
    <row r="2550" spans="21:22" x14ac:dyDescent="0.25">
      <c r="U2550" s="73" t="s">
        <v>5123</v>
      </c>
      <c r="V2550" s="73" t="s">
        <v>5124</v>
      </c>
    </row>
    <row r="2551" spans="21:22" x14ac:dyDescent="0.25">
      <c r="U2551" s="73" t="s">
        <v>5125</v>
      </c>
      <c r="V2551" s="73" t="s">
        <v>5126</v>
      </c>
    </row>
    <row r="2552" spans="21:22" x14ac:dyDescent="0.25">
      <c r="U2552" s="73" t="s">
        <v>5127</v>
      </c>
      <c r="V2552" s="73" t="s">
        <v>5128</v>
      </c>
    </row>
    <row r="2553" spans="21:22" x14ac:dyDescent="0.25">
      <c r="U2553" s="73" t="s">
        <v>5129</v>
      </c>
      <c r="V2553" s="73" t="s">
        <v>5130</v>
      </c>
    </row>
    <row r="2554" spans="21:22" x14ac:dyDescent="0.25">
      <c r="U2554" s="73" t="s">
        <v>5131</v>
      </c>
      <c r="V2554" s="73" t="s">
        <v>5132</v>
      </c>
    </row>
    <row r="2555" spans="21:22" x14ac:dyDescent="0.25">
      <c r="U2555" s="73" t="s">
        <v>5133</v>
      </c>
      <c r="V2555" s="73" t="s">
        <v>5134</v>
      </c>
    </row>
    <row r="2556" spans="21:22" x14ac:dyDescent="0.25">
      <c r="U2556" s="73" t="s">
        <v>5135</v>
      </c>
      <c r="V2556" s="73" t="s">
        <v>5136</v>
      </c>
    </row>
    <row r="2557" spans="21:22" x14ac:dyDescent="0.25">
      <c r="U2557" s="73" t="s">
        <v>5137</v>
      </c>
      <c r="V2557" s="73" t="s">
        <v>5138</v>
      </c>
    </row>
    <row r="2558" spans="21:22" x14ac:dyDescent="0.25">
      <c r="U2558" s="73" t="s">
        <v>5139</v>
      </c>
      <c r="V2558" s="73" t="s">
        <v>5140</v>
      </c>
    </row>
    <row r="2559" spans="21:22" x14ac:dyDescent="0.25">
      <c r="U2559" s="73" t="s">
        <v>5141</v>
      </c>
      <c r="V2559" s="73" t="s">
        <v>5142</v>
      </c>
    </row>
    <row r="2560" spans="21:22" x14ac:dyDescent="0.25">
      <c r="U2560" s="73" t="s">
        <v>5143</v>
      </c>
      <c r="V2560" s="73" t="s">
        <v>5144</v>
      </c>
    </row>
    <row r="2561" spans="21:22" x14ac:dyDescent="0.25">
      <c r="U2561" s="73" t="s">
        <v>5145</v>
      </c>
      <c r="V2561" s="73" t="s">
        <v>5146</v>
      </c>
    </row>
    <row r="2562" spans="21:22" x14ac:dyDescent="0.25">
      <c r="U2562" s="73" t="s">
        <v>5147</v>
      </c>
      <c r="V2562" s="73" t="s">
        <v>5148</v>
      </c>
    </row>
    <row r="2563" spans="21:22" x14ac:dyDescent="0.25">
      <c r="U2563" s="73" t="s">
        <v>5149</v>
      </c>
      <c r="V2563" s="73" t="s">
        <v>5150</v>
      </c>
    </row>
    <row r="2564" spans="21:22" x14ac:dyDescent="0.25">
      <c r="U2564" s="73" t="s">
        <v>5151</v>
      </c>
      <c r="V2564" s="73" t="s">
        <v>5152</v>
      </c>
    </row>
    <row r="2565" spans="21:22" x14ac:dyDescent="0.25">
      <c r="U2565" s="73" t="s">
        <v>5153</v>
      </c>
      <c r="V2565" s="73" t="s">
        <v>5154</v>
      </c>
    </row>
    <row r="2566" spans="21:22" x14ac:dyDescent="0.25">
      <c r="U2566" s="73" t="s">
        <v>5155</v>
      </c>
      <c r="V2566" s="73" t="s">
        <v>5156</v>
      </c>
    </row>
  </sheetData>
  <conditionalFormatting sqref="U2567:U65339">
    <cfRule type="duplicateValues" dxfId="2" priority="9" stopIfTrue="1"/>
    <cfRule type="duplicateValues" dxfId="1" priority="10" stopIfTrue="1"/>
  </conditionalFormatting>
  <conditionalFormatting sqref="U2567:U1048576"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Non-GB</vt:lpstr>
      <vt:lpstr>Data</vt:lpstr>
      <vt:lpstr>'Non-GB'!_FilterDatabase</vt:lpstr>
      <vt:lpstr>'Non-GB'!Print_Area</vt:lpstr>
      <vt:lpstr>'Non-GB'!Print_Titles</vt:lpstr>
    </vt:vector>
  </TitlesOfParts>
  <Company>Financial Services Commission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DOOLUB Anisha</dc:creator>
  <cp:lastModifiedBy>PUSRAM Rajhans</cp:lastModifiedBy>
  <cp:lastPrinted>2017-05-29T11:42:03Z</cp:lastPrinted>
  <dcterms:created xsi:type="dcterms:W3CDTF">2017-04-28T06:55:18Z</dcterms:created>
  <dcterms:modified xsi:type="dcterms:W3CDTF">2018-05-28T11:51:16Z</dcterms:modified>
</cp:coreProperties>
</file>